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C:\Users\ndelacruz\Desktop\14- Población y Empleo en el Sector Urbano y Rural\"/>
    </mc:Choice>
  </mc:AlternateContent>
  <xr:revisionPtr revIDLastSave="0" documentId="13_ncr:1_{B31B7C54-B809-4667-BCC2-17E7D075379D}" xr6:coauthVersionLast="47" xr6:coauthVersionMax="47" xr10:uidLastSave="{00000000-0000-0000-0000-000000000000}"/>
  <bookViews>
    <workbookView xWindow="-120" yWindow="-120" windowWidth="20730" windowHeight="11040" xr2:uid="{00000000-000D-0000-FFFF-FFFF00000000}"/>
  </bookViews>
  <sheets>
    <sheet name="1.2 Población por sexo" sheetId="11" r:id="rId1"/>
    <sheet name="hoja de trabajo" sheetId="7"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1" i="11" l="1"/>
  <c r="D100" i="11" l="1"/>
  <c r="H56" i="11"/>
  <c r="D56" i="11"/>
  <c r="H11" i="11"/>
  <c r="D133" i="7" l="1"/>
  <c r="G132" i="7"/>
  <c r="E132" i="7"/>
  <c r="F132" i="7"/>
  <c r="D132" i="7"/>
  <c r="B132" i="7"/>
  <c r="H164" i="7"/>
  <c r="D134" i="7"/>
  <c r="E174" i="7"/>
  <c r="F174" i="7"/>
  <c r="B134" i="7"/>
  <c r="C134" i="7"/>
  <c r="K134" i="7"/>
  <c r="L134" i="7"/>
  <c r="R180" i="7"/>
  <c r="R204" i="7"/>
  <c r="P205" i="7"/>
  <c r="Q174" i="7"/>
  <c r="R174" i="7"/>
  <c r="Q175" i="7"/>
  <c r="R175" i="7"/>
  <c r="Q176" i="7"/>
  <c r="R176" i="7"/>
  <c r="Q177" i="7"/>
  <c r="R177" i="7"/>
  <c r="Q178" i="7"/>
  <c r="R178" i="7"/>
  <c r="Q179" i="7"/>
  <c r="R179" i="7"/>
  <c r="Q180" i="7"/>
  <c r="Q181" i="7"/>
  <c r="R181" i="7"/>
  <c r="Q182" i="7"/>
  <c r="R182" i="7"/>
  <c r="Q183" i="7"/>
  <c r="R183" i="7"/>
  <c r="Q184" i="7"/>
  <c r="R184" i="7"/>
  <c r="Q185" i="7"/>
  <c r="R185" i="7"/>
  <c r="Q186" i="7"/>
  <c r="R186" i="7"/>
  <c r="Q187" i="7"/>
  <c r="R187" i="7"/>
  <c r="Q188" i="7"/>
  <c r="R188" i="7"/>
  <c r="Q189" i="7"/>
  <c r="R189" i="7"/>
  <c r="Q190" i="7"/>
  <c r="R190" i="7"/>
  <c r="Q191" i="7"/>
  <c r="R191" i="7"/>
  <c r="Q192" i="7"/>
  <c r="R192" i="7"/>
  <c r="Q193" i="7"/>
  <c r="R193" i="7"/>
  <c r="Q194" i="7"/>
  <c r="R194" i="7"/>
  <c r="Q195" i="7"/>
  <c r="R195" i="7"/>
  <c r="Q196" i="7"/>
  <c r="R196" i="7"/>
  <c r="Q197" i="7"/>
  <c r="R197" i="7"/>
  <c r="Q198" i="7"/>
  <c r="R198" i="7"/>
  <c r="Q199" i="7"/>
  <c r="R199" i="7"/>
  <c r="Q200" i="7"/>
  <c r="R200" i="7"/>
  <c r="Q201" i="7"/>
  <c r="R201" i="7"/>
  <c r="Q202" i="7"/>
  <c r="R202" i="7"/>
  <c r="Q203" i="7"/>
  <c r="R203" i="7"/>
  <c r="Q204" i="7"/>
  <c r="Q173" i="7"/>
  <c r="J205" i="7"/>
  <c r="K174" i="7"/>
  <c r="L174" i="7"/>
  <c r="K175" i="7"/>
  <c r="L175" i="7"/>
  <c r="K176" i="7"/>
  <c r="L176" i="7"/>
  <c r="K177" i="7"/>
  <c r="L177" i="7"/>
  <c r="K178" i="7"/>
  <c r="L178" i="7"/>
  <c r="K179" i="7"/>
  <c r="K180" i="7"/>
  <c r="L180" i="7"/>
  <c r="K181" i="7"/>
  <c r="L181" i="7"/>
  <c r="K182" i="7"/>
  <c r="L182" i="7"/>
  <c r="K183" i="7"/>
  <c r="L183" i="7"/>
  <c r="K184" i="7"/>
  <c r="L184" i="7"/>
  <c r="K185" i="7"/>
  <c r="L185" i="7"/>
  <c r="K186" i="7"/>
  <c r="L186" i="7"/>
  <c r="K187" i="7"/>
  <c r="L187" i="7"/>
  <c r="K188" i="7"/>
  <c r="L188" i="7"/>
  <c r="K189" i="7"/>
  <c r="L189" i="7"/>
  <c r="K190" i="7"/>
  <c r="L190" i="7"/>
  <c r="K191" i="7"/>
  <c r="L191" i="7"/>
  <c r="K192" i="7"/>
  <c r="L192" i="7"/>
  <c r="K193" i="7"/>
  <c r="L193" i="7"/>
  <c r="K194" i="7"/>
  <c r="L194" i="7"/>
  <c r="K195" i="7"/>
  <c r="L195" i="7"/>
  <c r="K196" i="7"/>
  <c r="L196" i="7"/>
  <c r="K197" i="7"/>
  <c r="L197" i="7"/>
  <c r="K198" i="7"/>
  <c r="L198" i="7"/>
  <c r="K199" i="7"/>
  <c r="L199" i="7"/>
  <c r="K200" i="7"/>
  <c r="L200" i="7"/>
  <c r="K201" i="7"/>
  <c r="L201" i="7"/>
  <c r="K202" i="7"/>
  <c r="L202" i="7"/>
  <c r="K203" i="7"/>
  <c r="L203" i="7"/>
  <c r="K204" i="7"/>
  <c r="L204" i="7"/>
  <c r="K173" i="7"/>
  <c r="L173" i="7"/>
  <c r="D205" i="7"/>
  <c r="E175" i="7"/>
  <c r="F175" i="7"/>
  <c r="E176" i="7"/>
  <c r="F176" i="7"/>
  <c r="E177" i="7"/>
  <c r="F177" i="7"/>
  <c r="E178" i="7"/>
  <c r="F178" i="7"/>
  <c r="E179" i="7"/>
  <c r="F179" i="7"/>
  <c r="E180" i="7"/>
  <c r="F180" i="7"/>
  <c r="E181" i="7"/>
  <c r="F181" i="7"/>
  <c r="E182" i="7"/>
  <c r="F182" i="7"/>
  <c r="E183" i="7"/>
  <c r="F183" i="7"/>
  <c r="E184" i="7"/>
  <c r="F184" i="7"/>
  <c r="E185" i="7"/>
  <c r="F185" i="7"/>
  <c r="E186" i="7"/>
  <c r="F186" i="7"/>
  <c r="E187" i="7"/>
  <c r="F187" i="7"/>
  <c r="E188" i="7"/>
  <c r="F188" i="7"/>
  <c r="E189" i="7"/>
  <c r="F189" i="7"/>
  <c r="E190" i="7"/>
  <c r="F190" i="7"/>
  <c r="E191" i="7"/>
  <c r="F191" i="7"/>
  <c r="E192" i="7"/>
  <c r="F192" i="7"/>
  <c r="E193" i="7"/>
  <c r="F193" i="7"/>
  <c r="E194" i="7"/>
  <c r="F194" i="7"/>
  <c r="E195" i="7"/>
  <c r="F195" i="7"/>
  <c r="E196" i="7"/>
  <c r="F196" i="7"/>
  <c r="E197" i="7"/>
  <c r="F197" i="7"/>
  <c r="E198" i="7"/>
  <c r="F198" i="7"/>
  <c r="E199" i="7"/>
  <c r="F199" i="7"/>
  <c r="E200" i="7"/>
  <c r="F200" i="7"/>
  <c r="E201" i="7"/>
  <c r="F201" i="7"/>
  <c r="E202" i="7"/>
  <c r="F202" i="7"/>
  <c r="E203" i="7"/>
  <c r="F203" i="7"/>
  <c r="E204" i="7"/>
  <c r="F204" i="7"/>
  <c r="E173" i="7"/>
  <c r="R133" i="7"/>
  <c r="G133" i="7"/>
  <c r="F133" i="7"/>
  <c r="G134" i="7"/>
  <c r="E134" i="7"/>
  <c r="Q164" i="7"/>
  <c r="P164" i="7"/>
  <c r="M164" i="7"/>
  <c r="M165" i="7"/>
  <c r="R134" i="7"/>
  <c r="R135" i="7"/>
  <c r="R136" i="7"/>
  <c r="R137" i="7"/>
  <c r="R138" i="7"/>
  <c r="R139" i="7"/>
  <c r="R140" i="7"/>
  <c r="R141" i="7"/>
  <c r="R142" i="7"/>
  <c r="R143" i="7"/>
  <c r="R144" i="7"/>
  <c r="R145" i="7"/>
  <c r="R146" i="7"/>
  <c r="R147" i="7"/>
  <c r="R148" i="7"/>
  <c r="R149" i="7"/>
  <c r="R150" i="7"/>
  <c r="R151" i="7"/>
  <c r="R152" i="7"/>
  <c r="R153" i="7"/>
  <c r="R154" i="7"/>
  <c r="R155" i="7"/>
  <c r="R156" i="7"/>
  <c r="R157" i="7"/>
  <c r="R158" i="7"/>
  <c r="R159" i="7"/>
  <c r="R160" i="7"/>
  <c r="R161" i="7"/>
  <c r="R162" i="7"/>
  <c r="R163" i="7"/>
  <c r="R132" i="7"/>
  <c r="G135" i="7"/>
  <c r="E135" i="7"/>
  <c r="G163" i="7"/>
  <c r="E163" i="7"/>
  <c r="G162" i="7"/>
  <c r="G161" i="7"/>
  <c r="E161" i="7"/>
  <c r="G160" i="7"/>
  <c r="E160" i="7"/>
  <c r="G159" i="7"/>
  <c r="E159" i="7"/>
  <c r="G158" i="7"/>
  <c r="G157" i="7"/>
  <c r="E157" i="7"/>
  <c r="G156" i="7"/>
  <c r="E156" i="7"/>
  <c r="G155" i="7"/>
  <c r="E155" i="7"/>
  <c r="G154" i="7"/>
  <c r="G153" i="7"/>
  <c r="E153" i="7"/>
  <c r="G152" i="7"/>
  <c r="E152" i="7"/>
  <c r="G151" i="7"/>
  <c r="E151" i="7"/>
  <c r="G150" i="7"/>
  <c r="G149" i="7"/>
  <c r="E149" i="7"/>
  <c r="G148" i="7"/>
  <c r="E148" i="7"/>
  <c r="G147" i="7"/>
  <c r="E147" i="7"/>
  <c r="G146" i="7"/>
  <c r="G145" i="7"/>
  <c r="E145" i="7"/>
  <c r="G144" i="7"/>
  <c r="E144" i="7"/>
  <c r="G143" i="7"/>
  <c r="E143" i="7"/>
  <c r="G142" i="7"/>
  <c r="G141" i="7"/>
  <c r="E141" i="7"/>
  <c r="G140" i="7"/>
  <c r="E140" i="7"/>
  <c r="G139" i="7"/>
  <c r="E139" i="7"/>
  <c r="G138" i="7"/>
  <c r="E138" i="7"/>
  <c r="G137" i="7"/>
  <c r="E137" i="7"/>
  <c r="G136" i="7"/>
  <c r="E136" i="7"/>
  <c r="G89" i="7"/>
  <c r="D163" i="7"/>
  <c r="C163" i="7"/>
  <c r="D162" i="7"/>
  <c r="D161" i="7"/>
  <c r="C161" i="7"/>
  <c r="D160" i="7"/>
  <c r="D159" i="7"/>
  <c r="C159" i="7"/>
  <c r="D158" i="7"/>
  <c r="D157" i="7"/>
  <c r="C157" i="7"/>
  <c r="D156" i="7"/>
  <c r="D155" i="7"/>
  <c r="C155" i="7"/>
  <c r="D154" i="7"/>
  <c r="D153" i="7"/>
  <c r="D152" i="7"/>
  <c r="D151" i="7"/>
  <c r="C151" i="7"/>
  <c r="K151" i="7"/>
  <c r="D150" i="7"/>
  <c r="D149" i="7"/>
  <c r="C149" i="7"/>
  <c r="D148" i="7"/>
  <c r="D147" i="7"/>
  <c r="C147" i="7"/>
  <c r="D146" i="7"/>
  <c r="D145" i="7"/>
  <c r="D144" i="7"/>
  <c r="D143" i="7"/>
  <c r="C143" i="7"/>
  <c r="D142" i="7"/>
  <c r="D141" i="7"/>
  <c r="D140" i="7"/>
  <c r="D139" i="7"/>
  <c r="C139" i="7"/>
  <c r="D138" i="7"/>
  <c r="D137" i="7"/>
  <c r="D136" i="7"/>
  <c r="C136" i="7"/>
  <c r="D135" i="7"/>
  <c r="C135" i="7"/>
  <c r="D89" i="7"/>
  <c r="N9" i="7"/>
  <c r="F90" i="7"/>
  <c r="D90" i="7"/>
  <c r="C90" i="7"/>
  <c r="G90" i="7"/>
  <c r="E90" i="7"/>
  <c r="M90" i="7"/>
  <c r="N90" i="7"/>
  <c r="D91" i="7"/>
  <c r="C91" i="7"/>
  <c r="G91" i="7"/>
  <c r="E91" i="7"/>
  <c r="D92" i="7"/>
  <c r="B92" i="7"/>
  <c r="G92" i="7"/>
  <c r="D93" i="7"/>
  <c r="G93" i="7"/>
  <c r="D94" i="7"/>
  <c r="B94" i="7"/>
  <c r="G94" i="7"/>
  <c r="F94" i="7"/>
  <c r="D95" i="7"/>
  <c r="G95" i="7"/>
  <c r="E95" i="7"/>
  <c r="D96" i="7"/>
  <c r="B96" i="7"/>
  <c r="G96" i="7"/>
  <c r="F96" i="7"/>
  <c r="D97" i="7"/>
  <c r="F97" i="7"/>
  <c r="G97" i="7"/>
  <c r="E97" i="7"/>
  <c r="M97" i="7"/>
  <c r="D98" i="7"/>
  <c r="G98" i="7"/>
  <c r="E98" i="7"/>
  <c r="D99" i="7"/>
  <c r="F99" i="7"/>
  <c r="G99" i="7"/>
  <c r="E99" i="7"/>
  <c r="M99" i="7"/>
  <c r="D100" i="7"/>
  <c r="B100" i="7"/>
  <c r="K100" i="7"/>
  <c r="G100" i="7"/>
  <c r="E100" i="7"/>
  <c r="D101" i="7"/>
  <c r="G101" i="7"/>
  <c r="F101" i="7"/>
  <c r="E101" i="7"/>
  <c r="D102" i="7"/>
  <c r="B102" i="7"/>
  <c r="K102" i="7"/>
  <c r="G102" i="7"/>
  <c r="E102" i="7"/>
  <c r="D103" i="7"/>
  <c r="F103" i="7"/>
  <c r="G103" i="7"/>
  <c r="E103" i="7"/>
  <c r="M103" i="7"/>
  <c r="D104" i="7"/>
  <c r="G104" i="7"/>
  <c r="D105" i="7"/>
  <c r="F105" i="7"/>
  <c r="G105" i="7"/>
  <c r="E105" i="7"/>
  <c r="M105" i="7"/>
  <c r="D106" i="7"/>
  <c r="G106" i="7"/>
  <c r="E106" i="7"/>
  <c r="D107" i="7"/>
  <c r="C107" i="7"/>
  <c r="G107" i="7"/>
  <c r="D108" i="7"/>
  <c r="B108" i="7"/>
  <c r="G108" i="7"/>
  <c r="D109" i="7"/>
  <c r="C109" i="7"/>
  <c r="G109" i="7"/>
  <c r="D110" i="7"/>
  <c r="B110" i="7"/>
  <c r="G110" i="7"/>
  <c r="E110" i="7"/>
  <c r="D111" i="7"/>
  <c r="C111" i="7"/>
  <c r="G111" i="7"/>
  <c r="D112" i="7"/>
  <c r="G112" i="7"/>
  <c r="E112" i="7"/>
  <c r="D113" i="7"/>
  <c r="F113" i="7"/>
  <c r="G113" i="7"/>
  <c r="E113" i="7"/>
  <c r="M113" i="7"/>
  <c r="N113" i="7"/>
  <c r="D114" i="7"/>
  <c r="B114" i="7"/>
  <c r="G114" i="7"/>
  <c r="E114" i="7"/>
  <c r="D115" i="7"/>
  <c r="C115" i="7"/>
  <c r="G115" i="7"/>
  <c r="D116" i="7"/>
  <c r="G116" i="7"/>
  <c r="D117" i="7"/>
  <c r="C117" i="7"/>
  <c r="G117" i="7"/>
  <c r="D118" i="7"/>
  <c r="B118" i="7"/>
  <c r="G118" i="7"/>
  <c r="E118" i="7"/>
  <c r="D119" i="7"/>
  <c r="B119" i="7"/>
  <c r="G119" i="7"/>
  <c r="E119" i="7"/>
  <c r="D120" i="7"/>
  <c r="G120" i="7"/>
  <c r="E120" i="7"/>
  <c r="M120" i="7"/>
  <c r="N120" i="7"/>
  <c r="G50" i="7"/>
  <c r="F72" i="7"/>
  <c r="F50" i="7"/>
  <c r="E50" i="7"/>
  <c r="G51" i="7"/>
  <c r="E51" i="7"/>
  <c r="G52" i="7"/>
  <c r="G53" i="7"/>
  <c r="F53" i="7"/>
  <c r="G54" i="7"/>
  <c r="E54" i="7"/>
  <c r="G55" i="7"/>
  <c r="E55" i="7"/>
  <c r="G56" i="7"/>
  <c r="G57" i="7"/>
  <c r="F57" i="7"/>
  <c r="G58" i="7"/>
  <c r="E58" i="7"/>
  <c r="G59" i="7"/>
  <c r="G83" i="7"/>
  <c r="G60" i="7"/>
  <c r="G61" i="7"/>
  <c r="F61" i="7"/>
  <c r="G62" i="7"/>
  <c r="E62" i="7"/>
  <c r="G63" i="7"/>
  <c r="E63" i="7"/>
  <c r="G64" i="7"/>
  <c r="G65" i="7"/>
  <c r="F65" i="7"/>
  <c r="G66" i="7"/>
  <c r="F66" i="7"/>
  <c r="G67" i="7"/>
  <c r="G68" i="7"/>
  <c r="E68" i="7"/>
  <c r="G69" i="7"/>
  <c r="F69" i="7"/>
  <c r="G70" i="7"/>
  <c r="E70" i="7"/>
  <c r="G71" i="7"/>
  <c r="G72" i="7"/>
  <c r="E72" i="7"/>
  <c r="G73" i="7"/>
  <c r="F73" i="7"/>
  <c r="G74" i="7"/>
  <c r="E74" i="7"/>
  <c r="G75" i="7"/>
  <c r="G76" i="7"/>
  <c r="E76" i="7"/>
  <c r="G77" i="7"/>
  <c r="F77" i="7"/>
  <c r="G78" i="7"/>
  <c r="E78" i="7"/>
  <c r="G79" i="7"/>
  <c r="G80" i="7"/>
  <c r="E80" i="7"/>
  <c r="G81" i="7"/>
  <c r="F81" i="7"/>
  <c r="B52" i="7"/>
  <c r="B55" i="7"/>
  <c r="K55" i="7"/>
  <c r="B65" i="7"/>
  <c r="B68" i="7"/>
  <c r="B73" i="7"/>
  <c r="D51" i="7"/>
  <c r="B51" i="7"/>
  <c r="D52" i="7"/>
  <c r="C52" i="7"/>
  <c r="D53" i="7"/>
  <c r="B53" i="7"/>
  <c r="K53" i="7"/>
  <c r="L53" i="7"/>
  <c r="D54" i="7"/>
  <c r="D55" i="7"/>
  <c r="D56" i="7"/>
  <c r="B56" i="7"/>
  <c r="K56" i="7"/>
  <c r="L56" i="7"/>
  <c r="D57" i="7"/>
  <c r="B57" i="7"/>
  <c r="D58" i="7"/>
  <c r="D59" i="7"/>
  <c r="B59" i="7"/>
  <c r="D60" i="7"/>
  <c r="B60" i="7"/>
  <c r="D61" i="7"/>
  <c r="B61" i="7"/>
  <c r="K61" i="7"/>
  <c r="L61" i="7"/>
  <c r="D62" i="7"/>
  <c r="D63" i="7"/>
  <c r="B63" i="7"/>
  <c r="D64" i="7"/>
  <c r="B64" i="7"/>
  <c r="D65" i="7"/>
  <c r="D66" i="7"/>
  <c r="B66" i="7"/>
  <c r="D67" i="7"/>
  <c r="B67" i="7"/>
  <c r="D68" i="7"/>
  <c r="C68" i="7"/>
  <c r="D69" i="7"/>
  <c r="B69" i="7"/>
  <c r="D70" i="7"/>
  <c r="C70" i="7"/>
  <c r="D71" i="7"/>
  <c r="D72" i="7"/>
  <c r="B72" i="7"/>
  <c r="D73" i="7"/>
  <c r="D74" i="7"/>
  <c r="D75" i="7"/>
  <c r="D76" i="7"/>
  <c r="D77" i="7"/>
  <c r="B77" i="7"/>
  <c r="D78" i="7"/>
  <c r="B78" i="7"/>
  <c r="D79" i="7"/>
  <c r="C79" i="7"/>
  <c r="D80" i="7"/>
  <c r="B80" i="7"/>
  <c r="K80" i="7"/>
  <c r="L80" i="7"/>
  <c r="C80" i="7"/>
  <c r="D81" i="7"/>
  <c r="B81" i="7"/>
  <c r="D50" i="7"/>
  <c r="N33" i="7"/>
  <c r="P33" i="7"/>
  <c r="O33" i="7"/>
  <c r="O16" i="7"/>
  <c r="O17" i="7"/>
  <c r="P17" i="7"/>
  <c r="O18" i="7"/>
  <c r="O19" i="7"/>
  <c r="O20" i="7"/>
  <c r="O21" i="7"/>
  <c r="P21" i="7"/>
  <c r="O22" i="7"/>
  <c r="O23" i="7"/>
  <c r="O24" i="7"/>
  <c r="O25" i="7"/>
  <c r="P25" i="7"/>
  <c r="O26" i="7"/>
  <c r="O27" i="7"/>
  <c r="O28" i="7"/>
  <c r="O29" i="7"/>
  <c r="O30" i="7"/>
  <c r="O31" i="7"/>
  <c r="O32" i="7"/>
  <c r="O34" i="7"/>
  <c r="O35" i="7"/>
  <c r="O36" i="7"/>
  <c r="O37" i="7"/>
  <c r="P37" i="7"/>
  <c r="O38" i="7"/>
  <c r="O39" i="7"/>
  <c r="O40" i="7"/>
  <c r="O10" i="7"/>
  <c r="O11" i="7"/>
  <c r="O12" i="7"/>
  <c r="O13" i="7"/>
  <c r="O14" i="7"/>
  <c r="O15" i="7"/>
  <c r="P15" i="7"/>
  <c r="N10" i="7"/>
  <c r="N11" i="7"/>
  <c r="P11" i="7"/>
  <c r="N12" i="7"/>
  <c r="P12" i="7"/>
  <c r="N13" i="7"/>
  <c r="P13" i="7"/>
  <c r="N14" i="7"/>
  <c r="N15" i="7"/>
  <c r="N16" i="7"/>
  <c r="P16" i="7"/>
  <c r="N17" i="7"/>
  <c r="N18" i="7"/>
  <c r="P18" i="7"/>
  <c r="N19" i="7"/>
  <c r="P19" i="7"/>
  <c r="N20" i="7"/>
  <c r="P20" i="7"/>
  <c r="N21" i="7"/>
  <c r="N22" i="7"/>
  <c r="P22" i="7"/>
  <c r="N23" i="7"/>
  <c r="P23" i="7"/>
  <c r="N24" i="7"/>
  <c r="P24" i="7"/>
  <c r="N25" i="7"/>
  <c r="N26" i="7"/>
  <c r="P26" i="7"/>
  <c r="N27" i="7"/>
  <c r="P27" i="7"/>
  <c r="N28" i="7"/>
  <c r="N29" i="7"/>
  <c r="P29" i="7"/>
  <c r="N30" i="7"/>
  <c r="P30" i="7"/>
  <c r="N31" i="7"/>
  <c r="P31" i="7"/>
  <c r="N32" i="7"/>
  <c r="P32" i="7"/>
  <c r="N34" i="7"/>
  <c r="P34" i="7"/>
  <c r="N35" i="7"/>
  <c r="P35" i="7"/>
  <c r="N36" i="7"/>
  <c r="P36" i="7"/>
  <c r="N37" i="7"/>
  <c r="N38" i="7"/>
  <c r="P38" i="7"/>
  <c r="N39" i="7"/>
  <c r="P39" i="7"/>
  <c r="N40" i="7"/>
  <c r="P40" i="7"/>
  <c r="O9" i="7"/>
  <c r="M42" i="7"/>
  <c r="N43" i="7"/>
  <c r="D40" i="7"/>
  <c r="D39" i="7"/>
  <c r="D38" i="7"/>
  <c r="I38" i="7"/>
  <c r="D37" i="7"/>
  <c r="D36" i="7"/>
  <c r="D35" i="7"/>
  <c r="D34" i="7"/>
  <c r="D33" i="7"/>
  <c r="D32" i="7"/>
  <c r="D31" i="7"/>
  <c r="D30" i="7"/>
  <c r="D29" i="7"/>
  <c r="D28" i="7"/>
  <c r="D27" i="7"/>
  <c r="D26" i="7"/>
  <c r="D25" i="7"/>
  <c r="D24" i="7"/>
  <c r="D23" i="7"/>
  <c r="D22" i="7"/>
  <c r="D21" i="7"/>
  <c r="D20" i="7"/>
  <c r="D19" i="7"/>
  <c r="D18" i="7"/>
  <c r="D17" i="7"/>
  <c r="D16" i="7"/>
  <c r="D15" i="7"/>
  <c r="D14" i="7"/>
  <c r="D13" i="7"/>
  <c r="D12" i="7"/>
  <c r="D11" i="7"/>
  <c r="D10" i="7"/>
  <c r="D9" i="7"/>
  <c r="C8" i="7"/>
  <c r="D8" i="7"/>
  <c r="B8" i="7"/>
  <c r="C118" i="7"/>
  <c r="K118" i="7"/>
  <c r="L118" i="7"/>
  <c r="C114" i="7"/>
  <c r="C113" i="7"/>
  <c r="C112" i="7"/>
  <c r="C108" i="7"/>
  <c r="C105" i="7"/>
  <c r="C104" i="7"/>
  <c r="C103" i="7"/>
  <c r="C102" i="7"/>
  <c r="C101" i="7"/>
  <c r="C100" i="7"/>
  <c r="C98" i="7"/>
  <c r="C97" i="7"/>
  <c r="C96" i="7"/>
  <c r="C94" i="7"/>
  <c r="K94" i="7"/>
  <c r="L94" i="7"/>
  <c r="C92" i="7"/>
  <c r="I35" i="7"/>
  <c r="J35" i="7"/>
  <c r="G35" i="7"/>
  <c r="I28" i="7"/>
  <c r="J28" i="7"/>
  <c r="G28" i="7"/>
  <c r="E28" i="7"/>
  <c r="J38" i="7"/>
  <c r="G38" i="7"/>
  <c r="I40" i="7"/>
  <c r="J40" i="7"/>
  <c r="G40" i="7"/>
  <c r="F40" i="7"/>
  <c r="B141" i="7"/>
  <c r="K141" i="7"/>
  <c r="L141" i="7"/>
  <c r="B149" i="7"/>
  <c r="K149" i="7"/>
  <c r="L149" i="7"/>
  <c r="B153" i="7"/>
  <c r="B157" i="7"/>
  <c r="K157" i="7"/>
  <c r="L157" i="7"/>
  <c r="C141" i="7"/>
  <c r="B139" i="7"/>
  <c r="K139" i="7"/>
  <c r="L139" i="7"/>
  <c r="B143" i="7"/>
  <c r="K143" i="7"/>
  <c r="L143" i="7"/>
  <c r="B147" i="7"/>
  <c r="K147" i="7"/>
  <c r="L147" i="7"/>
  <c r="B151" i="7"/>
  <c r="L151" i="7"/>
  <c r="B155" i="7"/>
  <c r="K155" i="7"/>
  <c r="L155" i="7"/>
  <c r="F135" i="7"/>
  <c r="F163" i="7"/>
  <c r="F161" i="7"/>
  <c r="F159" i="7"/>
  <c r="F157" i="7"/>
  <c r="F155" i="7"/>
  <c r="F153" i="7"/>
  <c r="F151" i="7"/>
  <c r="F149" i="7"/>
  <c r="F147" i="7"/>
  <c r="F145" i="7"/>
  <c r="F143" i="7"/>
  <c r="F141" i="7"/>
  <c r="F139" i="7"/>
  <c r="F134" i="7"/>
  <c r="F136" i="7"/>
  <c r="F160" i="7"/>
  <c r="F156" i="7"/>
  <c r="F152" i="7"/>
  <c r="F148" i="7"/>
  <c r="F144" i="7"/>
  <c r="F140" i="7"/>
  <c r="F138" i="7"/>
  <c r="B136" i="7"/>
  <c r="K136" i="7"/>
  <c r="L136" i="7"/>
  <c r="C138" i="7"/>
  <c r="B138" i="7"/>
  <c r="K138" i="7"/>
  <c r="L138" i="7"/>
  <c r="C140" i="7"/>
  <c r="B140" i="7"/>
  <c r="C142" i="7"/>
  <c r="B142" i="7"/>
  <c r="C144" i="7"/>
  <c r="B144" i="7"/>
  <c r="C146" i="7"/>
  <c r="B146" i="7"/>
  <c r="K146" i="7"/>
  <c r="L146" i="7"/>
  <c r="C150" i="7"/>
  <c r="B150" i="7"/>
  <c r="K150" i="7"/>
  <c r="L150" i="7"/>
  <c r="C152" i="7"/>
  <c r="B152" i="7"/>
  <c r="K152" i="7"/>
  <c r="L152" i="7"/>
  <c r="C154" i="7"/>
  <c r="B154" i="7"/>
  <c r="K154" i="7"/>
  <c r="L154" i="7"/>
  <c r="C156" i="7"/>
  <c r="B156" i="7"/>
  <c r="K156" i="7"/>
  <c r="L156" i="7"/>
  <c r="C158" i="7"/>
  <c r="B158" i="7"/>
  <c r="K158" i="7"/>
  <c r="L158" i="7"/>
  <c r="C160" i="7"/>
  <c r="C162" i="7"/>
  <c r="B160" i="7"/>
  <c r="K160" i="7"/>
  <c r="L160" i="7"/>
  <c r="B162" i="7"/>
  <c r="K162" i="7"/>
  <c r="L162" i="7"/>
  <c r="B159" i="7"/>
  <c r="K159" i="7"/>
  <c r="L159" i="7"/>
  <c r="B161" i="7"/>
  <c r="K161" i="7"/>
  <c r="L161" i="7"/>
  <c r="B163" i="7"/>
  <c r="K163" i="7"/>
  <c r="L163" i="7"/>
  <c r="T132" i="7"/>
  <c r="T133" i="7"/>
  <c r="T135" i="7"/>
  <c r="T137" i="7"/>
  <c r="T139" i="7"/>
  <c r="T141" i="7"/>
  <c r="T143" i="7"/>
  <c r="T145" i="7"/>
  <c r="T147" i="7"/>
  <c r="T149" i="7"/>
  <c r="T151" i="7"/>
  <c r="T153" i="7"/>
  <c r="T155" i="7"/>
  <c r="T157" i="7"/>
  <c r="T159" i="7"/>
  <c r="T161" i="7"/>
  <c r="T163" i="7"/>
  <c r="T134" i="7"/>
  <c r="T136" i="7"/>
  <c r="T138" i="7"/>
  <c r="T140" i="7"/>
  <c r="T142" i="7"/>
  <c r="T144" i="7"/>
  <c r="T146" i="7"/>
  <c r="T148" i="7"/>
  <c r="T150" i="7"/>
  <c r="T152" i="7"/>
  <c r="T154" i="7"/>
  <c r="T156" i="7"/>
  <c r="T158" i="7"/>
  <c r="T160" i="7"/>
  <c r="T162" i="7"/>
  <c r="F137" i="7"/>
  <c r="O128" i="7"/>
  <c r="C50" i="7"/>
  <c r="B50" i="7"/>
  <c r="K50" i="7"/>
  <c r="L50" i="7"/>
  <c r="B70" i="7"/>
  <c r="B62" i="7"/>
  <c r="K62" i="7"/>
  <c r="L62" i="7"/>
  <c r="B58" i="7"/>
  <c r="B54" i="7"/>
  <c r="C66" i="7"/>
  <c r="K66" i="7"/>
  <c r="L66" i="7"/>
  <c r="I26" i="7"/>
  <c r="J26" i="7"/>
  <c r="G26" i="7"/>
  <c r="I39" i="7"/>
  <c r="J39" i="7"/>
  <c r="G39" i="7"/>
  <c r="I18" i="7"/>
  <c r="J18" i="7"/>
  <c r="G18" i="7"/>
  <c r="I30" i="7"/>
  <c r="J30" i="7"/>
  <c r="G30" i="7"/>
  <c r="I22" i="7"/>
  <c r="J22" i="7"/>
  <c r="G22" i="7"/>
  <c r="E22" i="7"/>
  <c r="P28" i="7"/>
  <c r="C78" i="7"/>
  <c r="K78" i="7"/>
  <c r="L78" i="7"/>
  <c r="C62" i="7"/>
  <c r="B95" i="7"/>
  <c r="P14" i="7"/>
  <c r="P10" i="7"/>
  <c r="C58" i="7"/>
  <c r="I13" i="7"/>
  <c r="J13" i="7"/>
  <c r="G13" i="7"/>
  <c r="I25" i="7"/>
  <c r="J25" i="7"/>
  <c r="G25" i="7"/>
  <c r="I37" i="7"/>
  <c r="J37" i="7"/>
  <c r="G37" i="7"/>
  <c r="C54" i="7"/>
  <c r="C81" i="7"/>
  <c r="C77" i="7"/>
  <c r="C73" i="7"/>
  <c r="C69" i="7"/>
  <c r="K69" i="7"/>
  <c r="L69" i="7"/>
  <c r="C65" i="7"/>
  <c r="K65" i="7"/>
  <c r="L65" i="7"/>
  <c r="C61" i="7"/>
  <c r="C57" i="7"/>
  <c r="K57" i="7"/>
  <c r="L57" i="7"/>
  <c r="C53" i="7"/>
  <c r="F80" i="7"/>
  <c r="F70" i="7"/>
  <c r="F54" i="7"/>
  <c r="C119" i="7"/>
  <c r="K119" i="7"/>
  <c r="L119" i="7"/>
  <c r="F116" i="7"/>
  <c r="M116" i="7"/>
  <c r="E116" i="7"/>
  <c r="K114" i="7"/>
  <c r="L114" i="7"/>
  <c r="B111" i="7"/>
  <c r="K111" i="7"/>
  <c r="L111" i="7"/>
  <c r="F108" i="7"/>
  <c r="E108" i="7"/>
  <c r="M108" i="7"/>
  <c r="N108" i="7"/>
  <c r="B103" i="7"/>
  <c r="K103" i="7"/>
  <c r="L103" i="7"/>
  <c r="F100" i="7"/>
  <c r="M100" i="7"/>
  <c r="N100" i="7"/>
  <c r="C64" i="7"/>
  <c r="C60" i="7"/>
  <c r="C56" i="7"/>
  <c r="F74" i="7"/>
  <c r="F58" i="7"/>
  <c r="K108" i="7"/>
  <c r="L108" i="7"/>
  <c r="F92" i="7"/>
  <c r="E92" i="7"/>
  <c r="C71" i="7"/>
  <c r="C67" i="7"/>
  <c r="C63" i="7"/>
  <c r="C49" i="7"/>
  <c r="C59" i="7"/>
  <c r="C55" i="7"/>
  <c r="L55" i="7"/>
  <c r="F78" i="7"/>
  <c r="F62" i="7"/>
  <c r="C120" i="7"/>
  <c r="B120" i="7"/>
  <c r="K120" i="7"/>
  <c r="L120" i="7"/>
  <c r="B115" i="7"/>
  <c r="K115" i="7"/>
  <c r="L115" i="7"/>
  <c r="F112" i="7"/>
  <c r="M112" i="7"/>
  <c r="F104" i="7"/>
  <c r="E104" i="7"/>
  <c r="M104" i="7"/>
  <c r="N104" i="7"/>
  <c r="L102" i="7"/>
  <c r="E96" i="7"/>
  <c r="M96" i="7"/>
  <c r="B91" i="7"/>
  <c r="K91" i="7"/>
  <c r="L91" i="7"/>
  <c r="E81" i="7"/>
  <c r="E73" i="7"/>
  <c r="E65" i="7"/>
  <c r="E57" i="7"/>
  <c r="F120" i="7"/>
  <c r="F119" i="7"/>
  <c r="M119" i="7"/>
  <c r="N119" i="7"/>
  <c r="F114" i="7"/>
  <c r="F110" i="7"/>
  <c r="M110" i="7"/>
  <c r="N110" i="7"/>
  <c r="F106" i="7"/>
  <c r="M106" i="7"/>
  <c r="N106" i="7"/>
  <c r="N105" i="7"/>
  <c r="F102" i="7"/>
  <c r="M102" i="7"/>
  <c r="N102" i="7"/>
  <c r="L100" i="7"/>
  <c r="N97" i="7"/>
  <c r="C137" i="7"/>
  <c r="B137" i="7"/>
  <c r="R173" i="7"/>
  <c r="C132" i="7"/>
  <c r="B117" i="7"/>
  <c r="K117" i="7"/>
  <c r="L117" i="7"/>
  <c r="B113" i="7"/>
  <c r="K113" i="7"/>
  <c r="L113" i="7"/>
  <c r="B105" i="7"/>
  <c r="K105" i="7"/>
  <c r="L105" i="7"/>
  <c r="N103" i="7"/>
  <c r="B101" i="7"/>
  <c r="K101" i="7"/>
  <c r="L101" i="7"/>
  <c r="N99" i="7"/>
  <c r="B97" i="7"/>
  <c r="K97" i="7"/>
  <c r="L97" i="7"/>
  <c r="K132" i="7"/>
  <c r="L132" i="7"/>
  <c r="K96" i="7"/>
  <c r="L96" i="7"/>
  <c r="K92" i="7"/>
  <c r="L92" i="7"/>
  <c r="F91" i="7"/>
  <c r="B90" i="7"/>
  <c r="C133" i="7"/>
  <c r="B135" i="7"/>
  <c r="K135" i="7"/>
  <c r="L135" i="7"/>
  <c r="E133" i="7"/>
  <c r="F173" i="7"/>
  <c r="K90" i="7"/>
  <c r="L90" i="7"/>
  <c r="M92" i="7"/>
  <c r="N92" i="7"/>
  <c r="F22" i="7"/>
  <c r="F18" i="7"/>
  <c r="K70" i="7"/>
  <c r="M91" i="7"/>
  <c r="N91" i="7"/>
  <c r="K54" i="7"/>
  <c r="L54" i="7"/>
  <c r="N96" i="7"/>
  <c r="N116" i="7"/>
  <c r="E39" i="7"/>
  <c r="E25" i="7"/>
  <c r="F25" i="7"/>
  <c r="E13" i="7"/>
  <c r="F13" i="7"/>
  <c r="E18" i="7"/>
  <c r="K18" i="7"/>
  <c r="K81" i="7"/>
  <c r="L81" i="7"/>
  <c r="K67" i="7"/>
  <c r="L67" i="7"/>
  <c r="K59" i="7"/>
  <c r="L59" i="7"/>
  <c r="K77" i="7"/>
  <c r="L77" i="7"/>
  <c r="K58" i="7"/>
  <c r="L58" i="7"/>
  <c r="E40" i="7"/>
  <c r="K60" i="7"/>
  <c r="L60" i="7"/>
  <c r="I14" i="7"/>
  <c r="J14" i="7"/>
  <c r="G14" i="7"/>
  <c r="I29" i="7"/>
  <c r="J29" i="7"/>
  <c r="G29" i="7"/>
  <c r="I23" i="7"/>
  <c r="J23" i="7"/>
  <c r="G23" i="7"/>
  <c r="I27" i="7"/>
  <c r="J27" i="7"/>
  <c r="G27" i="7"/>
  <c r="B76" i="7"/>
  <c r="C76" i="7"/>
  <c r="K52" i="7"/>
  <c r="L52" i="7"/>
  <c r="F79" i="7"/>
  <c r="E79" i="7"/>
  <c r="F75" i="7"/>
  <c r="E75" i="7"/>
  <c r="F71" i="7"/>
  <c r="E71" i="7"/>
  <c r="F67" i="7"/>
  <c r="E67" i="7"/>
  <c r="F51" i="7"/>
  <c r="F117" i="7"/>
  <c r="E117" i="7"/>
  <c r="M117" i="7"/>
  <c r="F115" i="7"/>
  <c r="E115" i="7"/>
  <c r="M115" i="7"/>
  <c r="N115" i="7"/>
  <c r="B112" i="7"/>
  <c r="K112" i="7"/>
  <c r="L70" i="7"/>
  <c r="F95" i="7"/>
  <c r="M95" i="7"/>
  <c r="N95" i="7"/>
  <c r="B109" i="7"/>
  <c r="K109" i="7"/>
  <c r="L109" i="7"/>
  <c r="F98" i="7"/>
  <c r="M98" i="7"/>
  <c r="N98" i="7"/>
  <c r="F118" i="7"/>
  <c r="M118" i="7"/>
  <c r="N118" i="7"/>
  <c r="E53" i="7"/>
  <c r="E61" i="7"/>
  <c r="E69" i="7"/>
  <c r="E77" i="7"/>
  <c r="B107" i="7"/>
  <c r="K107" i="7"/>
  <c r="L107" i="7"/>
  <c r="N112" i="7"/>
  <c r="C51" i="7"/>
  <c r="I12" i="7"/>
  <c r="J12" i="7"/>
  <c r="G12" i="7"/>
  <c r="C72" i="7"/>
  <c r="K72" i="7"/>
  <c r="L72" i="7"/>
  <c r="N117" i="7"/>
  <c r="I10" i="7"/>
  <c r="J10" i="7"/>
  <c r="G10" i="7"/>
  <c r="I33" i="7"/>
  <c r="J33" i="7"/>
  <c r="G33" i="7"/>
  <c r="I21" i="7"/>
  <c r="J21" i="7"/>
  <c r="G21" i="7"/>
  <c r="C74" i="7"/>
  <c r="I34" i="7"/>
  <c r="J34" i="7"/>
  <c r="G34" i="7"/>
  <c r="I16" i="7"/>
  <c r="J16" i="7"/>
  <c r="G16" i="7"/>
  <c r="E16" i="7"/>
  <c r="I24" i="7"/>
  <c r="J24" i="7"/>
  <c r="G24" i="7"/>
  <c r="I32" i="7"/>
  <c r="J32" i="7"/>
  <c r="G32" i="7"/>
  <c r="I31" i="7"/>
  <c r="J31" i="7"/>
  <c r="G31" i="7"/>
  <c r="I11" i="7"/>
  <c r="J11" i="7"/>
  <c r="G11" i="7"/>
  <c r="E11" i="7"/>
  <c r="I17" i="7"/>
  <c r="J17" i="7"/>
  <c r="G17" i="7"/>
  <c r="C106" i="7"/>
  <c r="C110" i="7"/>
  <c r="K110" i="7"/>
  <c r="L110" i="7"/>
  <c r="I9" i="7"/>
  <c r="I15" i="7"/>
  <c r="J15" i="7"/>
  <c r="I19" i="7"/>
  <c r="J19" i="7"/>
  <c r="G19" i="7"/>
  <c r="I20" i="7"/>
  <c r="J20" i="7"/>
  <c r="G20" i="7"/>
  <c r="I36" i="7"/>
  <c r="J36" i="7"/>
  <c r="G36" i="7"/>
  <c r="B75" i="7"/>
  <c r="K75" i="7"/>
  <c r="L75" i="7"/>
  <c r="C75" i="7"/>
  <c r="F64" i="7"/>
  <c r="E64" i="7"/>
  <c r="F60" i="7"/>
  <c r="E60" i="7"/>
  <c r="F56" i="7"/>
  <c r="E56" i="7"/>
  <c r="F52" i="7"/>
  <c r="E52" i="7"/>
  <c r="F76" i="7"/>
  <c r="F68" i="7"/>
  <c r="F63" i="7"/>
  <c r="F55" i="7"/>
  <c r="F111" i="7"/>
  <c r="E111" i="7"/>
  <c r="M111" i="7"/>
  <c r="N111" i="7"/>
  <c r="F109" i="7"/>
  <c r="E109" i="7"/>
  <c r="M109" i="7"/>
  <c r="N109" i="7"/>
  <c r="F107" i="7"/>
  <c r="E107" i="7"/>
  <c r="M107" i="7"/>
  <c r="N107" i="7"/>
  <c r="B104" i="7"/>
  <c r="K104" i="7"/>
  <c r="L104" i="7"/>
  <c r="B99" i="7"/>
  <c r="K99" i="7"/>
  <c r="L99" i="7"/>
  <c r="C99" i="7"/>
  <c r="F93" i="7"/>
  <c r="E93" i="7"/>
  <c r="B93" i="7"/>
  <c r="C93" i="7"/>
  <c r="P9" i="7"/>
  <c r="C89" i="7"/>
  <c r="K89" i="7"/>
  <c r="L89" i="7"/>
  <c r="C145" i="7"/>
  <c r="K145" i="7"/>
  <c r="L145" i="7"/>
  <c r="B145" i="7"/>
  <c r="B89" i="7"/>
  <c r="K93" i="7"/>
  <c r="L93" i="7"/>
  <c r="E32" i="7"/>
  <c r="F32" i="7"/>
  <c r="F10" i="7"/>
  <c r="K5" i="7"/>
  <c r="E10" i="7"/>
  <c r="K10" i="7"/>
  <c r="L10" i="7"/>
  <c r="K4" i="7"/>
  <c r="K6" i="7"/>
  <c r="E27" i="7"/>
  <c r="K40" i="7"/>
  <c r="L40" i="7"/>
  <c r="K51" i="7"/>
  <c r="L51" i="7"/>
  <c r="M93" i="7"/>
  <c r="N93" i="7"/>
  <c r="E36" i="7"/>
  <c r="F36" i="7"/>
  <c r="F19" i="7"/>
  <c r="J9" i="7"/>
  <c r="E17" i="7"/>
  <c r="K17" i="7"/>
  <c r="L17" i="7"/>
  <c r="F17" i="7"/>
  <c r="E31" i="7"/>
  <c r="F31" i="7"/>
  <c r="F24" i="7"/>
  <c r="E24" i="7"/>
  <c r="K24" i="7"/>
  <c r="L24" i="7"/>
  <c r="F34" i="7"/>
  <c r="F33" i="7"/>
  <c r="P46" i="7"/>
  <c r="S47" i="7"/>
  <c r="P48" i="7"/>
  <c r="E33" i="7"/>
  <c r="K33" i="7"/>
  <c r="L33" i="7"/>
  <c r="P49" i="7"/>
  <c r="P47" i="7"/>
  <c r="K76" i="7"/>
  <c r="L76" i="7"/>
  <c r="E23" i="7"/>
  <c r="F23" i="7"/>
  <c r="K23" i="7"/>
  <c r="L23" i="7"/>
  <c r="F14" i="7"/>
  <c r="E14" i="7"/>
  <c r="K14" i="7"/>
  <c r="L14" i="7"/>
  <c r="K13" i="7"/>
  <c r="L13" i="7"/>
  <c r="K25" i="7"/>
  <c r="L25" i="7"/>
  <c r="G9" i="7"/>
  <c r="K36" i="7"/>
  <c r="L36" i="7"/>
  <c r="K32" i="7"/>
  <c r="L32" i="7"/>
  <c r="K31" i="7"/>
  <c r="L31" i="7"/>
  <c r="E9" i="7"/>
  <c r="F9" i="7"/>
  <c r="E12" i="7"/>
  <c r="K12" i="7"/>
  <c r="L12" i="7"/>
  <c r="F12" i="7"/>
  <c r="F29" i="7"/>
  <c r="E29" i="7"/>
  <c r="K29" i="7"/>
  <c r="L29" i="7"/>
  <c r="F21" i="7"/>
  <c r="E21" i="7"/>
  <c r="F20" i="7"/>
  <c r="E20" i="7"/>
  <c r="K20" i="7"/>
  <c r="L20" i="7"/>
  <c r="G15" i="7"/>
  <c r="J42" i="7"/>
  <c r="K9" i="7"/>
  <c r="L9" i="7"/>
  <c r="E19" i="7"/>
  <c r="K19" i="7"/>
  <c r="L19" i="7"/>
  <c r="F27" i="7"/>
  <c r="K27" i="7"/>
  <c r="L27" i="7"/>
  <c r="F28" i="7"/>
  <c r="K28" i="7"/>
  <c r="L28" i="7"/>
  <c r="E37" i="7"/>
  <c r="F37" i="7"/>
  <c r="K22" i="7"/>
  <c r="L18" i="7"/>
  <c r="F26" i="7"/>
  <c r="E26" i="7"/>
  <c r="E35" i="7"/>
  <c r="F35" i="7"/>
  <c r="B74" i="7"/>
  <c r="K74" i="7"/>
  <c r="L74" i="7"/>
  <c r="B71" i="7"/>
  <c r="D83" i="7"/>
  <c r="C148" i="7"/>
  <c r="C131" i="7"/>
  <c r="B148" i="7"/>
  <c r="K148" i="7"/>
  <c r="L148" i="7"/>
  <c r="F89" i="7"/>
  <c r="E89" i="7"/>
  <c r="G122" i="7"/>
  <c r="E146" i="7"/>
  <c r="F146" i="7"/>
  <c r="E154" i="7"/>
  <c r="F154" i="7"/>
  <c r="E162" i="7"/>
  <c r="F162" i="7"/>
  <c r="E30" i="7"/>
  <c r="M114" i="7"/>
  <c r="N114" i="7"/>
  <c r="G42" i="7"/>
  <c r="G43" i="7"/>
  <c r="G41" i="7"/>
  <c r="I42" i="7"/>
  <c r="C83" i="7"/>
  <c r="F16" i="7"/>
  <c r="K16" i="7"/>
  <c r="L16" i="7"/>
  <c r="Q205" i="7"/>
  <c r="Q206" i="7"/>
  <c r="L22" i="7"/>
  <c r="K63" i="7"/>
  <c r="L63" i="7"/>
  <c r="E59" i="7"/>
  <c r="F59" i="7"/>
  <c r="F49" i="7"/>
  <c r="L179" i="7"/>
  <c r="K205" i="7"/>
  <c r="K206" i="7"/>
  <c r="L133" i="7"/>
  <c r="B133" i="7"/>
  <c r="E34" i="7"/>
  <c r="K34" i="7"/>
  <c r="L34" i="7"/>
  <c r="F11" i="7"/>
  <c r="K11" i="7"/>
  <c r="L11" i="7"/>
  <c r="F83" i="7"/>
  <c r="K137" i="7"/>
  <c r="F30" i="7"/>
  <c r="F39" i="7"/>
  <c r="K39" i="7"/>
  <c r="L39" i="7"/>
  <c r="E38" i="7"/>
  <c r="F38" i="7"/>
  <c r="K64" i="7"/>
  <c r="L64" i="7"/>
  <c r="K73" i="7"/>
  <c r="L73" i="7"/>
  <c r="L112" i="7"/>
  <c r="B106" i="7"/>
  <c r="K106" i="7"/>
  <c r="L106" i="7"/>
  <c r="B98" i="7"/>
  <c r="C95" i="7"/>
  <c r="C88" i="7"/>
  <c r="D122" i="7"/>
  <c r="K140" i="7"/>
  <c r="L140" i="7"/>
  <c r="B79" i="7"/>
  <c r="K79" i="7"/>
  <c r="L79" i="7"/>
  <c r="E66" i="7"/>
  <c r="B116" i="7"/>
  <c r="C116" i="7"/>
  <c r="C122" i="7"/>
  <c r="Q166" i="7"/>
  <c r="Q167" i="7"/>
  <c r="K142" i="7"/>
  <c r="L142" i="7"/>
  <c r="K68" i="7"/>
  <c r="L68" i="7"/>
  <c r="E142" i="7"/>
  <c r="E131" i="7"/>
  <c r="F142" i="7"/>
  <c r="F131" i="7"/>
  <c r="E150" i="7"/>
  <c r="F150" i="7"/>
  <c r="E158" i="7"/>
  <c r="F158" i="7"/>
  <c r="K144" i="7"/>
  <c r="L144" i="7"/>
  <c r="M101" i="7"/>
  <c r="C153" i="7"/>
  <c r="K153" i="7"/>
  <c r="L153" i="7"/>
  <c r="E205" i="7"/>
  <c r="E206" i="7"/>
  <c r="E94" i="7"/>
  <c r="M94" i="7"/>
  <c r="N94" i="7"/>
  <c r="N101" i="7"/>
  <c r="K116" i="7"/>
  <c r="L116" i="7"/>
  <c r="K38" i="7"/>
  <c r="L38" i="7"/>
  <c r="L137" i="7"/>
  <c r="K164" i="7"/>
  <c r="K165" i="7"/>
  <c r="B83" i="7"/>
  <c r="F88" i="7"/>
  <c r="F122" i="7"/>
  <c r="K26" i="7"/>
  <c r="L26" i="7"/>
  <c r="K95" i="7"/>
  <c r="L95" i="7"/>
  <c r="F15" i="7"/>
  <c r="E15" i="7"/>
  <c r="K98" i="7"/>
  <c r="L98" i="7"/>
  <c r="B88" i="7"/>
  <c r="H87" i="7"/>
  <c r="H86" i="7"/>
  <c r="B122" i="7"/>
  <c r="I129" i="7"/>
  <c r="B131" i="7"/>
  <c r="H131" i="7"/>
  <c r="J128" i="7"/>
  <c r="K71" i="7"/>
  <c r="L71" i="7"/>
  <c r="B49" i="7"/>
  <c r="F8" i="7"/>
  <c r="E49" i="7"/>
  <c r="E83" i="7"/>
  <c r="G84" i="7"/>
  <c r="K30" i="7"/>
  <c r="L30" i="7"/>
  <c r="K35" i="7"/>
  <c r="L35" i="7"/>
  <c r="K37" i="7"/>
  <c r="L37" i="7"/>
  <c r="F42" i="7"/>
  <c r="K21" i="7"/>
  <c r="L21" i="7"/>
  <c r="H130" i="7"/>
  <c r="M89" i="7"/>
  <c r="N89" i="7"/>
  <c r="E88" i="7"/>
  <c r="E122" i="7"/>
  <c r="K87" i="7"/>
  <c r="H88" i="7"/>
  <c r="K15" i="7"/>
  <c r="L15" i="7"/>
  <c r="E42" i="7"/>
  <c r="E8" i="7"/>
  <c r="J129" i="7"/>
  <c r="K129" i="7"/>
  <c r="H129" i="7"/>
  <c r="F43" i="7"/>
  <c r="F41" i="7"/>
  <c r="L8" i="7"/>
  <c r="H8" i="7"/>
  <c r="H6" i="7"/>
  <c r="E43" i="7"/>
</calcChain>
</file>

<file path=xl/sharedStrings.xml><?xml version="1.0" encoding="utf-8"?>
<sst xmlns="http://schemas.openxmlformats.org/spreadsheetml/2006/main" count="564" uniqueCount="72">
  <si>
    <t>Total</t>
  </si>
  <si>
    <t>Hombres</t>
  </si>
  <si>
    <t xml:space="preserve">  Mujeres</t>
  </si>
  <si>
    <t xml:space="preserve">                       Total</t>
  </si>
  <si>
    <t>Distrito Nacional</t>
  </si>
  <si>
    <t>Azua</t>
  </si>
  <si>
    <t>Bahoruco</t>
  </si>
  <si>
    <t>Barahona</t>
  </si>
  <si>
    <t>Dajabón</t>
  </si>
  <si>
    <t>Duarte</t>
  </si>
  <si>
    <t>Elías Piña</t>
  </si>
  <si>
    <t>El Seibo</t>
  </si>
  <si>
    <t>Espaillat</t>
  </si>
  <si>
    <t>Independencia</t>
  </si>
  <si>
    <t>La Altagracia</t>
  </si>
  <si>
    <t>La Romana</t>
  </si>
  <si>
    <t>La Vega</t>
  </si>
  <si>
    <t>María Trinidad Sánchez</t>
  </si>
  <si>
    <t>Monte Cristi</t>
  </si>
  <si>
    <t>Pedernales</t>
  </si>
  <si>
    <t>Peravia</t>
  </si>
  <si>
    <t>Puerto Plata</t>
  </si>
  <si>
    <t>Hermanas Mirabal</t>
  </si>
  <si>
    <t>Samaná</t>
  </si>
  <si>
    <t>San Cristóbal</t>
  </si>
  <si>
    <t>San Juan</t>
  </si>
  <si>
    <t>San Pedro de Macorís</t>
  </si>
  <si>
    <t>Sánchez Ramírez</t>
  </si>
  <si>
    <t>Santiago</t>
  </si>
  <si>
    <t>Santiago Rodríguez</t>
  </si>
  <si>
    <t>Valverde</t>
  </si>
  <si>
    <t>Monseñor Nouel</t>
  </si>
  <si>
    <t>Monte Plata</t>
  </si>
  <si>
    <t>Hato Mayor</t>
  </si>
  <si>
    <t>San José de Ocoa</t>
  </si>
  <si>
    <t>Santo Domingo</t>
  </si>
  <si>
    <t>Elaborado por el  Ministerio de Agricultura por el Departamento de Economía Agropecuaria.</t>
  </si>
  <si>
    <t>en República Dominicana</t>
  </si>
  <si>
    <r>
      <t xml:space="preserve">Fuente: </t>
    </r>
    <r>
      <rPr>
        <sz val="8"/>
        <rFont val="Arial Narrow"/>
        <family val="2"/>
      </rPr>
      <t>Oficina Nacional de Estadisticas (ONE),Censo Nacional de Población y Vivienda 2010.</t>
    </r>
  </si>
  <si>
    <t xml:space="preserve">  Población por Género, Según Provincia </t>
  </si>
  <si>
    <t xml:space="preserve">Cuadro 9.2 </t>
  </si>
  <si>
    <t xml:space="preserve">    Población, 2010</t>
  </si>
  <si>
    <t xml:space="preserve">    Población, 2011</t>
  </si>
  <si>
    <t xml:space="preserve">    Población, 2012</t>
  </si>
  <si>
    <t xml:space="preserve">    Población, 2013</t>
  </si>
  <si>
    <t xml:space="preserve">    Población, 2014</t>
  </si>
  <si>
    <t xml:space="preserve">    Población, 2015</t>
  </si>
  <si>
    <t>Porcentaje de la poblacion según provincia/Total Poblacion</t>
  </si>
  <si>
    <t>h</t>
  </si>
  <si>
    <t>m</t>
  </si>
  <si>
    <t>Fuente: Oficina Nacional de Estadisticas (ONE),Censo Nacional de Población y Vivienda 2010.</t>
  </si>
  <si>
    <t>NOTA: El cálculo de proyección por provincia, se realizó tomando la participación porcentual de cada una en el dato de la población total obtenido en el Cenco realizado en el 2010. Del mismo modo, la población por sexo se estimó determinando su participación porcentual en el total de cada provincia.</t>
  </si>
  <si>
    <t xml:space="preserve">    Población, 2016</t>
  </si>
  <si>
    <t xml:space="preserve">    Población, 2017</t>
  </si>
  <si>
    <t>Elaborado en el  Ministerio de Agricultura.  Departamento de Economía Agropecuaria.</t>
  </si>
  <si>
    <t>Elaborado en el Ministerio de Agricultura.  Departamento de Economía Agropecuaria.</t>
  </si>
  <si>
    <t>Elaborado en el Ministerio de Agricultura. Departamento de Economía Agropecuaria.</t>
  </si>
  <si>
    <t xml:space="preserve">    Población, 2018</t>
  </si>
  <si>
    <t xml:space="preserve">    Población, 2019</t>
  </si>
  <si>
    <t xml:space="preserve">    Población, 2020</t>
  </si>
  <si>
    <t xml:space="preserve">    Población, 2021</t>
  </si>
  <si>
    <r>
      <rPr>
        <b/>
        <sz val="8"/>
        <rFont val="Calibri"/>
        <family val="2"/>
      </rPr>
      <t>NOTA</t>
    </r>
    <r>
      <rPr>
        <sz val="8"/>
        <rFont val="Calibri"/>
        <family val="2"/>
      </rPr>
      <t>: El cálculo de proyección por provincia, se realizó tomando la participación porcentual de cada una en el dato de la población total obtenido en el Cenco realizado en el 2010. Del mismo modo, la población por sexo se estimó determinando su participación porcentual en el total de cada provincia.</t>
    </r>
  </si>
  <si>
    <r>
      <rPr>
        <b/>
        <sz val="8"/>
        <rFont val="Calibri"/>
        <family val="2"/>
      </rPr>
      <t>NOTA:</t>
    </r>
    <r>
      <rPr>
        <sz val="8"/>
        <rFont val="Calibri"/>
        <family val="2"/>
      </rPr>
      <t xml:space="preserve"> El cálculo de proyección por provincia, se realizó tomando la participación porcentual de cada una en el dato de la población total obtenido en el Cenco realizado en el 2010. Del mismo modo, la población por sexo se estimó determinando su participación porcentual en el total de cada provincia.</t>
    </r>
  </si>
  <si>
    <t xml:space="preserve">    Población, 2023</t>
  </si>
  <si>
    <t xml:space="preserve">    Población, 2022</t>
  </si>
  <si>
    <t xml:space="preserve">    Población, 2024</t>
  </si>
  <si>
    <t>datol de cada provincia.</t>
  </si>
  <si>
    <r>
      <rPr>
        <b/>
        <sz val="8"/>
        <rFont val="Calibri"/>
        <family val="2"/>
      </rPr>
      <t>NOTA</t>
    </r>
    <r>
      <rPr>
        <sz val="8"/>
        <rFont val="Calibri"/>
        <family val="2"/>
      </rPr>
      <t>: El cálculo de proyección por provincia, se realizó tomando la participación porcentual de cada una en el dato de la población total obtenido en el Cenco realizado en el 2010. Del mismo modo, la población por sexo se estimó determinando su participación porcentual en el total de cada provincia.</t>
    </r>
  </si>
  <si>
    <t xml:space="preserve">    Población, 2025</t>
  </si>
  <si>
    <t>Cuadro 14.1</t>
  </si>
  <si>
    <r>
      <rPr>
        <b/>
        <sz val="8"/>
        <rFont val="Calibri"/>
        <family val="2"/>
      </rPr>
      <t>Fuente:</t>
    </r>
    <r>
      <rPr>
        <sz val="8"/>
        <rFont val="Calibri"/>
        <family val="2"/>
      </rPr>
      <t xml:space="preserve"> Oficina Nacional de Estadisticas (ONE),Censo Nacional de Población y Vivienda 2010 y 2022.</t>
    </r>
  </si>
  <si>
    <r>
      <rPr>
        <b/>
        <sz val="8"/>
        <rFont val="Calibri"/>
        <family val="2"/>
      </rPr>
      <t xml:space="preserve">Fuente: </t>
    </r>
    <r>
      <rPr>
        <sz val="8"/>
        <rFont val="Calibri"/>
        <family val="2"/>
      </rPr>
      <t>Oficina Nacional de Estadisticas (ONE),Censo Nacional de Población y Vivienda 2010 y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</si>
</sst>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_-;\-* #,##0.00\ _€_-;_-* &quot;-&quot;??\ _€_-;_-@_-"/>
    <numFmt numFmtId="165" formatCode="_(* #,##0_);_(* \(#,##0\);_(* &quot;-&quot;??_);_(@_)"/>
    <numFmt numFmtId="166" formatCode="_(* #,##0.0000_);_(* \(#,##0.0000\);_(* &quot;-&quot;??_);_(@_)"/>
    <numFmt numFmtId="167" formatCode="#,##0.0000"/>
  </numFmts>
  <fonts count="54" x14ac:knownFonts="1">
    <font>
      <sz val="10"/>
      <name val="Arial"/>
    </font>
    <font>
      <sz val="10"/>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9"/>
      <name val="Arial Narrow"/>
      <family val="2"/>
    </font>
    <font>
      <b/>
      <sz val="12"/>
      <name val="Arial"/>
      <family val="2"/>
    </font>
    <font>
      <sz val="10"/>
      <name val="Arial Narrow"/>
      <family val="2"/>
    </font>
    <font>
      <sz val="9"/>
      <name val="Arial Narrow"/>
      <family val="2"/>
    </font>
    <font>
      <b/>
      <sz val="8"/>
      <name val="Arial Narrow"/>
      <family val="2"/>
    </font>
    <font>
      <sz val="8"/>
      <name val="Arial Narrow"/>
      <family val="2"/>
    </font>
    <font>
      <b/>
      <sz val="12"/>
      <color indexed="8"/>
      <name val="Arial Narrow"/>
      <family val="2"/>
    </font>
    <font>
      <b/>
      <sz val="11"/>
      <name val="Arial Narrow"/>
      <family val="2"/>
    </font>
    <font>
      <sz val="11"/>
      <color indexed="8"/>
      <name val="Calibri"/>
      <family val="2"/>
    </font>
    <font>
      <sz val="11"/>
      <color indexed="8"/>
      <name val="Arial Narrow"/>
      <family val="2"/>
    </font>
    <font>
      <b/>
      <sz val="12"/>
      <color indexed="8"/>
      <name val="Arial Narrow"/>
      <family val="2"/>
    </font>
    <font>
      <sz val="8"/>
      <color indexed="8"/>
      <name val="Arial Narrow"/>
      <family val="2"/>
    </font>
    <font>
      <b/>
      <sz val="10"/>
      <name val="Arial"/>
      <family val="2"/>
    </font>
    <font>
      <b/>
      <sz val="9"/>
      <color indexed="8"/>
      <name val="Arial Narrow"/>
      <family val="2"/>
    </font>
    <font>
      <b/>
      <sz val="9"/>
      <name val="Arial"/>
      <family val="2"/>
    </font>
    <font>
      <sz val="10"/>
      <name val="Arial"/>
      <family val="2"/>
    </font>
    <font>
      <sz val="10"/>
      <name val="Arial"/>
      <family val="2"/>
    </font>
    <font>
      <b/>
      <sz val="8"/>
      <name val="Calibri"/>
      <family val="2"/>
    </font>
    <font>
      <sz val="8"/>
      <name val="Calibri"/>
      <family val="2"/>
    </font>
    <font>
      <sz val="10"/>
      <name val="Arial"/>
      <family val="2"/>
    </font>
    <font>
      <sz val="8"/>
      <name val="Arial"/>
      <family val="2"/>
    </font>
    <font>
      <sz val="9"/>
      <name val="Franklin Gothic Book"/>
      <family val="2"/>
    </font>
    <font>
      <sz val="11"/>
      <color theme="1"/>
      <name val="Calibri"/>
      <family val="2"/>
      <scheme val="minor"/>
    </font>
    <font>
      <b/>
      <sz val="11"/>
      <color theme="0"/>
      <name val="Arial Narrow"/>
      <family val="2"/>
    </font>
    <font>
      <b/>
      <sz val="9"/>
      <color theme="0"/>
      <name val="Arial Narrow"/>
      <family val="2"/>
    </font>
    <font>
      <b/>
      <sz val="8"/>
      <color theme="0"/>
      <name val="Arial Narrow"/>
      <family val="2"/>
    </font>
    <font>
      <b/>
      <sz val="9"/>
      <color theme="0"/>
      <name val="Calibri"/>
      <family val="2"/>
      <scheme val="minor"/>
    </font>
    <font>
      <b/>
      <sz val="11"/>
      <color theme="0"/>
      <name val="Calibri"/>
      <family val="2"/>
      <scheme val="minor"/>
    </font>
    <font>
      <sz val="9"/>
      <name val="Calibri"/>
      <family val="2"/>
      <scheme val="minor"/>
    </font>
    <font>
      <sz val="8"/>
      <name val="Calibri"/>
      <family val="2"/>
      <scheme val="minor"/>
    </font>
    <font>
      <sz val="11"/>
      <color indexed="8"/>
      <name val="Calibri"/>
      <family val="2"/>
      <scheme val="minor"/>
    </font>
    <font>
      <b/>
      <sz val="10"/>
      <name val="Calibri"/>
      <family val="2"/>
      <scheme val="minor"/>
    </font>
    <font>
      <sz val="10"/>
      <name val="Calibri"/>
      <family val="2"/>
      <scheme val="minor"/>
    </font>
    <font>
      <b/>
      <sz val="10"/>
      <color theme="1"/>
      <name val="Calibri"/>
      <family val="2"/>
      <scheme val="minor"/>
    </font>
    <font>
      <b/>
      <sz val="12"/>
      <name val="Calibri"/>
      <family val="2"/>
      <scheme val="minor"/>
    </font>
    <font>
      <b/>
      <sz val="12"/>
      <color indexed="8"/>
      <name val="Calibri"/>
      <family val="2"/>
      <scheme val="minor"/>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51"/>
        <bgColor indexed="64"/>
      </patternFill>
    </fill>
    <fill>
      <patternFill patternType="solid">
        <fgColor indexed="17"/>
        <bgColor indexed="64"/>
      </patternFill>
    </fill>
    <fill>
      <patternFill patternType="solid">
        <fgColor theme="0"/>
        <bgColor indexed="64"/>
      </patternFill>
    </fill>
    <fill>
      <patternFill patternType="solid">
        <fgColor rgb="FF008000"/>
        <bgColor indexed="64"/>
      </patternFill>
    </fill>
    <fill>
      <patternFill patternType="solid">
        <fgColor rgb="FFFFFF00"/>
        <bgColor indexed="64"/>
      </patternFill>
    </fill>
    <fill>
      <patternFill patternType="solid">
        <fgColor theme="3" tint="0.39997558519241921"/>
        <bgColor indexed="64"/>
      </patternFill>
    </fill>
    <fill>
      <patternFill patternType="solid">
        <fgColor rgb="FF92D050"/>
        <bgColor indexed="64"/>
      </patternFill>
    </fill>
    <fill>
      <patternFill patternType="solid">
        <fgColor rgb="FFFF66FF"/>
        <bgColor indexed="64"/>
      </patternFill>
    </fill>
    <fill>
      <patternFill patternType="solid">
        <fgColor rgb="FFC00000"/>
        <bgColor indexed="64"/>
      </patternFill>
    </fill>
    <fill>
      <patternFill patternType="solid">
        <fgColor theme="4" tint="-0.499984740745262"/>
        <bgColor indexed="64"/>
      </patternFill>
    </fill>
  </fills>
  <borders count="1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double">
        <color theme="0"/>
      </bottom>
      <diagonal/>
    </border>
  </borders>
  <cellStyleXfs count="45">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43" fontId="2" fillId="0" borderId="0" applyFont="0" applyFill="0" applyBorder="0" applyAlignment="0" applyProtection="0"/>
    <xf numFmtId="0" fontId="8" fillId="0" borderId="0" applyNumberFormat="0" applyFill="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1" borderId="0" applyNumberFormat="0" applyBorder="0" applyAlignment="0" applyProtection="0"/>
    <xf numFmtId="0" fontId="9" fillId="7" borderId="1" applyNumberFormat="0" applyAlignment="0" applyProtection="0"/>
    <xf numFmtId="0" fontId="10" fillId="3" borderId="0" applyNumberFormat="0" applyBorder="0" applyAlignment="0" applyProtection="0"/>
    <xf numFmtId="43" fontId="1" fillId="0" borderId="0" applyFont="0" applyFill="0" applyBorder="0" applyAlignment="0" applyProtection="0"/>
    <xf numFmtId="164" fontId="26" fillId="0" borderId="0" applyFont="0" applyFill="0" applyBorder="0" applyAlignment="0" applyProtection="0"/>
    <xf numFmtId="0" fontId="11" fillId="22" borderId="0" applyNumberFormat="0" applyBorder="0" applyAlignment="0" applyProtection="0"/>
    <xf numFmtId="0" fontId="2" fillId="0" borderId="0"/>
    <xf numFmtId="0" fontId="40" fillId="0" borderId="0"/>
    <xf numFmtId="0" fontId="2" fillId="23" borderId="4" applyNumberFormat="0" applyFont="0" applyAlignment="0" applyProtection="0"/>
    <xf numFmtId="0" fontId="12" fillId="16" borderId="5"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6" applyNumberFormat="0" applyFill="0" applyAlignment="0" applyProtection="0"/>
    <xf numFmtId="0" fontId="8" fillId="0" borderId="7" applyNumberFormat="0" applyFill="0" applyAlignment="0" applyProtection="0"/>
    <xf numFmtId="0" fontId="17" fillId="0" borderId="8" applyNumberFormat="0" applyFill="0" applyAlignment="0" applyProtection="0"/>
  </cellStyleXfs>
  <cellXfs count="114">
    <xf numFmtId="0" fontId="0" fillId="0" borderId="0" xfId="0"/>
    <xf numFmtId="0" fontId="21" fillId="24" borderId="0" xfId="36" applyFont="1" applyFill="1"/>
    <xf numFmtId="0" fontId="27" fillId="24" borderId="0" xfId="36" applyFont="1" applyFill="1"/>
    <xf numFmtId="0" fontId="25" fillId="25" borderId="0" xfId="36" applyFont="1" applyFill="1"/>
    <xf numFmtId="165" fontId="18" fillId="25" borderId="0" xfId="33" applyNumberFormat="1" applyFont="1" applyFill="1" applyAlignment="1">
      <alignment horizontal="center" vertical="center" wrapText="1"/>
    </xf>
    <xf numFmtId="0" fontId="27" fillId="26" borderId="0" xfId="36" applyFont="1" applyFill="1"/>
    <xf numFmtId="165" fontId="23" fillId="24" borderId="0" xfId="33" applyNumberFormat="1" applyFont="1" applyFill="1" applyAlignment="1">
      <alignment horizontal="center" vertical="center" wrapText="1"/>
    </xf>
    <xf numFmtId="0" fontId="29" fillId="26" borderId="0" xfId="36" applyFont="1" applyFill="1"/>
    <xf numFmtId="0" fontId="22" fillId="26" borderId="0" xfId="36" applyFont="1" applyFill="1"/>
    <xf numFmtId="0" fontId="20" fillId="24" borderId="0" xfId="36" applyFont="1" applyFill="1"/>
    <xf numFmtId="0" fontId="23" fillId="24" borderId="0" xfId="36" applyFont="1" applyFill="1"/>
    <xf numFmtId="0" fontId="0" fillId="27" borderId="0" xfId="0" applyFill="1"/>
    <xf numFmtId="0" fontId="41" fillId="28" borderId="0" xfId="36" applyFont="1" applyFill="1" applyAlignment="1">
      <alignment horizontal="right" vertical="center"/>
    </xf>
    <xf numFmtId="165" fontId="0" fillId="0" borderId="0" xfId="0" applyNumberFormat="1"/>
    <xf numFmtId="165" fontId="23" fillId="27" borderId="0" xfId="33" applyNumberFormat="1" applyFont="1" applyFill="1" applyAlignment="1">
      <alignment horizontal="center" vertical="center" wrapText="1"/>
    </xf>
    <xf numFmtId="0" fontId="21" fillId="27" borderId="0" xfId="36" applyFont="1" applyFill="1"/>
    <xf numFmtId="43" fontId="23" fillId="24" borderId="0" xfId="33" applyNumberFormat="1" applyFont="1" applyFill="1" applyAlignment="1">
      <alignment horizontal="center" vertical="center" wrapText="1"/>
    </xf>
    <xf numFmtId="0" fontId="42" fillId="28" borderId="0" xfId="36" applyFont="1" applyFill="1" applyAlignment="1">
      <alignment horizontal="center" vertical="center"/>
    </xf>
    <xf numFmtId="0" fontId="28" fillId="27" borderId="0" xfId="36" applyFont="1" applyFill="1" applyAlignment="1">
      <alignment horizontal="center"/>
    </xf>
    <xf numFmtId="0" fontId="43" fillId="28" borderId="0" xfId="36" applyFont="1" applyFill="1" applyAlignment="1">
      <alignment horizontal="right" vertical="center"/>
    </xf>
    <xf numFmtId="166" fontId="0" fillId="0" borderId="0" xfId="0" applyNumberFormat="1"/>
    <xf numFmtId="4" fontId="0" fillId="0" borderId="0" xfId="0" applyNumberFormat="1"/>
    <xf numFmtId="1" fontId="0" fillId="0" borderId="0" xfId="0" applyNumberFormat="1"/>
    <xf numFmtId="43" fontId="0" fillId="0" borderId="0" xfId="0" applyNumberFormat="1"/>
    <xf numFmtId="167" fontId="0" fillId="0" borderId="0" xfId="32" applyNumberFormat="1" applyFont="1"/>
    <xf numFmtId="165" fontId="2" fillId="0" borderId="0" xfId="0" applyNumberFormat="1" applyFont="1"/>
    <xf numFmtId="167" fontId="0" fillId="0" borderId="0" xfId="0" applyNumberFormat="1"/>
    <xf numFmtId="0" fontId="30" fillId="0" borderId="0" xfId="0" applyFont="1" applyAlignment="1">
      <alignment horizontal="center"/>
    </xf>
    <xf numFmtId="3" fontId="0" fillId="0" borderId="0" xfId="0" applyNumberFormat="1"/>
    <xf numFmtId="4" fontId="18" fillId="25" borderId="0" xfId="33" applyNumberFormat="1" applyFont="1" applyFill="1" applyAlignment="1">
      <alignment horizontal="right" vertical="center" wrapText="1"/>
    </xf>
    <xf numFmtId="0" fontId="27" fillId="27" borderId="0" xfId="36" applyFont="1" applyFill="1"/>
    <xf numFmtId="0" fontId="23" fillId="24" borderId="0" xfId="36" applyFont="1" applyFill="1" applyAlignment="1">
      <alignment horizontal="left" wrapText="1"/>
    </xf>
    <xf numFmtId="0" fontId="42" fillId="28" borderId="0" xfId="36" applyFont="1" applyFill="1" applyAlignment="1">
      <alignment horizontal="center" vertical="center"/>
    </xf>
    <xf numFmtId="4" fontId="0" fillId="29" borderId="0" xfId="0" applyNumberFormat="1" applyFill="1"/>
    <xf numFmtId="0" fontId="42" fillId="28" borderId="0" xfId="36" applyFont="1" applyFill="1" applyAlignment="1">
      <alignment horizontal="center" vertical="center"/>
    </xf>
    <xf numFmtId="0" fontId="23" fillId="24" borderId="0" xfId="36" applyFont="1" applyFill="1" applyAlignment="1">
      <alignment wrapText="1"/>
    </xf>
    <xf numFmtId="0" fontId="0" fillId="0" borderId="0" xfId="0" applyAlignment="1">
      <alignment wrapText="1"/>
    </xf>
    <xf numFmtId="0" fontId="27" fillId="24" borderId="0" xfId="36" applyFont="1" applyFill="1" applyAlignment="1">
      <alignment wrapText="1"/>
    </xf>
    <xf numFmtId="165" fontId="27" fillId="26" borderId="0" xfId="36" applyNumberFormat="1" applyFont="1" applyFill="1"/>
    <xf numFmtId="4" fontId="0" fillId="30" borderId="0" xfId="0" applyNumberFormat="1" applyFill="1"/>
    <xf numFmtId="165" fontId="23" fillId="31" borderId="0" xfId="33" applyNumberFormat="1" applyFont="1" applyFill="1" applyAlignment="1">
      <alignment horizontal="center" vertical="center" wrapText="1"/>
    </xf>
    <xf numFmtId="4" fontId="0" fillId="32" borderId="0" xfId="0" applyNumberFormat="1" applyFill="1"/>
    <xf numFmtId="164" fontId="0" fillId="0" borderId="0" xfId="0" applyNumberFormat="1"/>
    <xf numFmtId="167" fontId="0" fillId="27" borderId="0" xfId="0" applyNumberFormat="1" applyFill="1"/>
    <xf numFmtId="43" fontId="33" fillId="27" borderId="0" xfId="32" applyFont="1" applyFill="1"/>
    <xf numFmtId="43" fontId="32" fillId="27" borderId="0" xfId="32" applyFont="1" applyFill="1" applyAlignment="1">
      <alignment horizontal="right"/>
    </xf>
    <xf numFmtId="43" fontId="28" fillId="27" borderId="0" xfId="32" applyFont="1" applyFill="1" applyAlignment="1">
      <alignment horizontal="center"/>
    </xf>
    <xf numFmtId="43" fontId="27" fillId="24" borderId="0" xfId="32" applyFont="1" applyFill="1"/>
    <xf numFmtId="43" fontId="31" fillId="24" borderId="0" xfId="32" applyFont="1" applyFill="1" applyAlignment="1">
      <alignment horizontal="right"/>
    </xf>
    <xf numFmtId="43" fontId="18" fillId="24" borderId="0" xfId="32" applyFont="1" applyFill="1" applyAlignment="1">
      <alignment horizontal="right" wrapText="1"/>
    </xf>
    <xf numFmtId="43" fontId="27" fillId="27" borderId="0" xfId="32" applyFont="1" applyFill="1"/>
    <xf numFmtId="43" fontId="30" fillId="27" borderId="0" xfId="32" applyFont="1" applyFill="1" applyAlignment="1">
      <alignment horizontal="right"/>
    </xf>
    <xf numFmtId="43" fontId="0" fillId="0" borderId="0" xfId="32" applyFont="1"/>
    <xf numFmtId="0" fontId="27" fillId="33" borderId="0" xfId="36" applyFont="1" applyFill="1"/>
    <xf numFmtId="0" fontId="29" fillId="33" borderId="0" xfId="36" applyFont="1" applyFill="1"/>
    <xf numFmtId="0" fontId="22" fillId="33" borderId="0" xfId="36" applyFont="1" applyFill="1"/>
    <xf numFmtId="43" fontId="29" fillId="33" borderId="0" xfId="32" applyFont="1" applyFill="1"/>
    <xf numFmtId="43" fontId="27" fillId="33" borderId="0" xfId="32" applyFont="1" applyFill="1"/>
    <xf numFmtId="165" fontId="27" fillId="33" borderId="0" xfId="36" applyNumberFormat="1" applyFont="1" applyFill="1"/>
    <xf numFmtId="43" fontId="34" fillId="27" borderId="0" xfId="32" applyFont="1" applyFill="1"/>
    <xf numFmtId="43" fontId="0" fillId="27" borderId="0" xfId="0" applyNumberFormat="1" applyFill="1"/>
    <xf numFmtId="43" fontId="44" fillId="34" borderId="0" xfId="32" applyFont="1" applyFill="1" applyAlignment="1">
      <alignment horizontal="center" vertical="center"/>
    </xf>
    <xf numFmtId="0" fontId="45" fillId="34" borderId="0" xfId="36" applyFont="1" applyFill="1" applyAlignment="1">
      <alignment horizontal="right" vertical="center"/>
    </xf>
    <xf numFmtId="43" fontId="45" fillId="34" borderId="0" xfId="32" applyFont="1" applyFill="1" applyAlignment="1">
      <alignment horizontal="right" vertical="center"/>
    </xf>
    <xf numFmtId="0" fontId="46" fillId="24" borderId="0" xfId="36" applyFont="1" applyFill="1"/>
    <xf numFmtId="0" fontId="46" fillId="27" borderId="0" xfId="36" applyFont="1" applyFill="1"/>
    <xf numFmtId="0" fontId="47" fillId="24" borderId="0" xfId="36" applyFont="1" applyFill="1"/>
    <xf numFmtId="43" fontId="46" fillId="24" borderId="0" xfId="32" applyFont="1" applyFill="1"/>
    <xf numFmtId="0" fontId="48" fillId="24" borderId="0" xfId="36" applyFont="1" applyFill="1"/>
    <xf numFmtId="43" fontId="48" fillId="24" borderId="0" xfId="32" applyFont="1" applyFill="1"/>
    <xf numFmtId="4" fontId="49" fillId="27" borderId="0" xfId="36" applyNumberFormat="1" applyFont="1" applyFill="1"/>
    <xf numFmtId="43" fontId="49" fillId="27" borderId="0" xfId="32" applyFont="1" applyFill="1"/>
    <xf numFmtId="0" fontId="50" fillId="24" borderId="0" xfId="36" applyFont="1" applyFill="1"/>
    <xf numFmtId="165" fontId="50" fillId="24" borderId="0" xfId="33" applyNumberFormat="1" applyFont="1" applyFill="1" applyAlignment="1">
      <alignment horizontal="center" vertical="center" wrapText="1"/>
    </xf>
    <xf numFmtId="43" fontId="50" fillId="24" borderId="0" xfId="32" applyFont="1" applyFill="1" applyAlignment="1">
      <alignment horizontal="center" vertical="center" wrapText="1"/>
    </xf>
    <xf numFmtId="0" fontId="50" fillId="27" borderId="0" xfId="36" applyFont="1" applyFill="1"/>
    <xf numFmtId="165" fontId="50" fillId="27" borderId="0" xfId="33" applyNumberFormat="1" applyFont="1" applyFill="1" applyAlignment="1">
      <alignment horizontal="center" vertical="center" wrapText="1"/>
    </xf>
    <xf numFmtId="43" fontId="45" fillId="34" borderId="0" xfId="32" applyFont="1" applyFill="1" applyAlignment="1">
      <alignment horizontal="center" vertical="center"/>
    </xf>
    <xf numFmtId="4" fontId="49" fillId="27" borderId="0" xfId="33" applyNumberFormat="1" applyFont="1" applyFill="1" applyAlignment="1">
      <alignment horizontal="right" vertical="center" wrapText="1"/>
    </xf>
    <xf numFmtId="43" fontId="49" fillId="27" borderId="0" xfId="32" applyFont="1" applyFill="1" applyAlignment="1">
      <alignment horizontal="right" vertical="center" wrapText="1"/>
    </xf>
    <xf numFmtId="0" fontId="47" fillId="27" borderId="0" xfId="36" applyFont="1" applyFill="1"/>
    <xf numFmtId="43" fontId="46" fillId="27" borderId="0" xfId="32" applyFont="1" applyFill="1"/>
    <xf numFmtId="0" fontId="48" fillId="27" borderId="0" xfId="36" applyFont="1" applyFill="1"/>
    <xf numFmtId="43" fontId="48" fillId="27" borderId="0" xfId="32" applyFont="1" applyFill="1"/>
    <xf numFmtId="0" fontId="50" fillId="27" borderId="0" xfId="0" applyFont="1" applyFill="1"/>
    <xf numFmtId="0" fontId="49" fillId="27" borderId="0" xfId="36" applyFont="1" applyFill="1"/>
    <xf numFmtId="43" fontId="50" fillId="27" borderId="0" xfId="32" applyFont="1" applyFill="1" applyAlignment="1">
      <alignment horizontal="center" vertical="center" wrapText="1"/>
    </xf>
    <xf numFmtId="43" fontId="50" fillId="27" borderId="0" xfId="32" applyFont="1" applyFill="1"/>
    <xf numFmtId="43" fontId="50" fillId="27" borderId="0" xfId="33" applyNumberFormat="1" applyFont="1" applyFill="1" applyAlignment="1">
      <alignment horizontal="center" vertical="center" wrapText="1"/>
    </xf>
    <xf numFmtId="43" fontId="37" fillId="27" borderId="0" xfId="32" applyFont="1" applyFill="1"/>
    <xf numFmtId="0" fontId="38" fillId="27" borderId="0" xfId="0" applyFont="1" applyFill="1"/>
    <xf numFmtId="0" fontId="51" fillId="27" borderId="0" xfId="36" applyFont="1" applyFill="1"/>
    <xf numFmtId="0" fontId="45" fillId="34" borderId="0" xfId="36" applyFont="1" applyFill="1" applyAlignment="1">
      <alignment horizontal="center" vertical="center"/>
    </xf>
    <xf numFmtId="0" fontId="44" fillId="34" borderId="0" xfId="36" applyFont="1" applyFill="1" applyAlignment="1">
      <alignment horizontal="center" vertical="center"/>
    </xf>
    <xf numFmtId="0" fontId="28" fillId="27" borderId="0" xfId="36" applyFont="1" applyFill="1" applyAlignment="1">
      <alignment horizontal="center"/>
    </xf>
    <xf numFmtId="0" fontId="47" fillId="27" borderId="0" xfId="0" applyFont="1" applyFill="1"/>
    <xf numFmtId="0" fontId="45" fillId="34" borderId="0" xfId="36" applyFont="1" applyFill="1" applyAlignment="1">
      <alignment horizontal="center" vertical="center"/>
    </xf>
    <xf numFmtId="0" fontId="45" fillId="34" borderId="9" xfId="36" applyFont="1" applyFill="1" applyBorder="1" applyAlignment="1">
      <alignment horizontal="center" vertical="center"/>
    </xf>
    <xf numFmtId="0" fontId="52" fillId="27" borderId="0" xfId="0" applyFont="1" applyFill="1" applyAlignment="1">
      <alignment horizontal="center"/>
    </xf>
    <xf numFmtId="0" fontId="53" fillId="27" borderId="0" xfId="36" applyFont="1" applyFill="1" applyAlignment="1">
      <alignment horizontal="center"/>
    </xf>
    <xf numFmtId="0" fontId="44" fillId="34" borderId="0" xfId="36" applyFont="1" applyFill="1" applyAlignment="1">
      <alignment horizontal="center" vertical="center"/>
    </xf>
    <xf numFmtId="0" fontId="47" fillId="27" borderId="0" xfId="36" applyFont="1" applyFill="1" applyAlignment="1">
      <alignment horizontal="left" wrapText="1"/>
    </xf>
    <xf numFmtId="0" fontId="28" fillId="27" borderId="0" xfId="36" applyFont="1" applyFill="1" applyAlignment="1">
      <alignment horizontal="center"/>
    </xf>
    <xf numFmtId="0" fontId="41" fillId="28" borderId="9" xfId="36" applyFont="1" applyFill="1" applyBorder="1" applyAlignment="1">
      <alignment horizontal="center" vertical="center"/>
    </xf>
    <xf numFmtId="0" fontId="42" fillId="28" borderId="0" xfId="36" applyFont="1" applyFill="1" applyAlignment="1">
      <alignment horizontal="center" vertical="center"/>
    </xf>
    <xf numFmtId="0" fontId="23" fillId="27" borderId="0" xfId="36" applyFont="1" applyFill="1" applyAlignment="1">
      <alignment horizontal="left" wrapText="1"/>
    </xf>
    <xf numFmtId="0" fontId="23" fillId="27" borderId="0" xfId="36" applyFont="1" applyFill="1" applyAlignment="1">
      <alignment horizontal="left" vertical="center" wrapText="1"/>
    </xf>
    <xf numFmtId="0" fontId="19" fillId="27" borderId="0" xfId="0" applyFont="1" applyFill="1" applyAlignment="1">
      <alignment horizontal="center"/>
    </xf>
    <xf numFmtId="0" fontId="24" fillId="27" borderId="0" xfId="36" applyFont="1" applyFill="1" applyAlignment="1">
      <alignment horizontal="center"/>
    </xf>
    <xf numFmtId="0" fontId="2" fillId="0" borderId="0" xfId="0" applyFont="1" applyAlignment="1">
      <alignment horizontal="center"/>
    </xf>
    <xf numFmtId="0" fontId="36" fillId="24" borderId="0" xfId="36" applyFont="1" applyFill="1"/>
    <xf numFmtId="0" fontId="36" fillId="27" borderId="0" xfId="36" applyFont="1" applyFill="1"/>
    <xf numFmtId="0" fontId="36" fillId="27" borderId="0" xfId="36" applyFont="1" applyFill="1" applyAlignment="1">
      <alignment horizontal="left" wrapText="1"/>
    </xf>
    <xf numFmtId="3" fontId="39" fillId="27" borderId="0" xfId="0" applyNumberFormat="1" applyFont="1" applyFill="1" applyBorder="1" applyAlignment="1">
      <alignment horizontal="right" vertical="center"/>
    </xf>
  </cellXfs>
  <cellStyles count="4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Comma 2" xfId="22" xr:uid="{00000000-0005-0000-0000-000015000000}"/>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Incorrecto" xfId="31" builtinId="27" customBuiltin="1"/>
    <cellStyle name="Millares" xfId="32" builtinId="3"/>
    <cellStyle name="Millares 2" xfId="33" xr:uid="{00000000-0005-0000-0000-000020000000}"/>
    <cellStyle name="Neutral" xfId="34" builtinId="28" customBuiltin="1"/>
    <cellStyle name="Normal" xfId="0" builtinId="0"/>
    <cellStyle name="Normal 12" xfId="35" xr:uid="{00000000-0005-0000-0000-000023000000}"/>
    <cellStyle name="Normal 2" xfId="36" xr:uid="{00000000-0005-0000-0000-000024000000}"/>
    <cellStyle name="Notas" xfId="37" builtinId="10" customBuiltin="1"/>
    <cellStyle name="Salida" xfId="38" builtinId="21" customBuiltin="1"/>
    <cellStyle name="Texto de advertencia" xfId="39" builtinId="11" customBuiltin="1"/>
    <cellStyle name="Texto explicativo" xfId="40" builtinId="53" customBuiltin="1"/>
    <cellStyle name="Título" xfId="41" builtinId="15" customBuiltin="1"/>
    <cellStyle name="Título 2" xfId="42" builtinId="17" customBuiltin="1"/>
    <cellStyle name="Título 3" xfId="43" builtinId="18" customBuiltin="1"/>
    <cellStyle name="Total" xfId="44"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371475</xdr:colOff>
      <xdr:row>0</xdr:row>
      <xdr:rowOff>0</xdr:rowOff>
    </xdr:from>
    <xdr:to>
      <xdr:col>5</xdr:col>
      <xdr:colOff>76200</xdr:colOff>
      <xdr:row>3</xdr:row>
      <xdr:rowOff>142875</xdr:rowOff>
    </xdr:to>
    <xdr:pic>
      <xdr:nvPicPr>
        <xdr:cNvPr id="2" name="Imagen 2">
          <a:extLst>
            <a:ext uri="{FF2B5EF4-FFF2-40B4-BE49-F238E27FC236}">
              <a16:creationId xmlns:a16="http://schemas.microsoft.com/office/drawing/2014/main" id="{61A42067-8126-4E25-A620-F32929B1B7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0"/>
          <a:ext cx="15716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219075</xdr:colOff>
      <xdr:row>2</xdr:row>
      <xdr:rowOff>123825</xdr:rowOff>
    </xdr:from>
    <xdr:to>
      <xdr:col>0</xdr:col>
      <xdr:colOff>714375</xdr:colOff>
      <xdr:row>4</xdr:row>
      <xdr:rowOff>38100</xdr:rowOff>
    </xdr:to>
    <xdr:pic>
      <xdr:nvPicPr>
        <xdr:cNvPr id="9437" name="Picture 1">
          <a:extLst>
            <a:ext uri="{FF2B5EF4-FFF2-40B4-BE49-F238E27FC236}">
              <a16:creationId xmlns:a16="http://schemas.microsoft.com/office/drawing/2014/main" id="{205925EB-D812-45B5-A499-B7FDF4CDE5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485775"/>
          <a:ext cx="4953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26"/>
  <sheetViews>
    <sheetView tabSelected="1" topLeftCell="A298" workbookViewId="0">
      <selection activeCell="I358" sqref="I358"/>
    </sheetView>
  </sheetViews>
  <sheetFormatPr baseColWidth="10" defaultRowHeight="12.75" x14ac:dyDescent="0.2"/>
  <cols>
    <col min="1" max="1" width="19" customWidth="1"/>
    <col min="2" max="3" width="12" bestFit="1" customWidth="1"/>
    <col min="4" max="4" width="12.42578125" bestFit="1" customWidth="1"/>
    <col min="5" max="5" width="3.5703125" customWidth="1"/>
    <col min="6" max="6" width="12.140625" bestFit="1" customWidth="1"/>
    <col min="7" max="7" width="12.28515625" customWidth="1"/>
    <col min="8" max="8" width="13.42578125" style="52" bestFit="1" customWidth="1"/>
    <col min="9" max="9" width="18" style="11" bestFit="1" customWidth="1"/>
    <col min="10" max="10" width="12.85546875" style="11" bestFit="1" customWidth="1"/>
    <col min="11" max="25" width="11.42578125" style="11"/>
  </cols>
  <sheetData>
    <row r="1" spans="1:8" s="11" customFormat="1" x14ac:dyDescent="0.2">
      <c r="H1" s="59"/>
    </row>
    <row r="2" spans="1:8" x14ac:dyDescent="0.2">
      <c r="A2" s="11"/>
      <c r="B2" s="11"/>
      <c r="C2" s="11"/>
      <c r="D2" s="11"/>
      <c r="E2" s="11"/>
      <c r="F2" s="11"/>
      <c r="G2" s="11"/>
      <c r="H2" s="45"/>
    </row>
    <row r="3" spans="1:8" x14ac:dyDescent="0.2">
      <c r="A3" s="11"/>
      <c r="B3" s="11"/>
      <c r="C3" s="11"/>
      <c r="D3" s="11"/>
      <c r="E3" s="11"/>
      <c r="F3" s="11"/>
      <c r="G3" s="11"/>
      <c r="H3" s="45"/>
    </row>
    <row r="4" spans="1:8" x14ac:dyDescent="0.2">
      <c r="A4" s="11"/>
      <c r="B4" s="11"/>
      <c r="C4" s="11"/>
      <c r="D4" s="11"/>
      <c r="E4" s="11"/>
      <c r="F4" s="11"/>
      <c r="G4" s="11"/>
      <c r="H4" s="45"/>
    </row>
    <row r="5" spans="1:8" ht="15.75" x14ac:dyDescent="0.25">
      <c r="A5" s="98" t="s">
        <v>69</v>
      </c>
      <c r="B5" s="98"/>
      <c r="C5" s="98"/>
      <c r="D5" s="98"/>
      <c r="E5" s="98"/>
      <c r="F5" s="98"/>
      <c r="G5" s="98"/>
      <c r="H5" s="98"/>
    </row>
    <row r="6" spans="1:8" ht="15.75" x14ac:dyDescent="0.25">
      <c r="A6" s="99" t="s">
        <v>39</v>
      </c>
      <c r="B6" s="99"/>
      <c r="C6" s="99"/>
      <c r="D6" s="99"/>
      <c r="E6" s="99"/>
      <c r="F6" s="99"/>
      <c r="G6" s="99"/>
      <c r="H6" s="99"/>
    </row>
    <row r="7" spans="1:8" ht="15.75" x14ac:dyDescent="0.25">
      <c r="A7" s="99" t="s">
        <v>37</v>
      </c>
      <c r="B7" s="99"/>
      <c r="C7" s="99"/>
      <c r="D7" s="99"/>
      <c r="E7" s="99"/>
      <c r="F7" s="99"/>
      <c r="G7" s="99"/>
      <c r="H7" s="99"/>
    </row>
    <row r="8" spans="1:8" ht="0.75" customHeight="1" x14ac:dyDescent="0.25">
      <c r="A8" s="94"/>
      <c r="B8" s="94"/>
      <c r="C8" s="94"/>
      <c r="D8" s="94"/>
      <c r="E8" s="94"/>
      <c r="F8" s="11"/>
      <c r="G8" s="11"/>
      <c r="H8" s="46"/>
    </row>
    <row r="9" spans="1:8" ht="15.75" thickBot="1" x14ac:dyDescent="0.25">
      <c r="A9" s="100"/>
      <c r="B9" s="97" t="s">
        <v>41</v>
      </c>
      <c r="C9" s="97"/>
      <c r="D9" s="93"/>
      <c r="E9" s="93"/>
      <c r="F9" s="97" t="s">
        <v>42</v>
      </c>
      <c r="G9" s="97"/>
      <c r="H9" s="61"/>
    </row>
    <row r="10" spans="1:8" ht="15.75" thickTop="1" x14ac:dyDescent="0.2">
      <c r="A10" s="100"/>
      <c r="B10" s="62" t="s">
        <v>1</v>
      </c>
      <c r="C10" s="62" t="s">
        <v>2</v>
      </c>
      <c r="D10" s="62" t="s">
        <v>3</v>
      </c>
      <c r="E10" s="62"/>
      <c r="F10" s="62" t="s">
        <v>1</v>
      </c>
      <c r="G10" s="62" t="s">
        <v>2</v>
      </c>
      <c r="H10" s="63" t="s">
        <v>3</v>
      </c>
    </row>
    <row r="11" spans="1:8" x14ac:dyDescent="0.2">
      <c r="A11" s="85" t="s">
        <v>0</v>
      </c>
      <c r="B11" s="70">
        <v>4739038</v>
      </c>
      <c r="C11" s="70">
        <v>4706243</v>
      </c>
      <c r="D11" s="70">
        <f>+B11+C11</f>
        <v>9445281</v>
      </c>
      <c r="E11" s="70"/>
      <c r="F11" s="70">
        <v>4796628</v>
      </c>
      <c r="G11" s="70">
        <v>4783511</v>
      </c>
      <c r="H11" s="71">
        <f>+F11+G11</f>
        <v>9580139</v>
      </c>
    </row>
    <row r="12" spans="1:8" s="11" customFormat="1" x14ac:dyDescent="0.2">
      <c r="A12" s="75" t="s">
        <v>4</v>
      </c>
      <c r="B12" s="76">
        <v>460903</v>
      </c>
      <c r="C12" s="76">
        <v>504137</v>
      </c>
      <c r="D12" s="76">
        <v>965040</v>
      </c>
      <c r="E12" s="76"/>
      <c r="F12" s="76">
        <v>465374</v>
      </c>
      <c r="G12" s="76">
        <v>511174</v>
      </c>
      <c r="H12" s="86">
        <v>976548</v>
      </c>
    </row>
    <row r="13" spans="1:8" s="11" customFormat="1" x14ac:dyDescent="0.2">
      <c r="A13" s="75" t="s">
        <v>5</v>
      </c>
      <c r="B13" s="76">
        <v>112885</v>
      </c>
      <c r="C13" s="76">
        <v>101426</v>
      </c>
      <c r="D13" s="76">
        <v>214311</v>
      </c>
      <c r="E13" s="76"/>
      <c r="F13" s="76">
        <v>113578</v>
      </c>
      <c r="G13" s="76">
        <v>102337</v>
      </c>
      <c r="H13" s="86">
        <v>215915</v>
      </c>
    </row>
    <row r="14" spans="1:8" s="11" customFormat="1" x14ac:dyDescent="0.2">
      <c r="A14" s="75" t="s">
        <v>6</v>
      </c>
      <c r="B14" s="76">
        <v>50563</v>
      </c>
      <c r="C14" s="76">
        <v>46750</v>
      </c>
      <c r="D14" s="76">
        <v>97313</v>
      </c>
      <c r="E14" s="76"/>
      <c r="F14" s="76">
        <v>50881</v>
      </c>
      <c r="G14" s="76">
        <v>47100</v>
      </c>
      <c r="H14" s="86">
        <v>97981</v>
      </c>
    </row>
    <row r="15" spans="1:8" s="11" customFormat="1" x14ac:dyDescent="0.2">
      <c r="A15" s="75" t="s">
        <v>7</v>
      </c>
      <c r="B15" s="76">
        <v>96799</v>
      </c>
      <c r="C15" s="76">
        <v>90306</v>
      </c>
      <c r="D15" s="76">
        <v>187105</v>
      </c>
      <c r="E15" s="76"/>
      <c r="F15" s="76">
        <v>97100</v>
      </c>
      <c r="G15" s="76">
        <v>90872</v>
      </c>
      <c r="H15" s="86">
        <v>187972</v>
      </c>
    </row>
    <row r="16" spans="1:8" s="11" customFormat="1" x14ac:dyDescent="0.2">
      <c r="A16" s="75" t="s">
        <v>8</v>
      </c>
      <c r="B16" s="76">
        <v>32943</v>
      </c>
      <c r="C16" s="76">
        <v>31012</v>
      </c>
      <c r="D16" s="76">
        <v>63955</v>
      </c>
      <c r="E16" s="76"/>
      <c r="F16" s="76">
        <v>33120</v>
      </c>
      <c r="G16" s="76">
        <v>31281</v>
      </c>
      <c r="H16" s="86">
        <v>64401</v>
      </c>
    </row>
    <row r="17" spans="1:8" s="11" customFormat="1" x14ac:dyDescent="0.2">
      <c r="A17" s="75" t="s">
        <v>9</v>
      </c>
      <c r="B17" s="76">
        <v>147424</v>
      </c>
      <c r="C17" s="76">
        <v>142150</v>
      </c>
      <c r="D17" s="76">
        <v>289574</v>
      </c>
      <c r="E17" s="76"/>
      <c r="F17" s="76">
        <v>148115</v>
      </c>
      <c r="G17" s="76">
        <v>143372</v>
      </c>
      <c r="H17" s="86">
        <v>291487</v>
      </c>
    </row>
    <row r="18" spans="1:8" s="11" customFormat="1" x14ac:dyDescent="0.2">
      <c r="A18" s="75" t="s">
        <v>10</v>
      </c>
      <c r="B18" s="76">
        <v>32974</v>
      </c>
      <c r="C18" s="76">
        <v>30055</v>
      </c>
      <c r="D18" s="76">
        <v>63029</v>
      </c>
      <c r="E18" s="76"/>
      <c r="F18" s="76">
        <v>33134</v>
      </c>
      <c r="G18" s="76">
        <v>30164</v>
      </c>
      <c r="H18" s="86">
        <v>63298</v>
      </c>
    </row>
    <row r="19" spans="1:8" s="11" customFormat="1" x14ac:dyDescent="0.2">
      <c r="A19" s="75" t="s">
        <v>11</v>
      </c>
      <c r="B19" s="76">
        <v>47260</v>
      </c>
      <c r="C19" s="76">
        <v>40420</v>
      </c>
      <c r="D19" s="76">
        <v>87680</v>
      </c>
      <c r="E19" s="76"/>
      <c r="F19" s="76">
        <v>47596</v>
      </c>
      <c r="G19" s="76">
        <v>40930</v>
      </c>
      <c r="H19" s="86">
        <v>88526</v>
      </c>
    </row>
    <row r="20" spans="1:8" s="11" customFormat="1" x14ac:dyDescent="0.2">
      <c r="A20" s="75" t="s">
        <v>12</v>
      </c>
      <c r="B20" s="76">
        <v>118554</v>
      </c>
      <c r="C20" s="76">
        <v>113384</v>
      </c>
      <c r="D20" s="76">
        <v>231938</v>
      </c>
      <c r="E20" s="76"/>
      <c r="F20" s="76">
        <v>119129</v>
      </c>
      <c r="G20" s="76">
        <v>114389</v>
      </c>
      <c r="H20" s="86">
        <v>233518</v>
      </c>
    </row>
    <row r="21" spans="1:8" s="11" customFormat="1" x14ac:dyDescent="0.2">
      <c r="A21" s="75" t="s">
        <v>13</v>
      </c>
      <c r="B21" s="76">
        <v>27007</v>
      </c>
      <c r="C21" s="76">
        <v>25582</v>
      </c>
      <c r="D21" s="76">
        <v>52589</v>
      </c>
      <c r="E21" s="76"/>
      <c r="F21" s="76">
        <v>27351</v>
      </c>
      <c r="G21" s="76">
        <v>26002</v>
      </c>
      <c r="H21" s="86">
        <v>53353</v>
      </c>
    </row>
    <row r="22" spans="1:8" s="11" customFormat="1" x14ac:dyDescent="0.2">
      <c r="A22" s="75" t="s">
        <v>14</v>
      </c>
      <c r="B22" s="76">
        <v>143010</v>
      </c>
      <c r="C22" s="76">
        <v>130200</v>
      </c>
      <c r="D22" s="76">
        <v>273210</v>
      </c>
      <c r="E22" s="76"/>
      <c r="F22" s="76">
        <v>147338</v>
      </c>
      <c r="G22" s="76">
        <v>135003</v>
      </c>
      <c r="H22" s="86">
        <v>282341</v>
      </c>
    </row>
    <row r="23" spans="1:8" s="11" customFormat="1" x14ac:dyDescent="0.2">
      <c r="A23" s="75" t="s">
        <v>15</v>
      </c>
      <c r="B23" s="76">
        <v>121274</v>
      </c>
      <c r="C23" s="76">
        <v>124159</v>
      </c>
      <c r="D23" s="76">
        <v>245433</v>
      </c>
      <c r="E23" s="76"/>
      <c r="F23" s="76">
        <v>122819</v>
      </c>
      <c r="G23" s="76">
        <v>126257</v>
      </c>
      <c r="H23" s="86">
        <v>249076</v>
      </c>
    </row>
    <row r="24" spans="1:8" s="11" customFormat="1" x14ac:dyDescent="0.2">
      <c r="A24" s="75" t="s">
        <v>16</v>
      </c>
      <c r="B24" s="76">
        <v>201637</v>
      </c>
      <c r="C24" s="76">
        <v>192568</v>
      </c>
      <c r="D24" s="76">
        <v>394205</v>
      </c>
      <c r="E24" s="76"/>
      <c r="F24" s="76">
        <v>202791</v>
      </c>
      <c r="G24" s="76">
        <v>194528</v>
      </c>
      <c r="H24" s="86">
        <v>397319</v>
      </c>
    </row>
    <row r="25" spans="1:8" s="11" customFormat="1" x14ac:dyDescent="0.2">
      <c r="A25" s="75" t="s">
        <v>17</v>
      </c>
      <c r="B25" s="76">
        <v>72501</v>
      </c>
      <c r="C25" s="76">
        <v>68424</v>
      </c>
      <c r="D25" s="76">
        <v>140925</v>
      </c>
      <c r="E25" s="76"/>
      <c r="F25" s="76">
        <v>72623</v>
      </c>
      <c r="G25" s="76">
        <v>68802</v>
      </c>
      <c r="H25" s="86">
        <v>141425</v>
      </c>
    </row>
    <row r="26" spans="1:8" s="11" customFormat="1" x14ac:dyDescent="0.2">
      <c r="A26" s="75" t="s">
        <v>18</v>
      </c>
      <c r="B26" s="76">
        <v>57897</v>
      </c>
      <c r="C26" s="76">
        <v>51710</v>
      </c>
      <c r="D26" s="76">
        <v>109607</v>
      </c>
      <c r="E26" s="76"/>
      <c r="F26" s="76">
        <v>58389</v>
      </c>
      <c r="G26" s="76">
        <v>52401</v>
      </c>
      <c r="H26" s="86">
        <v>110790</v>
      </c>
    </row>
    <row r="27" spans="1:8" s="11" customFormat="1" x14ac:dyDescent="0.2">
      <c r="A27" s="75" t="s">
        <v>19</v>
      </c>
      <c r="B27" s="76">
        <v>16895</v>
      </c>
      <c r="C27" s="76">
        <v>14692</v>
      </c>
      <c r="D27" s="76">
        <v>31587</v>
      </c>
      <c r="E27" s="76"/>
      <c r="F27" s="76">
        <v>17112</v>
      </c>
      <c r="G27" s="76">
        <v>14935</v>
      </c>
      <c r="H27" s="86">
        <v>32047</v>
      </c>
    </row>
    <row r="28" spans="1:8" s="11" customFormat="1" x14ac:dyDescent="0.2">
      <c r="A28" s="75" t="s">
        <v>20</v>
      </c>
      <c r="B28" s="76">
        <v>91299</v>
      </c>
      <c r="C28" s="76">
        <v>93045</v>
      </c>
      <c r="D28" s="76">
        <v>184344</v>
      </c>
      <c r="E28" s="76"/>
      <c r="F28" s="76">
        <v>92131</v>
      </c>
      <c r="G28" s="76">
        <v>94177</v>
      </c>
      <c r="H28" s="86">
        <v>186308</v>
      </c>
    </row>
    <row r="29" spans="1:8" s="11" customFormat="1" x14ac:dyDescent="0.2">
      <c r="A29" s="75" t="s">
        <v>21</v>
      </c>
      <c r="B29" s="76">
        <v>164179</v>
      </c>
      <c r="C29" s="76">
        <v>157418</v>
      </c>
      <c r="D29" s="76">
        <v>321597</v>
      </c>
      <c r="E29" s="76"/>
      <c r="F29" s="76">
        <v>164991</v>
      </c>
      <c r="G29" s="76">
        <v>158928</v>
      </c>
      <c r="H29" s="86">
        <v>323919</v>
      </c>
    </row>
    <row r="30" spans="1:8" s="11" customFormat="1" x14ac:dyDescent="0.2">
      <c r="A30" s="75" t="s">
        <v>22</v>
      </c>
      <c r="B30" s="76">
        <v>47004</v>
      </c>
      <c r="C30" s="76">
        <v>45189</v>
      </c>
      <c r="D30" s="76">
        <v>92193</v>
      </c>
      <c r="E30" s="76"/>
      <c r="F30" s="76">
        <v>47078</v>
      </c>
      <c r="G30" s="76">
        <v>45425</v>
      </c>
      <c r="H30" s="86">
        <v>92503</v>
      </c>
    </row>
    <row r="31" spans="1:8" s="11" customFormat="1" x14ac:dyDescent="0.2">
      <c r="A31" s="75" t="s">
        <v>23</v>
      </c>
      <c r="B31" s="76">
        <v>52406</v>
      </c>
      <c r="C31" s="76">
        <v>49088</v>
      </c>
      <c r="D31" s="76">
        <v>101494</v>
      </c>
      <c r="E31" s="76"/>
      <c r="F31" s="76">
        <v>53070</v>
      </c>
      <c r="G31" s="76">
        <v>49870</v>
      </c>
      <c r="H31" s="86">
        <v>102940</v>
      </c>
    </row>
    <row r="32" spans="1:8" s="11" customFormat="1" x14ac:dyDescent="0.2">
      <c r="A32" s="75" t="s">
        <v>24</v>
      </c>
      <c r="B32" s="76">
        <v>285197</v>
      </c>
      <c r="C32" s="76">
        <v>284733</v>
      </c>
      <c r="D32" s="76">
        <v>569930</v>
      </c>
      <c r="E32" s="76"/>
      <c r="F32" s="76">
        <v>289102</v>
      </c>
      <c r="G32" s="76">
        <v>289555</v>
      </c>
      <c r="H32" s="86">
        <v>578657</v>
      </c>
    </row>
    <row r="33" spans="1:8" s="11" customFormat="1" x14ac:dyDescent="0.2">
      <c r="A33" s="75" t="s">
        <v>25</v>
      </c>
      <c r="B33" s="76">
        <v>122550</v>
      </c>
      <c r="C33" s="76">
        <v>109783</v>
      </c>
      <c r="D33" s="76">
        <v>232333</v>
      </c>
      <c r="E33" s="76"/>
      <c r="F33" s="76">
        <v>122302</v>
      </c>
      <c r="G33" s="76">
        <v>109758</v>
      </c>
      <c r="H33" s="86">
        <v>232060</v>
      </c>
    </row>
    <row r="34" spans="1:8" s="11" customFormat="1" x14ac:dyDescent="0.2">
      <c r="A34" s="75" t="s">
        <v>26</v>
      </c>
      <c r="B34" s="76">
        <v>143400</v>
      </c>
      <c r="C34" s="76">
        <v>147058</v>
      </c>
      <c r="D34" s="76">
        <v>290458</v>
      </c>
      <c r="E34" s="76"/>
      <c r="F34" s="76">
        <v>144383</v>
      </c>
      <c r="G34" s="76">
        <v>148573</v>
      </c>
      <c r="H34" s="86">
        <v>292956</v>
      </c>
    </row>
    <row r="35" spans="1:8" s="11" customFormat="1" x14ac:dyDescent="0.2">
      <c r="A35" s="75" t="s">
        <v>27</v>
      </c>
      <c r="B35" s="76">
        <v>78310</v>
      </c>
      <c r="C35" s="76">
        <v>73082</v>
      </c>
      <c r="D35" s="76">
        <v>151392</v>
      </c>
      <c r="E35" s="76"/>
      <c r="F35" s="76">
        <v>78486</v>
      </c>
      <c r="G35" s="76">
        <v>73472</v>
      </c>
      <c r="H35" s="86">
        <v>151958</v>
      </c>
    </row>
    <row r="36" spans="1:8" s="11" customFormat="1" x14ac:dyDescent="0.2">
      <c r="A36" s="75" t="s">
        <v>28</v>
      </c>
      <c r="B36" s="76">
        <v>480106</v>
      </c>
      <c r="C36" s="76">
        <v>483316</v>
      </c>
      <c r="D36" s="76">
        <v>963422</v>
      </c>
      <c r="E36" s="76"/>
      <c r="F36" s="76">
        <v>484648</v>
      </c>
      <c r="G36" s="76">
        <v>490500</v>
      </c>
      <c r="H36" s="86">
        <v>975148</v>
      </c>
    </row>
    <row r="37" spans="1:8" s="11" customFormat="1" x14ac:dyDescent="0.2">
      <c r="A37" s="75" t="s">
        <v>29</v>
      </c>
      <c r="B37" s="76">
        <v>30027</v>
      </c>
      <c r="C37" s="76">
        <v>27449</v>
      </c>
      <c r="D37" s="76">
        <v>57476</v>
      </c>
      <c r="E37" s="76"/>
      <c r="F37" s="76">
        <v>30044</v>
      </c>
      <c r="G37" s="76">
        <v>27593</v>
      </c>
      <c r="H37" s="86">
        <v>57637</v>
      </c>
    </row>
    <row r="38" spans="1:8" s="11" customFormat="1" x14ac:dyDescent="0.2">
      <c r="A38" s="75" t="s">
        <v>30</v>
      </c>
      <c r="B38" s="76">
        <v>85018</v>
      </c>
      <c r="C38" s="76">
        <v>78012</v>
      </c>
      <c r="D38" s="76">
        <v>163030</v>
      </c>
      <c r="E38" s="76"/>
      <c r="F38" s="76">
        <v>85811</v>
      </c>
      <c r="G38" s="76">
        <v>79180</v>
      </c>
      <c r="H38" s="86">
        <v>164991</v>
      </c>
    </row>
    <row r="39" spans="1:8" s="11" customFormat="1" x14ac:dyDescent="0.2">
      <c r="A39" s="75" t="s">
        <v>31</v>
      </c>
      <c r="B39" s="76">
        <v>83453</v>
      </c>
      <c r="C39" s="76">
        <v>81771</v>
      </c>
      <c r="D39" s="76">
        <v>165224</v>
      </c>
      <c r="E39" s="76"/>
      <c r="F39" s="76">
        <v>84045</v>
      </c>
      <c r="G39" s="76">
        <v>82661</v>
      </c>
      <c r="H39" s="86">
        <v>166706</v>
      </c>
    </row>
    <row r="40" spans="1:8" s="11" customFormat="1" x14ac:dyDescent="0.2">
      <c r="A40" s="75" t="s">
        <v>32</v>
      </c>
      <c r="B40" s="76">
        <v>96030</v>
      </c>
      <c r="C40" s="76">
        <v>89926</v>
      </c>
      <c r="D40" s="76">
        <v>185956</v>
      </c>
      <c r="E40" s="76"/>
      <c r="F40" s="76">
        <v>96448</v>
      </c>
      <c r="G40" s="76">
        <v>90592</v>
      </c>
      <c r="H40" s="86">
        <v>187040</v>
      </c>
    </row>
    <row r="41" spans="1:8" s="11" customFormat="1" x14ac:dyDescent="0.2">
      <c r="A41" s="75" t="s">
        <v>33</v>
      </c>
      <c r="B41" s="76">
        <v>43342</v>
      </c>
      <c r="C41" s="76">
        <v>41675</v>
      </c>
      <c r="D41" s="76">
        <v>85017</v>
      </c>
      <c r="E41" s="76"/>
      <c r="F41" s="76">
        <v>43448</v>
      </c>
      <c r="G41" s="76">
        <v>41921</v>
      </c>
      <c r="H41" s="86">
        <v>85369</v>
      </c>
    </row>
    <row r="42" spans="1:8" s="11" customFormat="1" x14ac:dyDescent="0.2">
      <c r="A42" s="75" t="s">
        <v>34</v>
      </c>
      <c r="B42" s="76">
        <v>32234</v>
      </c>
      <c r="C42" s="76">
        <v>27310</v>
      </c>
      <c r="D42" s="76">
        <v>59544</v>
      </c>
      <c r="E42" s="76"/>
      <c r="F42" s="76">
        <v>32043</v>
      </c>
      <c r="G42" s="76">
        <v>27182</v>
      </c>
      <c r="H42" s="86">
        <v>59225</v>
      </c>
    </row>
    <row r="43" spans="1:8" s="11" customFormat="1" x14ac:dyDescent="0.2">
      <c r="A43" s="75" t="s">
        <v>35</v>
      </c>
      <c r="B43" s="76">
        <v>1163957</v>
      </c>
      <c r="C43" s="76">
        <v>1210413</v>
      </c>
      <c r="D43" s="76">
        <v>2374370</v>
      </c>
      <c r="E43" s="76"/>
      <c r="F43" s="76">
        <v>1192148</v>
      </c>
      <c r="G43" s="76">
        <v>1244577</v>
      </c>
      <c r="H43" s="86">
        <v>2436725</v>
      </c>
    </row>
    <row r="44" spans="1:8" ht="3" customHeight="1" x14ac:dyDescent="0.3">
      <c r="A44" s="53"/>
      <c r="B44" s="54"/>
      <c r="C44" s="55"/>
      <c r="D44" s="54"/>
      <c r="E44" s="54"/>
      <c r="F44" s="54"/>
      <c r="G44" s="54"/>
      <c r="H44" s="56"/>
    </row>
    <row r="45" spans="1:8" x14ac:dyDescent="0.2">
      <c r="A45" s="110" t="s">
        <v>70</v>
      </c>
      <c r="B45" s="64"/>
      <c r="C45" s="64"/>
      <c r="D45" s="64"/>
      <c r="E45" s="64"/>
      <c r="F45" s="64"/>
      <c r="G45" s="64"/>
      <c r="H45" s="67"/>
    </row>
    <row r="46" spans="1:8" ht="15" x14ac:dyDescent="0.25">
      <c r="A46" s="66" t="s">
        <v>56</v>
      </c>
      <c r="B46" s="68"/>
      <c r="C46" s="68"/>
      <c r="D46" s="68"/>
      <c r="E46" s="68"/>
      <c r="F46" s="68"/>
      <c r="G46" s="68"/>
      <c r="H46" s="69"/>
    </row>
    <row r="47" spans="1:8" ht="35.25" customHeight="1" x14ac:dyDescent="0.2">
      <c r="A47" s="101" t="s">
        <v>62</v>
      </c>
      <c r="B47" s="101"/>
      <c r="C47" s="101"/>
      <c r="D47" s="101"/>
      <c r="E47" s="101"/>
      <c r="F47" s="101"/>
      <c r="G47" s="101"/>
      <c r="H47" s="101"/>
    </row>
    <row r="48" spans="1:8" ht="16.5" x14ac:dyDescent="0.3">
      <c r="A48" s="10"/>
      <c r="B48" s="2"/>
      <c r="C48" s="2"/>
      <c r="D48" s="2"/>
      <c r="E48" s="2"/>
      <c r="F48" s="2"/>
      <c r="G48" s="2"/>
      <c r="H48" s="47"/>
    </row>
    <row r="49" spans="1:8" ht="16.5" x14ac:dyDescent="0.3">
      <c r="A49" s="10"/>
      <c r="B49" s="2"/>
      <c r="C49" s="2"/>
      <c r="D49" s="2"/>
      <c r="E49" s="2"/>
      <c r="F49" s="2"/>
      <c r="G49" s="2"/>
      <c r="H49" s="48"/>
    </row>
    <row r="50" spans="1:8" ht="15.75" x14ac:dyDescent="0.25">
      <c r="A50" s="98" t="s">
        <v>69</v>
      </c>
      <c r="B50" s="98"/>
      <c r="C50" s="98"/>
      <c r="D50" s="98"/>
      <c r="E50" s="98"/>
      <c r="F50" s="98"/>
      <c r="G50" s="98"/>
      <c r="H50" s="98"/>
    </row>
    <row r="51" spans="1:8" ht="15.75" x14ac:dyDescent="0.25">
      <c r="A51" s="99" t="s">
        <v>39</v>
      </c>
      <c r="B51" s="99"/>
      <c r="C51" s="99"/>
      <c r="D51" s="99"/>
      <c r="E51" s="99"/>
      <c r="F51" s="99"/>
      <c r="G51" s="99"/>
      <c r="H51" s="99"/>
    </row>
    <row r="52" spans="1:8" ht="15.75" x14ac:dyDescent="0.25">
      <c r="A52" s="99" t="s">
        <v>37</v>
      </c>
      <c r="B52" s="99"/>
      <c r="C52" s="99"/>
      <c r="D52" s="99"/>
      <c r="E52" s="99"/>
      <c r="F52" s="99"/>
      <c r="G52" s="99"/>
      <c r="H52" s="99"/>
    </row>
    <row r="53" spans="1:8" ht="2.25" customHeight="1" x14ac:dyDescent="0.25">
      <c r="A53" s="102"/>
      <c r="B53" s="102"/>
      <c r="C53" s="102"/>
      <c r="D53" s="102"/>
      <c r="E53" s="102"/>
      <c r="F53" s="102"/>
      <c r="G53" s="102"/>
      <c r="H53" s="102"/>
    </row>
    <row r="54" spans="1:8" ht="15.75" thickBot="1" x14ac:dyDescent="0.25">
      <c r="A54" s="96"/>
      <c r="B54" s="97" t="s">
        <v>43</v>
      </c>
      <c r="C54" s="97"/>
      <c r="D54" s="92"/>
      <c r="E54" s="92"/>
      <c r="F54" s="97" t="s">
        <v>44</v>
      </c>
      <c r="G54" s="97"/>
      <c r="H54" s="77"/>
    </row>
    <row r="55" spans="1:8" ht="15.75" thickTop="1" x14ac:dyDescent="0.2">
      <c r="A55" s="96"/>
      <c r="B55" s="62" t="s">
        <v>1</v>
      </c>
      <c r="C55" s="62" t="s">
        <v>2</v>
      </c>
      <c r="D55" s="62" t="s">
        <v>3</v>
      </c>
      <c r="E55" s="62"/>
      <c r="F55" s="62" t="s">
        <v>1</v>
      </c>
      <c r="G55" s="62" t="s">
        <v>2</v>
      </c>
      <c r="H55" s="63" t="s">
        <v>3</v>
      </c>
    </row>
    <row r="56" spans="1:8" x14ac:dyDescent="0.2">
      <c r="A56" s="85" t="s">
        <v>0</v>
      </c>
      <c r="B56" s="78">
        <v>4845755</v>
      </c>
      <c r="C56" s="78">
        <v>4835208</v>
      </c>
      <c r="D56" s="78">
        <f>+B56+C56</f>
        <v>9680963</v>
      </c>
      <c r="E56" s="78"/>
      <c r="F56" s="78">
        <v>4896319</v>
      </c>
      <c r="G56" s="78">
        <v>4888361</v>
      </c>
      <c r="H56" s="79">
        <f>+F56+G56</f>
        <v>9784680</v>
      </c>
    </row>
    <row r="57" spans="1:8" x14ac:dyDescent="0.2">
      <c r="A57" s="72" t="s">
        <v>4</v>
      </c>
      <c r="B57" s="73">
        <v>469017</v>
      </c>
      <c r="C57" s="73">
        <v>515473</v>
      </c>
      <c r="D57" s="73">
        <v>984490</v>
      </c>
      <c r="E57" s="73"/>
      <c r="F57" s="73">
        <v>472805</v>
      </c>
      <c r="G57" s="73">
        <v>519925</v>
      </c>
      <c r="H57" s="74">
        <v>992730</v>
      </c>
    </row>
    <row r="58" spans="1:8" x14ac:dyDescent="0.2">
      <c r="A58" s="72" t="s">
        <v>5</v>
      </c>
      <c r="B58" s="73">
        <v>114061</v>
      </c>
      <c r="C58" s="73">
        <v>102694</v>
      </c>
      <c r="D58" s="73">
        <v>216755</v>
      </c>
      <c r="E58" s="73"/>
      <c r="F58" s="73">
        <v>114585</v>
      </c>
      <c r="G58" s="73">
        <v>103085</v>
      </c>
      <c r="H58" s="74">
        <v>217670</v>
      </c>
    </row>
    <row r="59" spans="1:8" x14ac:dyDescent="0.2">
      <c r="A59" s="72" t="s">
        <v>6</v>
      </c>
      <c r="B59" s="73">
        <v>51111</v>
      </c>
      <c r="C59" s="73">
        <v>47194</v>
      </c>
      <c r="D59" s="73">
        <v>98305</v>
      </c>
      <c r="E59" s="73"/>
      <c r="F59" s="73">
        <v>51352</v>
      </c>
      <c r="G59" s="73">
        <v>47305</v>
      </c>
      <c r="H59" s="74">
        <v>98657</v>
      </c>
    </row>
    <row r="60" spans="1:8" x14ac:dyDescent="0.2">
      <c r="A60" s="72" t="s">
        <v>7</v>
      </c>
      <c r="B60" s="73">
        <v>97227</v>
      </c>
      <c r="C60" s="73">
        <v>90942</v>
      </c>
      <c r="D60" s="73">
        <v>188169</v>
      </c>
      <c r="E60" s="73"/>
      <c r="F60" s="73">
        <v>97384</v>
      </c>
      <c r="G60" s="73">
        <v>91042</v>
      </c>
      <c r="H60" s="74">
        <v>188426</v>
      </c>
    </row>
    <row r="61" spans="1:8" x14ac:dyDescent="0.2">
      <c r="A61" s="72" t="s">
        <v>8</v>
      </c>
      <c r="B61" s="73">
        <v>33239</v>
      </c>
      <c r="C61" s="73">
        <v>31387</v>
      </c>
      <c r="D61" s="73">
        <v>64626</v>
      </c>
      <c r="E61" s="73"/>
      <c r="F61" s="73">
        <v>33371</v>
      </c>
      <c r="G61" s="73">
        <v>31497</v>
      </c>
      <c r="H61" s="74">
        <v>64868</v>
      </c>
    </row>
    <row r="62" spans="1:8" x14ac:dyDescent="0.2">
      <c r="A62" s="72" t="s">
        <v>9</v>
      </c>
      <c r="B62" s="73">
        <v>148542</v>
      </c>
      <c r="C62" s="73">
        <v>143823</v>
      </c>
      <c r="D62" s="73">
        <v>292365</v>
      </c>
      <c r="E62" s="73"/>
      <c r="F62" s="73">
        <v>149015</v>
      </c>
      <c r="G62" s="73">
        <v>144315</v>
      </c>
      <c r="H62" s="74">
        <v>293330</v>
      </c>
    </row>
    <row r="63" spans="1:8" x14ac:dyDescent="0.2">
      <c r="A63" s="72" t="s">
        <v>10</v>
      </c>
      <c r="B63" s="73">
        <v>33233</v>
      </c>
      <c r="C63" s="73">
        <v>30110</v>
      </c>
      <c r="D63" s="73">
        <v>63343</v>
      </c>
      <c r="E63" s="73"/>
      <c r="F63" s="73">
        <v>33344</v>
      </c>
      <c r="G63" s="73">
        <v>30060</v>
      </c>
      <c r="H63" s="74">
        <v>63404</v>
      </c>
    </row>
    <row r="64" spans="1:8" x14ac:dyDescent="0.2">
      <c r="A64" s="72" t="s">
        <v>11</v>
      </c>
      <c r="B64" s="73">
        <v>47849</v>
      </c>
      <c r="C64" s="73">
        <v>41224</v>
      </c>
      <c r="D64" s="73">
        <v>89073</v>
      </c>
      <c r="E64" s="73"/>
      <c r="F64" s="73">
        <v>48117</v>
      </c>
      <c r="G64" s="73">
        <v>41526</v>
      </c>
      <c r="H64" s="74">
        <v>89643</v>
      </c>
    </row>
    <row r="65" spans="1:8" x14ac:dyDescent="0.2">
      <c r="A65" s="72" t="s">
        <v>12</v>
      </c>
      <c r="B65" s="73">
        <v>119496</v>
      </c>
      <c r="C65" s="73">
        <v>114781</v>
      </c>
      <c r="D65" s="73">
        <v>234277</v>
      </c>
      <c r="E65" s="73"/>
      <c r="F65" s="73">
        <v>119896</v>
      </c>
      <c r="G65" s="73">
        <v>115207</v>
      </c>
      <c r="H65" s="74">
        <v>235103</v>
      </c>
    </row>
    <row r="66" spans="1:8" x14ac:dyDescent="0.2">
      <c r="A66" s="72" t="s">
        <v>13</v>
      </c>
      <c r="B66" s="73">
        <v>27647</v>
      </c>
      <c r="C66" s="73">
        <v>26283</v>
      </c>
      <c r="D66" s="73">
        <v>53930</v>
      </c>
      <c r="E66" s="73"/>
      <c r="F66" s="73">
        <v>27948</v>
      </c>
      <c r="G66" s="73">
        <v>26573</v>
      </c>
      <c r="H66" s="74">
        <v>54521</v>
      </c>
    </row>
    <row r="67" spans="1:8" x14ac:dyDescent="0.2">
      <c r="A67" s="75" t="s">
        <v>14</v>
      </c>
      <c r="B67" s="76">
        <v>151414</v>
      </c>
      <c r="C67" s="76">
        <v>139095</v>
      </c>
      <c r="D67" s="76">
        <v>290509</v>
      </c>
      <c r="E67" s="76"/>
      <c r="F67" s="73">
        <v>155531</v>
      </c>
      <c r="G67" s="73">
        <v>143233</v>
      </c>
      <c r="H67" s="74">
        <v>298764</v>
      </c>
    </row>
    <row r="68" spans="1:8" x14ac:dyDescent="0.2">
      <c r="A68" s="75" t="s">
        <v>15</v>
      </c>
      <c r="B68" s="76">
        <v>124150</v>
      </c>
      <c r="C68" s="76">
        <v>127677</v>
      </c>
      <c r="D68" s="76">
        <v>251827</v>
      </c>
      <c r="E68" s="76"/>
      <c r="F68" s="73">
        <v>125515</v>
      </c>
      <c r="G68" s="73">
        <v>129142</v>
      </c>
      <c r="H68" s="74">
        <v>254657</v>
      </c>
    </row>
    <row r="69" spans="1:8" x14ac:dyDescent="0.2">
      <c r="A69" s="72" t="s">
        <v>16</v>
      </c>
      <c r="B69" s="73">
        <v>203586</v>
      </c>
      <c r="C69" s="73">
        <v>195438</v>
      </c>
      <c r="D69" s="73">
        <v>399024</v>
      </c>
      <c r="E69" s="73"/>
      <c r="F69" s="73">
        <v>204437</v>
      </c>
      <c r="G69" s="73">
        <v>196413</v>
      </c>
      <c r="H69" s="74">
        <v>400850</v>
      </c>
    </row>
    <row r="70" spans="1:8" x14ac:dyDescent="0.2">
      <c r="A70" s="72" t="s">
        <v>17</v>
      </c>
      <c r="B70" s="73">
        <v>72614</v>
      </c>
      <c r="C70" s="73">
        <v>68807</v>
      </c>
      <c r="D70" s="73">
        <v>141421</v>
      </c>
      <c r="E70" s="73"/>
      <c r="F70" s="73">
        <v>72630</v>
      </c>
      <c r="G70" s="73">
        <v>68835</v>
      </c>
      <c r="H70" s="74">
        <v>141465</v>
      </c>
    </row>
    <row r="71" spans="1:8" x14ac:dyDescent="0.2">
      <c r="A71" s="72" t="s">
        <v>18</v>
      </c>
      <c r="B71" s="73">
        <v>58771</v>
      </c>
      <c r="C71" s="73">
        <v>52819</v>
      </c>
      <c r="D71" s="73">
        <v>111590</v>
      </c>
      <c r="E71" s="73"/>
      <c r="F71" s="73">
        <v>59173</v>
      </c>
      <c r="G71" s="73">
        <v>53252</v>
      </c>
      <c r="H71" s="74">
        <v>112425</v>
      </c>
    </row>
    <row r="72" spans="1:8" x14ac:dyDescent="0.2">
      <c r="A72" s="75" t="s">
        <v>19</v>
      </c>
      <c r="B72" s="76">
        <v>17299</v>
      </c>
      <c r="C72" s="76">
        <v>15097</v>
      </c>
      <c r="D72" s="76">
        <v>32396</v>
      </c>
      <c r="E72" s="76"/>
      <c r="F72" s="73">
        <v>17490</v>
      </c>
      <c r="G72" s="73">
        <v>15264</v>
      </c>
      <c r="H72" s="74">
        <v>32754</v>
      </c>
    </row>
    <row r="73" spans="1:8" x14ac:dyDescent="0.2">
      <c r="A73" s="75" t="s">
        <v>20</v>
      </c>
      <c r="B73" s="76">
        <v>92804</v>
      </c>
      <c r="C73" s="76">
        <v>94805</v>
      </c>
      <c r="D73" s="76">
        <v>187609</v>
      </c>
      <c r="E73" s="76"/>
      <c r="F73" s="73">
        <v>93501</v>
      </c>
      <c r="G73" s="73">
        <v>95462</v>
      </c>
      <c r="H73" s="74">
        <v>188963</v>
      </c>
    </row>
    <row r="74" spans="1:8" x14ac:dyDescent="0.2">
      <c r="A74" s="72" t="s">
        <v>21</v>
      </c>
      <c r="B74" s="73">
        <v>165508</v>
      </c>
      <c r="C74" s="73">
        <v>159581</v>
      </c>
      <c r="D74" s="73">
        <v>325089</v>
      </c>
      <c r="E74" s="73"/>
      <c r="F74" s="73">
        <v>166075</v>
      </c>
      <c r="G74" s="73">
        <v>160281</v>
      </c>
      <c r="H74" s="74">
        <v>326356</v>
      </c>
    </row>
    <row r="75" spans="1:8" x14ac:dyDescent="0.2">
      <c r="A75" s="72" t="s">
        <v>22</v>
      </c>
      <c r="B75" s="73">
        <v>47073</v>
      </c>
      <c r="C75" s="73">
        <v>45412</v>
      </c>
      <c r="D75" s="73">
        <v>92485</v>
      </c>
      <c r="E75" s="73"/>
      <c r="F75" s="73">
        <v>47080</v>
      </c>
      <c r="G75" s="73">
        <v>45415</v>
      </c>
      <c r="H75" s="74">
        <v>92495</v>
      </c>
    </row>
    <row r="76" spans="1:8" x14ac:dyDescent="0.2">
      <c r="A76" s="75" t="s">
        <v>23</v>
      </c>
      <c r="B76" s="76">
        <v>53640</v>
      </c>
      <c r="C76" s="76">
        <v>50384</v>
      </c>
      <c r="D76" s="76">
        <v>104024</v>
      </c>
      <c r="E76" s="76"/>
      <c r="F76" s="73">
        <v>54227</v>
      </c>
      <c r="G76" s="73">
        <v>50913</v>
      </c>
      <c r="H76" s="74">
        <v>105140</v>
      </c>
    </row>
    <row r="77" spans="1:8" x14ac:dyDescent="0.2">
      <c r="A77" s="72" t="s">
        <v>24</v>
      </c>
      <c r="B77" s="73">
        <v>292494</v>
      </c>
      <c r="C77" s="73">
        <v>292833</v>
      </c>
      <c r="D77" s="73">
        <v>585327</v>
      </c>
      <c r="E77" s="73"/>
      <c r="F77" s="73">
        <v>295976</v>
      </c>
      <c r="G77" s="73">
        <v>296199</v>
      </c>
      <c r="H77" s="74">
        <v>592175</v>
      </c>
    </row>
    <row r="78" spans="1:8" x14ac:dyDescent="0.2">
      <c r="A78" s="72" t="s">
        <v>25</v>
      </c>
      <c r="B78" s="73">
        <v>121837</v>
      </c>
      <c r="C78" s="73">
        <v>109138</v>
      </c>
      <c r="D78" s="73">
        <v>230975</v>
      </c>
      <c r="E78" s="73"/>
      <c r="F78" s="73">
        <v>121407</v>
      </c>
      <c r="G78" s="73">
        <v>108548</v>
      </c>
      <c r="H78" s="74">
        <v>229955</v>
      </c>
    </row>
    <row r="79" spans="1:8" x14ac:dyDescent="0.2">
      <c r="A79" s="72" t="s">
        <v>26</v>
      </c>
      <c r="B79" s="73">
        <v>145109</v>
      </c>
      <c r="C79" s="73">
        <v>149289</v>
      </c>
      <c r="D79" s="73">
        <v>294398</v>
      </c>
      <c r="E79" s="73"/>
      <c r="F79" s="73">
        <v>145880</v>
      </c>
      <c r="G79" s="73">
        <v>150046</v>
      </c>
      <c r="H79" s="74">
        <v>295926</v>
      </c>
    </row>
    <row r="80" spans="1:8" x14ac:dyDescent="0.2">
      <c r="A80" s="72" t="s">
        <v>27</v>
      </c>
      <c r="B80" s="73">
        <v>78522</v>
      </c>
      <c r="C80" s="73">
        <v>73465</v>
      </c>
      <c r="D80" s="73">
        <v>151987</v>
      </c>
      <c r="E80" s="73"/>
      <c r="F80" s="73">
        <v>78582</v>
      </c>
      <c r="G80" s="73">
        <v>73477</v>
      </c>
      <c r="H80" s="74">
        <v>152059</v>
      </c>
    </row>
    <row r="81" spans="1:8" x14ac:dyDescent="0.2">
      <c r="A81" s="72" t="s">
        <v>28</v>
      </c>
      <c r="B81" s="73">
        <v>488339</v>
      </c>
      <c r="C81" s="73">
        <v>495057</v>
      </c>
      <c r="D81" s="73">
        <v>983396</v>
      </c>
      <c r="E81" s="73"/>
      <c r="F81" s="73">
        <v>492170</v>
      </c>
      <c r="G81" s="73">
        <v>499763</v>
      </c>
      <c r="H81" s="74">
        <v>991933</v>
      </c>
    </row>
    <row r="82" spans="1:8" x14ac:dyDescent="0.2">
      <c r="A82" s="72" t="s">
        <v>29</v>
      </c>
      <c r="B82" s="73">
        <v>30011</v>
      </c>
      <c r="C82" s="73">
        <v>27592</v>
      </c>
      <c r="D82" s="73">
        <v>57603</v>
      </c>
      <c r="E82" s="73"/>
      <c r="F82" s="73">
        <v>29981</v>
      </c>
      <c r="G82" s="73">
        <v>27592</v>
      </c>
      <c r="H82" s="74">
        <v>57573</v>
      </c>
    </row>
    <row r="83" spans="1:8" x14ac:dyDescent="0.2">
      <c r="A83" s="72" t="s">
        <v>30</v>
      </c>
      <c r="B83" s="73">
        <v>86451</v>
      </c>
      <c r="C83" s="73">
        <v>79929</v>
      </c>
      <c r="D83" s="73">
        <v>166380</v>
      </c>
      <c r="E83" s="73"/>
      <c r="F83" s="73">
        <v>87117</v>
      </c>
      <c r="G83" s="73">
        <v>80699</v>
      </c>
      <c r="H83" s="74">
        <v>167816</v>
      </c>
    </row>
    <row r="84" spans="1:8" x14ac:dyDescent="0.2">
      <c r="A84" s="72" t="s">
        <v>31</v>
      </c>
      <c r="B84" s="73">
        <v>84491</v>
      </c>
      <c r="C84" s="73">
        <v>83105</v>
      </c>
      <c r="D84" s="73">
        <v>167596</v>
      </c>
      <c r="E84" s="73"/>
      <c r="F84" s="73">
        <v>84962</v>
      </c>
      <c r="G84" s="73">
        <v>83573</v>
      </c>
      <c r="H84" s="74">
        <v>168535</v>
      </c>
    </row>
    <row r="85" spans="1:8" x14ac:dyDescent="0.2">
      <c r="A85" s="72" t="s">
        <v>32</v>
      </c>
      <c r="B85" s="73">
        <v>96692</v>
      </c>
      <c r="C85" s="73">
        <v>90770</v>
      </c>
      <c r="D85" s="73">
        <v>187462</v>
      </c>
      <c r="E85" s="73"/>
      <c r="F85" s="73">
        <v>96968</v>
      </c>
      <c r="G85" s="73">
        <v>90974</v>
      </c>
      <c r="H85" s="74">
        <v>187942</v>
      </c>
    </row>
    <row r="86" spans="1:8" x14ac:dyDescent="0.2">
      <c r="A86" s="72" t="s">
        <v>33</v>
      </c>
      <c r="B86" s="73">
        <v>43479</v>
      </c>
      <c r="C86" s="73">
        <v>41950</v>
      </c>
      <c r="D86" s="73">
        <v>85429</v>
      </c>
      <c r="E86" s="73"/>
      <c r="F86" s="73">
        <v>43524</v>
      </c>
      <c r="G86" s="73">
        <v>41985</v>
      </c>
      <c r="H86" s="74">
        <v>85509</v>
      </c>
    </row>
    <row r="87" spans="1:8" x14ac:dyDescent="0.2">
      <c r="A87" s="72" t="s">
        <v>34</v>
      </c>
      <c r="B87" s="73">
        <v>31793</v>
      </c>
      <c r="C87" s="73">
        <v>26904</v>
      </c>
      <c r="D87" s="73">
        <v>58697</v>
      </c>
      <c r="E87" s="73"/>
      <c r="F87" s="73">
        <v>31556</v>
      </c>
      <c r="G87" s="73">
        <v>26632</v>
      </c>
      <c r="H87" s="74">
        <v>58188</v>
      </c>
    </row>
    <row r="88" spans="1:8" x14ac:dyDescent="0.2">
      <c r="A88" s="75" t="s">
        <v>35</v>
      </c>
      <c r="B88" s="76">
        <v>1218256</v>
      </c>
      <c r="C88" s="76">
        <v>1272150</v>
      </c>
      <c r="D88" s="76">
        <v>2490406</v>
      </c>
      <c r="E88" s="76"/>
      <c r="F88" s="73">
        <v>1244720</v>
      </c>
      <c r="G88" s="73">
        <v>1300128</v>
      </c>
      <c r="H88" s="74">
        <v>2544848</v>
      </c>
    </row>
    <row r="89" spans="1:8" ht="3.75" customHeight="1" x14ac:dyDescent="0.3">
      <c r="A89" s="53"/>
      <c r="B89" s="53"/>
      <c r="C89" s="53"/>
      <c r="D89" s="53"/>
      <c r="E89" s="53"/>
      <c r="F89" s="53"/>
      <c r="G89" s="53"/>
      <c r="H89" s="57"/>
    </row>
    <row r="90" spans="1:8" x14ac:dyDescent="0.2">
      <c r="A90" s="110" t="s">
        <v>71</v>
      </c>
      <c r="B90" s="64"/>
      <c r="C90" s="64"/>
      <c r="D90" s="64"/>
      <c r="E90" s="64"/>
      <c r="F90" s="64"/>
      <c r="G90" s="64"/>
      <c r="H90" s="67"/>
    </row>
    <row r="91" spans="1:8" ht="15" x14ac:dyDescent="0.25">
      <c r="A91" s="66" t="s">
        <v>54</v>
      </c>
      <c r="B91" s="68"/>
      <c r="C91" s="68"/>
      <c r="D91" s="68"/>
      <c r="E91" s="68"/>
      <c r="F91" s="68"/>
      <c r="G91" s="68"/>
      <c r="H91" s="69"/>
    </row>
    <row r="92" spans="1:8" ht="33.75" customHeight="1" x14ac:dyDescent="0.2">
      <c r="A92" s="101" t="s">
        <v>61</v>
      </c>
      <c r="B92" s="101"/>
      <c r="C92" s="101"/>
      <c r="D92" s="101"/>
      <c r="E92" s="101"/>
      <c r="F92" s="101"/>
      <c r="G92" s="101"/>
      <c r="H92" s="101"/>
    </row>
    <row r="93" spans="1:8" ht="17.25" customHeight="1" x14ac:dyDescent="0.25">
      <c r="A93" s="31"/>
      <c r="B93" s="31"/>
      <c r="C93" s="31"/>
      <c r="D93" s="31"/>
      <c r="E93" s="31"/>
      <c r="F93" s="31"/>
      <c r="G93" s="31"/>
      <c r="H93" s="49"/>
    </row>
    <row r="94" spans="1:8" ht="18.75" customHeight="1" x14ac:dyDescent="0.25">
      <c r="A94" s="98" t="s">
        <v>69</v>
      </c>
      <c r="B94" s="98"/>
      <c r="C94" s="98"/>
      <c r="D94" s="98"/>
      <c r="E94" s="98"/>
      <c r="F94" s="98"/>
      <c r="G94" s="98"/>
      <c r="H94" s="98"/>
    </row>
    <row r="95" spans="1:8" ht="16.5" customHeight="1" x14ac:dyDescent="0.25">
      <c r="A95" s="99" t="s">
        <v>39</v>
      </c>
      <c r="B95" s="99"/>
      <c r="C95" s="99"/>
      <c r="D95" s="99"/>
      <c r="E95" s="99"/>
      <c r="F95" s="99"/>
      <c r="G95" s="99"/>
      <c r="H95" s="99"/>
    </row>
    <row r="96" spans="1:8" ht="15.75" x14ac:dyDescent="0.25">
      <c r="A96" s="99" t="s">
        <v>37</v>
      </c>
      <c r="B96" s="99"/>
      <c r="C96" s="99"/>
      <c r="D96" s="99"/>
      <c r="E96" s="99"/>
      <c r="F96" s="99"/>
      <c r="G96" s="99"/>
      <c r="H96" s="99"/>
    </row>
    <row r="97" spans="1:9" ht="2.25" customHeight="1" x14ac:dyDescent="0.3">
      <c r="A97" s="30"/>
      <c r="B97" s="30"/>
      <c r="C97" s="30"/>
      <c r="D97" s="30"/>
      <c r="E97" s="30"/>
      <c r="F97" s="30"/>
      <c r="G97" s="30"/>
      <c r="H97" s="50"/>
    </row>
    <row r="98" spans="1:9" ht="15.75" thickBot="1" x14ac:dyDescent="0.25">
      <c r="A98" s="96"/>
      <c r="B98" s="97" t="s">
        <v>45</v>
      </c>
      <c r="C98" s="97"/>
      <c r="D98" s="92"/>
      <c r="E98" s="92"/>
      <c r="F98" s="97" t="s">
        <v>46</v>
      </c>
      <c r="G98" s="97"/>
      <c r="H98" s="77"/>
    </row>
    <row r="99" spans="1:9" ht="15.75" thickTop="1" x14ac:dyDescent="0.2">
      <c r="A99" s="96"/>
      <c r="B99" s="62" t="s">
        <v>1</v>
      </c>
      <c r="C99" s="62" t="s">
        <v>2</v>
      </c>
      <c r="D99" s="62" t="s">
        <v>3</v>
      </c>
      <c r="E99" s="62"/>
      <c r="F99" s="62" t="s">
        <v>1</v>
      </c>
      <c r="G99" s="62" t="s">
        <v>2</v>
      </c>
      <c r="H99" s="63" t="s">
        <v>3</v>
      </c>
    </row>
    <row r="100" spans="1:9" x14ac:dyDescent="0.2">
      <c r="A100" s="91" t="s">
        <v>0</v>
      </c>
      <c r="B100" s="78">
        <v>4944386</v>
      </c>
      <c r="C100" s="78">
        <v>4939100</v>
      </c>
      <c r="D100" s="78">
        <f>+B100+C100</f>
        <v>9883486</v>
      </c>
      <c r="E100" s="78"/>
      <c r="F100" s="78">
        <v>4991398</v>
      </c>
      <c r="G100" s="78">
        <v>4988845</v>
      </c>
      <c r="H100" s="79">
        <v>9980243</v>
      </c>
    </row>
    <row r="101" spans="1:9" x14ac:dyDescent="0.2">
      <c r="A101" s="72" t="s">
        <v>4</v>
      </c>
      <c r="B101" s="73">
        <v>476344</v>
      </c>
      <c r="C101" s="73">
        <v>524120</v>
      </c>
      <c r="D101" s="73">
        <v>1000464</v>
      </c>
      <c r="E101" s="73"/>
      <c r="F101" s="73">
        <v>479788</v>
      </c>
      <c r="G101" s="73">
        <v>528209</v>
      </c>
      <c r="H101" s="74">
        <v>1007997</v>
      </c>
      <c r="I101" s="43"/>
    </row>
    <row r="102" spans="1:9" x14ac:dyDescent="0.2">
      <c r="A102" s="72" t="s">
        <v>5</v>
      </c>
      <c r="B102" s="73">
        <v>115046</v>
      </c>
      <c r="C102" s="73">
        <v>103423</v>
      </c>
      <c r="D102" s="73">
        <v>218469</v>
      </c>
      <c r="E102" s="73"/>
      <c r="F102" s="73">
        <v>115484</v>
      </c>
      <c r="G102" s="73">
        <v>103740</v>
      </c>
      <c r="H102" s="74">
        <v>219224</v>
      </c>
    </row>
    <row r="103" spans="1:9" x14ac:dyDescent="0.2">
      <c r="A103" s="72" t="s">
        <v>6</v>
      </c>
      <c r="B103" s="73">
        <v>51571</v>
      </c>
      <c r="C103" s="73">
        <v>47391</v>
      </c>
      <c r="D103" s="73">
        <v>98962</v>
      </c>
      <c r="E103" s="73"/>
      <c r="F103" s="73">
        <v>51776</v>
      </c>
      <c r="G103" s="73">
        <v>47468</v>
      </c>
      <c r="H103" s="74">
        <v>99244</v>
      </c>
    </row>
    <row r="104" spans="1:9" x14ac:dyDescent="0.2">
      <c r="A104" s="72" t="s">
        <v>7</v>
      </c>
      <c r="B104" s="73">
        <v>97488</v>
      </c>
      <c r="C104" s="73">
        <v>91096</v>
      </c>
      <c r="D104" s="73">
        <v>188584</v>
      </c>
      <c r="E104" s="73"/>
      <c r="F104" s="73">
        <v>97575</v>
      </c>
      <c r="G104" s="73">
        <v>91131</v>
      </c>
      <c r="H104" s="74">
        <v>188706</v>
      </c>
    </row>
    <row r="105" spans="1:9" x14ac:dyDescent="0.2">
      <c r="A105" s="72" t="s">
        <v>8</v>
      </c>
      <c r="B105" s="73">
        <v>33481</v>
      </c>
      <c r="C105" s="73">
        <v>31590</v>
      </c>
      <c r="D105" s="73">
        <v>65071</v>
      </c>
      <c r="E105" s="73"/>
      <c r="F105" s="73">
        <v>33590</v>
      </c>
      <c r="G105" s="73">
        <v>31681</v>
      </c>
      <c r="H105" s="74">
        <v>65271</v>
      </c>
    </row>
    <row r="106" spans="1:9" x14ac:dyDescent="0.2">
      <c r="A106" s="72" t="s">
        <v>9</v>
      </c>
      <c r="B106" s="73">
        <v>149409</v>
      </c>
      <c r="C106" s="73">
        <v>144738</v>
      </c>
      <c r="D106" s="73">
        <v>294147</v>
      </c>
      <c r="E106" s="73"/>
      <c r="F106" s="73">
        <v>149774</v>
      </c>
      <c r="G106" s="73">
        <v>145132</v>
      </c>
      <c r="H106" s="74">
        <v>294906</v>
      </c>
    </row>
    <row r="107" spans="1:9" x14ac:dyDescent="0.2">
      <c r="A107" s="72" t="s">
        <v>10</v>
      </c>
      <c r="B107" s="73">
        <v>33435</v>
      </c>
      <c r="C107" s="73">
        <v>29998</v>
      </c>
      <c r="D107" s="73">
        <v>63433</v>
      </c>
      <c r="E107" s="73"/>
      <c r="F107" s="73">
        <v>33520</v>
      </c>
      <c r="G107" s="73">
        <v>29930</v>
      </c>
      <c r="H107" s="74">
        <v>63450</v>
      </c>
    </row>
    <row r="108" spans="1:9" x14ac:dyDescent="0.2">
      <c r="A108" s="72" t="s">
        <v>11</v>
      </c>
      <c r="B108" s="73">
        <v>48358</v>
      </c>
      <c r="C108" s="73">
        <v>41811</v>
      </c>
      <c r="D108" s="73">
        <v>90169</v>
      </c>
      <c r="E108" s="73"/>
      <c r="F108" s="73">
        <v>48589</v>
      </c>
      <c r="G108" s="73">
        <v>42087</v>
      </c>
      <c r="H108" s="74">
        <v>90676</v>
      </c>
    </row>
    <row r="109" spans="1:9" x14ac:dyDescent="0.2">
      <c r="A109" s="72" t="s">
        <v>12</v>
      </c>
      <c r="B109" s="73">
        <v>120231</v>
      </c>
      <c r="C109" s="73">
        <v>115574</v>
      </c>
      <c r="D109" s="73">
        <v>235805</v>
      </c>
      <c r="E109" s="73"/>
      <c r="F109" s="73">
        <v>120545</v>
      </c>
      <c r="G109" s="73">
        <v>115922</v>
      </c>
      <c r="H109" s="74">
        <v>236467</v>
      </c>
    </row>
    <row r="110" spans="1:9" x14ac:dyDescent="0.2">
      <c r="A110" s="72" t="s">
        <v>13</v>
      </c>
      <c r="B110" s="73">
        <v>28237</v>
      </c>
      <c r="C110" s="73">
        <v>26846</v>
      </c>
      <c r="D110" s="73">
        <v>55083</v>
      </c>
      <c r="E110" s="73"/>
      <c r="F110" s="73">
        <v>28521</v>
      </c>
      <c r="G110" s="73">
        <v>27117</v>
      </c>
      <c r="H110" s="74">
        <v>55638</v>
      </c>
    </row>
    <row r="111" spans="1:9" x14ac:dyDescent="0.2">
      <c r="A111" s="75" t="s">
        <v>14</v>
      </c>
      <c r="B111" s="76">
        <v>159574</v>
      </c>
      <c r="C111" s="76">
        <v>147299</v>
      </c>
      <c r="D111" s="76">
        <v>306873</v>
      </c>
      <c r="E111" s="76"/>
      <c r="F111" s="73">
        <v>163581</v>
      </c>
      <c r="G111" s="73">
        <v>151335</v>
      </c>
      <c r="H111" s="74">
        <v>314916</v>
      </c>
    </row>
    <row r="112" spans="1:9" x14ac:dyDescent="0.2">
      <c r="A112" s="75" t="s">
        <v>15</v>
      </c>
      <c r="B112" s="76">
        <v>126813</v>
      </c>
      <c r="C112" s="76">
        <v>130541</v>
      </c>
      <c r="D112" s="76">
        <v>257354</v>
      </c>
      <c r="E112" s="76"/>
      <c r="F112" s="73">
        <v>128090</v>
      </c>
      <c r="G112" s="73">
        <v>131912</v>
      </c>
      <c r="H112" s="74">
        <v>260002</v>
      </c>
    </row>
    <row r="113" spans="1:8" x14ac:dyDescent="0.2">
      <c r="A113" s="72" t="s">
        <v>16</v>
      </c>
      <c r="B113" s="73">
        <v>205186</v>
      </c>
      <c r="C113" s="73">
        <v>197285</v>
      </c>
      <c r="D113" s="73">
        <v>402471</v>
      </c>
      <c r="E113" s="73"/>
      <c r="F113" s="73">
        <v>205892</v>
      </c>
      <c r="G113" s="73">
        <v>198121</v>
      </c>
      <c r="H113" s="74">
        <v>404013</v>
      </c>
    </row>
    <row r="114" spans="1:8" x14ac:dyDescent="0.2">
      <c r="A114" s="72" t="s">
        <v>17</v>
      </c>
      <c r="B114" s="73">
        <v>72608</v>
      </c>
      <c r="C114" s="73">
        <v>68824</v>
      </c>
      <c r="D114" s="73">
        <v>141432</v>
      </c>
      <c r="E114" s="73"/>
      <c r="F114" s="73">
        <v>72570</v>
      </c>
      <c r="G114" s="73">
        <v>68802</v>
      </c>
      <c r="H114" s="74">
        <v>141372</v>
      </c>
    </row>
    <row r="115" spans="1:8" x14ac:dyDescent="0.2">
      <c r="A115" s="72" t="s">
        <v>18</v>
      </c>
      <c r="B115" s="73">
        <v>59544</v>
      </c>
      <c r="C115" s="73">
        <v>53656</v>
      </c>
      <c r="D115" s="73">
        <v>113200</v>
      </c>
      <c r="E115" s="73"/>
      <c r="F115" s="73">
        <v>59904</v>
      </c>
      <c r="G115" s="73">
        <v>54050</v>
      </c>
      <c r="H115" s="74">
        <v>113954</v>
      </c>
    </row>
    <row r="116" spans="1:8" x14ac:dyDescent="0.2">
      <c r="A116" s="75" t="s">
        <v>19</v>
      </c>
      <c r="B116" s="76">
        <v>17676</v>
      </c>
      <c r="C116" s="76">
        <v>15426</v>
      </c>
      <c r="D116" s="76">
        <v>33102</v>
      </c>
      <c r="E116" s="76"/>
      <c r="F116" s="73">
        <v>17855</v>
      </c>
      <c r="G116" s="73">
        <v>15584</v>
      </c>
      <c r="H116" s="74">
        <v>33439</v>
      </c>
    </row>
    <row r="117" spans="1:8" x14ac:dyDescent="0.2">
      <c r="A117" s="75" t="s">
        <v>20</v>
      </c>
      <c r="B117" s="76">
        <v>94153</v>
      </c>
      <c r="C117" s="76">
        <v>96068</v>
      </c>
      <c r="D117" s="76">
        <v>190221</v>
      </c>
      <c r="E117" s="76"/>
      <c r="F117" s="73">
        <v>94782</v>
      </c>
      <c r="G117" s="73">
        <v>96657</v>
      </c>
      <c r="H117" s="74">
        <v>191439</v>
      </c>
    </row>
    <row r="118" spans="1:8" x14ac:dyDescent="0.2">
      <c r="A118" s="72" t="s">
        <v>21</v>
      </c>
      <c r="B118" s="73">
        <v>166557</v>
      </c>
      <c r="C118" s="73">
        <v>160902</v>
      </c>
      <c r="D118" s="73">
        <v>327459</v>
      </c>
      <c r="E118" s="73"/>
      <c r="F118" s="73">
        <v>167004</v>
      </c>
      <c r="G118" s="73">
        <v>161494</v>
      </c>
      <c r="H118" s="74">
        <v>328498</v>
      </c>
    </row>
    <row r="119" spans="1:8" x14ac:dyDescent="0.2">
      <c r="A119" s="72" t="s">
        <v>22</v>
      </c>
      <c r="B119" s="73">
        <v>47061</v>
      </c>
      <c r="C119" s="73">
        <v>45390</v>
      </c>
      <c r="D119" s="73">
        <v>92451</v>
      </c>
      <c r="E119" s="73"/>
      <c r="F119" s="73">
        <v>47032</v>
      </c>
      <c r="G119" s="73">
        <v>45362</v>
      </c>
      <c r="H119" s="74">
        <v>92394</v>
      </c>
    </row>
    <row r="120" spans="1:8" x14ac:dyDescent="0.2">
      <c r="A120" s="75" t="s">
        <v>23</v>
      </c>
      <c r="B120" s="76">
        <v>54784</v>
      </c>
      <c r="C120" s="76">
        <v>51417</v>
      </c>
      <c r="D120" s="76">
        <v>106201</v>
      </c>
      <c r="E120" s="76"/>
      <c r="F120" s="73">
        <v>55331</v>
      </c>
      <c r="G120" s="73">
        <v>51912</v>
      </c>
      <c r="H120" s="74">
        <v>107243</v>
      </c>
    </row>
    <row r="121" spans="1:8" x14ac:dyDescent="0.2">
      <c r="A121" s="72" t="s">
        <v>24</v>
      </c>
      <c r="B121" s="73">
        <v>299305</v>
      </c>
      <c r="C121" s="73">
        <v>299421</v>
      </c>
      <c r="D121" s="73">
        <v>598726</v>
      </c>
      <c r="E121" s="73"/>
      <c r="F121" s="73">
        <v>302573</v>
      </c>
      <c r="G121" s="73">
        <v>302580</v>
      </c>
      <c r="H121" s="74">
        <v>605153</v>
      </c>
    </row>
    <row r="122" spans="1:8" x14ac:dyDescent="0.2">
      <c r="A122" s="72" t="s">
        <v>25</v>
      </c>
      <c r="B122" s="73">
        <v>120918</v>
      </c>
      <c r="C122" s="73">
        <v>107904</v>
      </c>
      <c r="D122" s="73">
        <v>228822</v>
      </c>
      <c r="E122" s="73"/>
      <c r="F122" s="73">
        <v>120400</v>
      </c>
      <c r="G122" s="73">
        <v>107240</v>
      </c>
      <c r="H122" s="74">
        <v>227640</v>
      </c>
    </row>
    <row r="123" spans="1:8" x14ac:dyDescent="0.2">
      <c r="A123" s="72" t="s">
        <v>26</v>
      </c>
      <c r="B123" s="73">
        <v>146577</v>
      </c>
      <c r="C123" s="73">
        <v>150737</v>
      </c>
      <c r="D123" s="73">
        <v>297314</v>
      </c>
      <c r="E123" s="73"/>
      <c r="F123" s="73">
        <v>147242</v>
      </c>
      <c r="G123" s="73">
        <v>151391</v>
      </c>
      <c r="H123" s="74">
        <v>298633</v>
      </c>
    </row>
    <row r="124" spans="1:8" x14ac:dyDescent="0.2">
      <c r="A124" s="72" t="s">
        <v>27</v>
      </c>
      <c r="B124" s="73">
        <v>78601</v>
      </c>
      <c r="C124" s="73">
        <v>73456</v>
      </c>
      <c r="D124" s="73">
        <v>152057</v>
      </c>
      <c r="E124" s="73"/>
      <c r="F124" s="73">
        <v>78603</v>
      </c>
      <c r="G124" s="73">
        <v>73420</v>
      </c>
      <c r="H124" s="74">
        <v>152023</v>
      </c>
    </row>
    <row r="125" spans="1:8" x14ac:dyDescent="0.2">
      <c r="A125" s="72" t="s">
        <v>28</v>
      </c>
      <c r="B125" s="73">
        <v>495748</v>
      </c>
      <c r="C125" s="73">
        <v>504224</v>
      </c>
      <c r="D125" s="73">
        <v>999972</v>
      </c>
      <c r="E125" s="73"/>
      <c r="F125" s="73">
        <v>499226</v>
      </c>
      <c r="G125" s="73">
        <v>508582</v>
      </c>
      <c r="H125" s="74">
        <v>1007808</v>
      </c>
    </row>
    <row r="126" spans="1:8" x14ac:dyDescent="0.2">
      <c r="A126" s="72" t="s">
        <v>29</v>
      </c>
      <c r="B126" s="73">
        <v>29940</v>
      </c>
      <c r="C126" s="73">
        <v>27585</v>
      </c>
      <c r="D126" s="73">
        <v>57525</v>
      </c>
      <c r="E126" s="73"/>
      <c r="F126" s="73">
        <v>29891</v>
      </c>
      <c r="G126" s="73">
        <v>27569</v>
      </c>
      <c r="H126" s="74">
        <v>57460</v>
      </c>
    </row>
    <row r="127" spans="1:8" x14ac:dyDescent="0.2">
      <c r="A127" s="72" t="s">
        <v>30</v>
      </c>
      <c r="B127" s="73">
        <v>87740</v>
      </c>
      <c r="C127" s="73">
        <v>81430</v>
      </c>
      <c r="D127" s="73">
        <v>169170</v>
      </c>
      <c r="E127" s="73"/>
      <c r="F127" s="73">
        <v>88346</v>
      </c>
      <c r="G127" s="73">
        <v>82144</v>
      </c>
      <c r="H127" s="74">
        <v>170490</v>
      </c>
    </row>
    <row r="128" spans="1:8" x14ac:dyDescent="0.2">
      <c r="A128" s="72" t="s">
        <v>31</v>
      </c>
      <c r="B128" s="73">
        <v>85385</v>
      </c>
      <c r="C128" s="73">
        <v>84003</v>
      </c>
      <c r="D128" s="73">
        <v>169388</v>
      </c>
      <c r="E128" s="73"/>
      <c r="F128" s="73">
        <v>85793</v>
      </c>
      <c r="G128" s="73">
        <v>84415</v>
      </c>
      <c r="H128" s="74">
        <v>170208</v>
      </c>
    </row>
    <row r="129" spans="1:8" x14ac:dyDescent="0.2">
      <c r="A129" s="72" t="s">
        <v>32</v>
      </c>
      <c r="B129" s="73">
        <v>97196</v>
      </c>
      <c r="C129" s="73">
        <v>91132</v>
      </c>
      <c r="D129" s="73">
        <v>188328</v>
      </c>
      <c r="E129" s="73"/>
      <c r="F129" s="73">
        <v>97399</v>
      </c>
      <c r="G129" s="73">
        <v>91272</v>
      </c>
      <c r="H129" s="74">
        <v>188671</v>
      </c>
    </row>
    <row r="130" spans="1:8" x14ac:dyDescent="0.2">
      <c r="A130" s="72" t="s">
        <v>33</v>
      </c>
      <c r="B130" s="73">
        <v>43541</v>
      </c>
      <c r="C130" s="73">
        <v>42000</v>
      </c>
      <c r="D130" s="73">
        <v>85541</v>
      </c>
      <c r="E130" s="73"/>
      <c r="F130" s="73">
        <v>43554</v>
      </c>
      <c r="G130" s="73">
        <v>42007</v>
      </c>
      <c r="H130" s="74">
        <v>85561</v>
      </c>
    </row>
    <row r="131" spans="1:8" x14ac:dyDescent="0.2">
      <c r="A131" s="72" t="s">
        <v>34</v>
      </c>
      <c r="B131" s="73">
        <v>31298</v>
      </c>
      <c r="C131" s="73">
        <v>26345</v>
      </c>
      <c r="D131" s="73">
        <v>57643</v>
      </c>
      <c r="E131" s="73"/>
      <c r="F131" s="73">
        <v>31038</v>
      </c>
      <c r="G131" s="73">
        <v>26058</v>
      </c>
      <c r="H131" s="74">
        <v>57096</v>
      </c>
    </row>
    <row r="132" spans="1:8" x14ac:dyDescent="0.2">
      <c r="A132" s="72" t="s">
        <v>35</v>
      </c>
      <c r="B132" s="73">
        <v>1270581</v>
      </c>
      <c r="C132" s="73">
        <v>1327468</v>
      </c>
      <c r="D132" s="73">
        <v>2598049</v>
      </c>
      <c r="E132" s="73"/>
      <c r="F132" s="73">
        <v>1296130</v>
      </c>
      <c r="G132" s="73">
        <v>1354521</v>
      </c>
      <c r="H132" s="74">
        <v>2650651</v>
      </c>
    </row>
    <row r="133" spans="1:8" ht="3.75" customHeight="1" x14ac:dyDescent="0.3">
      <c r="A133" s="53"/>
      <c r="B133" s="53"/>
      <c r="C133" s="53"/>
      <c r="D133" s="53"/>
      <c r="E133" s="53"/>
      <c r="F133" s="53"/>
      <c r="G133" s="53"/>
      <c r="H133" s="57"/>
    </row>
    <row r="134" spans="1:8" x14ac:dyDescent="0.2">
      <c r="A134" s="111" t="s">
        <v>70</v>
      </c>
      <c r="B134" s="65"/>
      <c r="C134" s="65"/>
      <c r="D134" s="65"/>
      <c r="E134" s="65"/>
      <c r="F134" s="65"/>
      <c r="G134" s="65"/>
      <c r="H134" s="81"/>
    </row>
    <row r="135" spans="1:8" ht="15" x14ac:dyDescent="0.25">
      <c r="A135" s="80" t="s">
        <v>54</v>
      </c>
      <c r="B135" s="82"/>
      <c r="C135" s="82"/>
      <c r="D135" s="82"/>
      <c r="E135" s="82"/>
      <c r="F135" s="82"/>
      <c r="G135" s="82"/>
      <c r="H135" s="83"/>
    </row>
    <row r="136" spans="1:8" ht="35.25" customHeight="1" x14ac:dyDescent="0.2">
      <c r="A136" s="101" t="s">
        <v>62</v>
      </c>
      <c r="B136" s="101"/>
      <c r="C136" s="101"/>
      <c r="D136" s="101"/>
      <c r="E136" s="101"/>
      <c r="F136" s="101"/>
      <c r="G136" s="101"/>
      <c r="H136" s="101"/>
    </row>
    <row r="137" spans="1:8" x14ac:dyDescent="0.2">
      <c r="A137" s="11"/>
      <c r="B137" s="11"/>
      <c r="C137" s="11"/>
      <c r="D137" s="11"/>
      <c r="E137" s="11"/>
      <c r="F137" s="11"/>
      <c r="G137" s="11"/>
      <c r="H137" s="44"/>
    </row>
    <row r="138" spans="1:8" x14ac:dyDescent="0.2">
      <c r="A138" s="11"/>
      <c r="B138" s="11"/>
      <c r="C138" s="11"/>
      <c r="D138" s="11"/>
      <c r="E138" s="11"/>
      <c r="F138" s="11"/>
      <c r="G138" s="11"/>
      <c r="H138" s="44"/>
    </row>
    <row r="139" spans="1:8" x14ac:dyDescent="0.2">
      <c r="A139" s="11"/>
      <c r="B139" s="11"/>
      <c r="C139" s="11"/>
      <c r="D139" s="11"/>
      <c r="E139" s="11"/>
      <c r="F139" s="11"/>
      <c r="G139" s="11"/>
      <c r="H139" s="51"/>
    </row>
    <row r="140" spans="1:8" ht="15.75" x14ac:dyDescent="0.25">
      <c r="A140" s="98" t="s">
        <v>69</v>
      </c>
      <c r="B140" s="98"/>
      <c r="C140" s="98"/>
      <c r="D140" s="98"/>
      <c r="E140" s="98"/>
      <c r="F140" s="98"/>
      <c r="G140" s="98"/>
      <c r="H140" s="98"/>
    </row>
    <row r="141" spans="1:8" ht="15.75" x14ac:dyDescent="0.25">
      <c r="A141" s="99" t="s">
        <v>39</v>
      </c>
      <c r="B141" s="99"/>
      <c r="C141" s="99"/>
      <c r="D141" s="99"/>
      <c r="E141" s="99"/>
      <c r="F141" s="99"/>
      <c r="G141" s="99"/>
      <c r="H141" s="99"/>
    </row>
    <row r="142" spans="1:8" ht="15.75" x14ac:dyDescent="0.25">
      <c r="A142" s="99" t="s">
        <v>37</v>
      </c>
      <c r="B142" s="99"/>
      <c r="C142" s="99"/>
      <c r="D142" s="99"/>
      <c r="E142" s="99"/>
      <c r="F142" s="99"/>
      <c r="G142" s="99"/>
      <c r="H142" s="99"/>
    </row>
    <row r="143" spans="1:8" ht="2.25" customHeight="1" x14ac:dyDescent="0.3">
      <c r="A143" s="30"/>
      <c r="B143" s="30"/>
      <c r="C143" s="30"/>
      <c r="D143" s="30"/>
      <c r="E143" s="30"/>
    </row>
    <row r="144" spans="1:8" ht="15.75" thickBot="1" x14ac:dyDescent="0.25">
      <c r="A144" s="96"/>
      <c r="B144" s="97" t="s">
        <v>52</v>
      </c>
      <c r="C144" s="97"/>
      <c r="D144" s="92"/>
      <c r="E144" s="92"/>
      <c r="F144" s="97" t="s">
        <v>53</v>
      </c>
      <c r="G144" s="97"/>
      <c r="H144" s="77"/>
    </row>
    <row r="145" spans="1:8" ht="15.75" thickTop="1" x14ac:dyDescent="0.2">
      <c r="A145" s="96"/>
      <c r="B145" s="62" t="s">
        <v>1</v>
      </c>
      <c r="C145" s="62" t="s">
        <v>2</v>
      </c>
      <c r="D145" s="62" t="s">
        <v>3</v>
      </c>
      <c r="E145" s="62"/>
      <c r="F145" s="62" t="s">
        <v>1</v>
      </c>
      <c r="G145" s="62" t="s">
        <v>2</v>
      </c>
      <c r="H145" s="63" t="s">
        <v>3</v>
      </c>
    </row>
    <row r="146" spans="1:8" x14ac:dyDescent="0.2">
      <c r="A146" s="85" t="s">
        <v>0</v>
      </c>
      <c r="B146" s="78">
        <v>5037329</v>
      </c>
      <c r="C146" s="78">
        <v>5037716</v>
      </c>
      <c r="D146" s="78">
        <v>10075045</v>
      </c>
      <c r="E146" s="78"/>
      <c r="F146" s="78">
        <v>5082876</v>
      </c>
      <c r="G146" s="78">
        <v>5086296</v>
      </c>
      <c r="H146" s="79">
        <v>10169172</v>
      </c>
    </row>
    <row r="147" spans="1:8" x14ac:dyDescent="0.2">
      <c r="A147" s="72" t="s">
        <v>4</v>
      </c>
      <c r="B147" s="73">
        <v>483081</v>
      </c>
      <c r="C147" s="73">
        <v>532069</v>
      </c>
      <c r="D147" s="73">
        <v>1015150</v>
      </c>
      <c r="E147" s="73"/>
      <c r="F147" s="73">
        <v>486340</v>
      </c>
      <c r="G147" s="73">
        <v>535896</v>
      </c>
      <c r="H147" s="74">
        <v>1022236</v>
      </c>
    </row>
    <row r="148" spans="1:8" x14ac:dyDescent="0.2">
      <c r="A148" s="72" t="s">
        <v>5</v>
      </c>
      <c r="B148" s="73">
        <v>115837</v>
      </c>
      <c r="C148" s="73">
        <v>104019</v>
      </c>
      <c r="D148" s="73">
        <v>219856</v>
      </c>
      <c r="E148" s="73"/>
      <c r="F148" s="73">
        <v>116178</v>
      </c>
      <c r="G148" s="73">
        <v>104292</v>
      </c>
      <c r="H148" s="74">
        <v>220470</v>
      </c>
    </row>
    <row r="149" spans="1:8" x14ac:dyDescent="0.2">
      <c r="A149" s="72" t="s">
        <v>6</v>
      </c>
      <c r="B149" s="73">
        <v>52006</v>
      </c>
      <c r="C149" s="73">
        <v>47601</v>
      </c>
      <c r="D149" s="73">
        <v>99607</v>
      </c>
      <c r="E149" s="73"/>
      <c r="F149" s="73">
        <v>52235</v>
      </c>
      <c r="G149" s="73">
        <v>47729</v>
      </c>
      <c r="H149" s="74">
        <v>99964</v>
      </c>
    </row>
    <row r="150" spans="1:8" x14ac:dyDescent="0.2">
      <c r="A150" s="72" t="s">
        <v>7</v>
      </c>
      <c r="B150" s="73">
        <v>97639</v>
      </c>
      <c r="C150" s="73">
        <v>91181</v>
      </c>
      <c r="D150" s="73">
        <v>188820</v>
      </c>
      <c r="E150" s="73"/>
      <c r="F150" s="73">
        <v>97699</v>
      </c>
      <c r="G150" s="73">
        <v>91230</v>
      </c>
      <c r="H150" s="74">
        <v>188929</v>
      </c>
    </row>
    <row r="151" spans="1:8" x14ac:dyDescent="0.2">
      <c r="A151" s="72" t="s">
        <v>8</v>
      </c>
      <c r="B151" s="73">
        <v>33720</v>
      </c>
      <c r="C151" s="73">
        <v>31799</v>
      </c>
      <c r="D151" s="73">
        <v>65519</v>
      </c>
      <c r="E151" s="73"/>
      <c r="F151" s="73">
        <v>33848</v>
      </c>
      <c r="G151" s="73">
        <v>31912</v>
      </c>
      <c r="H151" s="74">
        <v>65760</v>
      </c>
    </row>
    <row r="152" spans="1:8" x14ac:dyDescent="0.2">
      <c r="A152" s="72" t="s">
        <v>9</v>
      </c>
      <c r="B152" s="73">
        <v>150166</v>
      </c>
      <c r="C152" s="73">
        <v>145575</v>
      </c>
      <c r="D152" s="73">
        <v>295741</v>
      </c>
      <c r="E152" s="73"/>
      <c r="F152" s="73">
        <v>150549</v>
      </c>
      <c r="G152" s="73">
        <v>146009</v>
      </c>
      <c r="H152" s="74">
        <v>296558</v>
      </c>
    </row>
    <row r="153" spans="1:8" x14ac:dyDescent="0.2">
      <c r="A153" s="72" t="s">
        <v>10</v>
      </c>
      <c r="B153" s="73">
        <v>33585</v>
      </c>
      <c r="C153" s="73">
        <v>29864</v>
      </c>
      <c r="D153" s="73">
        <v>63449</v>
      </c>
      <c r="E153" s="73"/>
      <c r="F153" s="73">
        <v>33643</v>
      </c>
      <c r="G153" s="73">
        <v>29795</v>
      </c>
      <c r="H153" s="74">
        <v>63438</v>
      </c>
    </row>
    <row r="154" spans="1:8" x14ac:dyDescent="0.2">
      <c r="A154" s="72" t="s">
        <v>11</v>
      </c>
      <c r="B154" s="73">
        <v>48852</v>
      </c>
      <c r="C154" s="73">
        <v>42404</v>
      </c>
      <c r="D154" s="73">
        <v>91256</v>
      </c>
      <c r="E154" s="73"/>
      <c r="F154" s="73">
        <v>49110</v>
      </c>
      <c r="G154" s="73">
        <v>42716</v>
      </c>
      <c r="H154" s="74">
        <v>91826</v>
      </c>
    </row>
    <row r="155" spans="1:8" x14ac:dyDescent="0.2">
      <c r="A155" s="72" t="s">
        <v>12</v>
      </c>
      <c r="B155" s="73">
        <v>120869</v>
      </c>
      <c r="C155" s="73">
        <v>116300</v>
      </c>
      <c r="D155" s="73">
        <v>237169</v>
      </c>
      <c r="E155" s="73"/>
      <c r="F155" s="73">
        <v>121184</v>
      </c>
      <c r="G155" s="73">
        <v>116671</v>
      </c>
      <c r="H155" s="74">
        <v>237855</v>
      </c>
    </row>
    <row r="156" spans="1:8" x14ac:dyDescent="0.2">
      <c r="A156" s="72" t="s">
        <v>13</v>
      </c>
      <c r="B156" s="73">
        <v>28806</v>
      </c>
      <c r="C156" s="73">
        <v>27397</v>
      </c>
      <c r="D156" s="73">
        <v>56203</v>
      </c>
      <c r="E156" s="73"/>
      <c r="F156" s="73">
        <v>29087</v>
      </c>
      <c r="G156" s="73">
        <v>27676</v>
      </c>
      <c r="H156" s="74">
        <v>56763</v>
      </c>
    </row>
    <row r="157" spans="1:8" x14ac:dyDescent="0.2">
      <c r="A157" s="75" t="s">
        <v>14</v>
      </c>
      <c r="B157" s="76">
        <v>167429</v>
      </c>
      <c r="C157" s="76">
        <v>155224</v>
      </c>
      <c r="D157" s="73">
        <v>322653</v>
      </c>
      <c r="E157" s="73"/>
      <c r="F157" s="76">
        <v>171263</v>
      </c>
      <c r="G157" s="76">
        <v>159104</v>
      </c>
      <c r="H157" s="86">
        <v>330367</v>
      </c>
    </row>
    <row r="158" spans="1:8" x14ac:dyDescent="0.2">
      <c r="A158" s="75" t="s">
        <v>15</v>
      </c>
      <c r="B158" s="76">
        <v>129312</v>
      </c>
      <c r="C158" s="76">
        <v>133239</v>
      </c>
      <c r="D158" s="73">
        <v>262551</v>
      </c>
      <c r="E158" s="73"/>
      <c r="F158" s="76">
        <v>130526</v>
      </c>
      <c r="G158" s="76">
        <v>134558</v>
      </c>
      <c r="H158" s="86">
        <v>265084</v>
      </c>
    </row>
    <row r="159" spans="1:8" x14ac:dyDescent="0.2">
      <c r="A159" s="72" t="s">
        <v>16</v>
      </c>
      <c r="B159" s="73">
        <v>206570</v>
      </c>
      <c r="C159" s="73">
        <v>198940</v>
      </c>
      <c r="D159" s="73">
        <v>405510</v>
      </c>
      <c r="E159" s="73"/>
      <c r="F159" s="73">
        <v>207232</v>
      </c>
      <c r="G159" s="73">
        <v>199758</v>
      </c>
      <c r="H159" s="74">
        <v>406990</v>
      </c>
    </row>
    <row r="160" spans="1:8" x14ac:dyDescent="0.2">
      <c r="A160" s="72" t="s">
        <v>17</v>
      </c>
      <c r="B160" s="73">
        <v>72538</v>
      </c>
      <c r="C160" s="73">
        <v>68793</v>
      </c>
      <c r="D160" s="73">
        <v>141331</v>
      </c>
      <c r="E160" s="73"/>
      <c r="F160" s="73">
        <v>72502</v>
      </c>
      <c r="G160" s="73">
        <v>68782</v>
      </c>
      <c r="H160" s="74">
        <v>141284</v>
      </c>
    </row>
    <row r="161" spans="1:8" x14ac:dyDescent="0.2">
      <c r="A161" s="72" t="s">
        <v>18</v>
      </c>
      <c r="B161" s="73">
        <v>60216</v>
      </c>
      <c r="C161" s="73">
        <v>54408</v>
      </c>
      <c r="D161" s="73">
        <v>114624</v>
      </c>
      <c r="E161" s="73"/>
      <c r="F161" s="73">
        <v>60521</v>
      </c>
      <c r="G161" s="73">
        <v>54757</v>
      </c>
      <c r="H161" s="74">
        <v>115278</v>
      </c>
    </row>
    <row r="162" spans="1:8" x14ac:dyDescent="0.2">
      <c r="A162" s="75" t="s">
        <v>19</v>
      </c>
      <c r="B162" s="76">
        <v>18020</v>
      </c>
      <c r="C162" s="76">
        <v>15735</v>
      </c>
      <c r="D162" s="73">
        <v>33755</v>
      </c>
      <c r="E162" s="73"/>
      <c r="F162" s="76">
        <v>18186</v>
      </c>
      <c r="G162" s="76">
        <v>15884</v>
      </c>
      <c r="H162" s="86">
        <v>34070</v>
      </c>
    </row>
    <row r="163" spans="1:8" x14ac:dyDescent="0.2">
      <c r="A163" s="75" t="s">
        <v>20</v>
      </c>
      <c r="B163" s="76">
        <v>95405</v>
      </c>
      <c r="C163" s="76">
        <v>97255</v>
      </c>
      <c r="D163" s="73">
        <v>192660</v>
      </c>
      <c r="E163" s="73"/>
      <c r="F163" s="76">
        <v>96022</v>
      </c>
      <c r="G163" s="76">
        <v>97847</v>
      </c>
      <c r="H163" s="86">
        <v>193869</v>
      </c>
    </row>
    <row r="164" spans="1:8" x14ac:dyDescent="0.2">
      <c r="A164" s="72" t="s">
        <v>21</v>
      </c>
      <c r="B164" s="73">
        <v>167423</v>
      </c>
      <c r="C164" s="73">
        <v>162059</v>
      </c>
      <c r="D164" s="73">
        <v>329482</v>
      </c>
      <c r="E164" s="73"/>
      <c r="F164" s="73">
        <v>167829</v>
      </c>
      <c r="G164" s="73">
        <v>162610</v>
      </c>
      <c r="H164" s="74">
        <v>330439</v>
      </c>
    </row>
    <row r="165" spans="1:8" x14ac:dyDescent="0.2">
      <c r="A165" s="72" t="s">
        <v>22</v>
      </c>
      <c r="B165" s="73">
        <v>47010</v>
      </c>
      <c r="C165" s="73">
        <v>45343</v>
      </c>
      <c r="D165" s="73">
        <v>92353</v>
      </c>
      <c r="E165" s="73"/>
      <c r="F165" s="73">
        <v>46987</v>
      </c>
      <c r="G165" s="73">
        <v>45324</v>
      </c>
      <c r="H165" s="74">
        <v>92311</v>
      </c>
    </row>
    <row r="166" spans="1:8" x14ac:dyDescent="0.2">
      <c r="A166" s="75" t="s">
        <v>23</v>
      </c>
      <c r="B166" s="76">
        <v>55847</v>
      </c>
      <c r="C166" s="76">
        <v>52391</v>
      </c>
      <c r="D166" s="73">
        <v>108238</v>
      </c>
      <c r="E166" s="73"/>
      <c r="F166" s="76">
        <v>56357</v>
      </c>
      <c r="G166" s="76">
        <v>52869</v>
      </c>
      <c r="H166" s="86">
        <v>109226</v>
      </c>
    </row>
    <row r="167" spans="1:8" x14ac:dyDescent="0.2">
      <c r="A167" s="72" t="s">
        <v>24</v>
      </c>
      <c r="B167" s="73">
        <v>305863</v>
      </c>
      <c r="C167" s="73">
        <v>305814</v>
      </c>
      <c r="D167" s="73">
        <v>611677</v>
      </c>
      <c r="E167" s="73"/>
      <c r="F167" s="73">
        <v>309132</v>
      </c>
      <c r="G167" s="73">
        <v>309033</v>
      </c>
      <c r="H167" s="74">
        <v>618165</v>
      </c>
    </row>
    <row r="168" spans="1:8" x14ac:dyDescent="0.2">
      <c r="A168" s="72" t="s">
        <v>25</v>
      </c>
      <c r="B168" s="73">
        <v>119872</v>
      </c>
      <c r="C168" s="73">
        <v>106612</v>
      </c>
      <c r="D168" s="73">
        <v>226484</v>
      </c>
      <c r="E168" s="73"/>
      <c r="F168" s="73">
        <v>119338</v>
      </c>
      <c r="G168" s="73">
        <v>105980</v>
      </c>
      <c r="H168" s="74">
        <v>225318</v>
      </c>
    </row>
    <row r="169" spans="1:8" x14ac:dyDescent="0.2">
      <c r="A169" s="72" t="s">
        <v>26</v>
      </c>
      <c r="B169" s="73">
        <v>147885</v>
      </c>
      <c r="C169" s="73">
        <v>152048</v>
      </c>
      <c r="D169" s="73">
        <v>299933</v>
      </c>
      <c r="E169" s="73"/>
      <c r="F169" s="73">
        <v>148514</v>
      </c>
      <c r="G169" s="73">
        <v>152701</v>
      </c>
      <c r="H169" s="74">
        <v>301215</v>
      </c>
    </row>
    <row r="170" spans="1:8" x14ac:dyDescent="0.2">
      <c r="A170" s="72" t="s">
        <v>27</v>
      </c>
      <c r="B170" s="73">
        <v>78620</v>
      </c>
      <c r="C170" s="73">
        <v>73416</v>
      </c>
      <c r="D170" s="73">
        <v>152036</v>
      </c>
      <c r="E170" s="73"/>
      <c r="F170" s="73">
        <v>78625</v>
      </c>
      <c r="G170" s="73">
        <v>73402</v>
      </c>
      <c r="H170" s="74">
        <v>152027</v>
      </c>
    </row>
    <row r="171" spans="1:8" x14ac:dyDescent="0.2">
      <c r="A171" s="72" t="s">
        <v>28</v>
      </c>
      <c r="B171" s="73">
        <v>502607</v>
      </c>
      <c r="C171" s="73">
        <v>512790</v>
      </c>
      <c r="D171" s="73">
        <v>1015397</v>
      </c>
      <c r="E171" s="73"/>
      <c r="F171" s="73">
        <v>505950</v>
      </c>
      <c r="G171" s="73">
        <v>516966</v>
      </c>
      <c r="H171" s="74">
        <v>1022916</v>
      </c>
    </row>
    <row r="172" spans="1:8" x14ac:dyDescent="0.2">
      <c r="A172" s="72" t="s">
        <v>29</v>
      </c>
      <c r="B172" s="73">
        <v>29859</v>
      </c>
      <c r="C172" s="73">
        <v>27569</v>
      </c>
      <c r="D172" s="73">
        <v>57428</v>
      </c>
      <c r="E172" s="73"/>
      <c r="F172" s="73">
        <v>29824</v>
      </c>
      <c r="G172" s="73">
        <v>27566</v>
      </c>
      <c r="H172" s="74">
        <v>57390</v>
      </c>
    </row>
    <row r="173" spans="1:8" x14ac:dyDescent="0.2">
      <c r="A173" s="72" t="s">
        <v>30</v>
      </c>
      <c r="B173" s="73">
        <v>88916</v>
      </c>
      <c r="C173" s="73">
        <v>82838</v>
      </c>
      <c r="D173" s="73">
        <v>171754</v>
      </c>
      <c r="E173" s="73"/>
      <c r="F173" s="73">
        <v>89484</v>
      </c>
      <c r="G173" s="73">
        <v>83527</v>
      </c>
      <c r="H173" s="74">
        <v>173011</v>
      </c>
    </row>
    <row r="174" spans="1:8" x14ac:dyDescent="0.2">
      <c r="A174" s="72" t="s">
        <v>31</v>
      </c>
      <c r="B174" s="73">
        <v>86204</v>
      </c>
      <c r="C174" s="73">
        <v>84836</v>
      </c>
      <c r="D174" s="73">
        <v>171040</v>
      </c>
      <c r="E174" s="73"/>
      <c r="F174" s="73">
        <v>86611</v>
      </c>
      <c r="G174" s="73">
        <v>85254</v>
      </c>
      <c r="H174" s="74">
        <v>171865</v>
      </c>
    </row>
    <row r="175" spans="1:8" x14ac:dyDescent="0.2">
      <c r="A175" s="72" t="s">
        <v>32</v>
      </c>
      <c r="B175" s="73">
        <v>97664</v>
      </c>
      <c r="C175" s="73">
        <v>91502</v>
      </c>
      <c r="D175" s="73">
        <v>189166</v>
      </c>
      <c r="E175" s="73"/>
      <c r="F175" s="73">
        <v>97921</v>
      </c>
      <c r="G175" s="73">
        <v>91728</v>
      </c>
      <c r="H175" s="74">
        <v>189649</v>
      </c>
    </row>
    <row r="176" spans="1:8" x14ac:dyDescent="0.2">
      <c r="A176" s="72" t="s">
        <v>33</v>
      </c>
      <c r="B176" s="73">
        <v>43576</v>
      </c>
      <c r="C176" s="73">
        <v>42034</v>
      </c>
      <c r="D176" s="73">
        <v>85610</v>
      </c>
      <c r="E176" s="73"/>
      <c r="F176" s="73">
        <v>43595</v>
      </c>
      <c r="G176" s="73">
        <v>42058</v>
      </c>
      <c r="H176" s="74">
        <v>85653</v>
      </c>
    </row>
    <row r="177" spans="1:8" x14ac:dyDescent="0.2">
      <c r="A177" s="72" t="s">
        <v>34</v>
      </c>
      <c r="B177" s="73">
        <v>30779</v>
      </c>
      <c r="C177" s="73">
        <v>25786</v>
      </c>
      <c r="D177" s="73">
        <v>56565</v>
      </c>
      <c r="E177" s="73"/>
      <c r="F177" s="73">
        <v>30520</v>
      </c>
      <c r="G177" s="73">
        <v>25507</v>
      </c>
      <c r="H177" s="74">
        <v>56027</v>
      </c>
    </row>
    <row r="178" spans="1:8" x14ac:dyDescent="0.2">
      <c r="A178" s="72" t="s">
        <v>35</v>
      </c>
      <c r="B178" s="73">
        <v>1321153</v>
      </c>
      <c r="C178" s="73">
        <v>1380875</v>
      </c>
      <c r="D178" s="73">
        <v>2702028</v>
      </c>
      <c r="E178" s="73"/>
      <c r="F178" s="73">
        <v>1346064</v>
      </c>
      <c r="G178" s="73">
        <v>1407155</v>
      </c>
      <c r="H178" s="74">
        <v>2753219</v>
      </c>
    </row>
    <row r="179" spans="1:8" ht="3" customHeight="1" x14ac:dyDescent="0.3">
      <c r="A179" s="53"/>
      <c r="B179" s="58"/>
      <c r="C179" s="58"/>
      <c r="D179" s="58"/>
      <c r="E179" s="58"/>
      <c r="F179" s="58"/>
      <c r="G179" s="58"/>
      <c r="H179" s="57"/>
    </row>
    <row r="180" spans="1:8" ht="12.75" customHeight="1" x14ac:dyDescent="0.2">
      <c r="A180" s="112" t="s">
        <v>70</v>
      </c>
      <c r="B180" s="101"/>
      <c r="C180" s="101"/>
      <c r="D180" s="101"/>
      <c r="E180" s="101"/>
      <c r="F180" s="101"/>
      <c r="G180" s="101"/>
      <c r="H180" s="101"/>
    </row>
    <row r="181" spans="1:8" ht="12.75" customHeight="1" x14ac:dyDescent="0.2">
      <c r="A181" s="101" t="s">
        <v>55</v>
      </c>
      <c r="B181" s="101"/>
      <c r="C181" s="101"/>
      <c r="D181" s="101"/>
      <c r="E181" s="101"/>
      <c r="F181" s="101"/>
      <c r="G181" s="101"/>
      <c r="H181" s="101"/>
    </row>
    <row r="182" spans="1:8" ht="33" customHeight="1" x14ac:dyDescent="0.2">
      <c r="A182" s="101" t="s">
        <v>61</v>
      </c>
      <c r="B182" s="101"/>
      <c r="C182" s="101"/>
      <c r="D182" s="101"/>
      <c r="E182" s="101"/>
      <c r="F182" s="101"/>
      <c r="G182" s="101"/>
      <c r="H182" s="101"/>
    </row>
    <row r="183" spans="1:8" x14ac:dyDescent="0.2">
      <c r="A183" s="11"/>
      <c r="B183" s="11"/>
      <c r="C183" s="11"/>
      <c r="D183" s="11"/>
      <c r="E183" s="11"/>
      <c r="F183" s="11"/>
      <c r="G183" s="11"/>
      <c r="H183" s="44"/>
    </row>
    <row r="184" spans="1:8" x14ac:dyDescent="0.2">
      <c r="A184" s="11"/>
      <c r="B184" s="11"/>
      <c r="C184" s="11"/>
      <c r="D184" s="11"/>
      <c r="E184" s="11"/>
      <c r="F184" s="11"/>
      <c r="G184" s="11"/>
      <c r="H184" s="44"/>
    </row>
    <row r="185" spans="1:8" x14ac:dyDescent="0.2">
      <c r="A185" s="11"/>
      <c r="B185" s="11"/>
      <c r="C185" s="11"/>
      <c r="D185" s="11"/>
      <c r="E185" s="11"/>
      <c r="F185" s="11"/>
      <c r="G185" s="11"/>
      <c r="H185" s="44"/>
    </row>
    <row r="186" spans="1:8" ht="15.75" x14ac:dyDescent="0.25">
      <c r="A186" s="98" t="s">
        <v>69</v>
      </c>
      <c r="B186" s="98"/>
      <c r="C186" s="98"/>
      <c r="D186" s="98"/>
      <c r="E186" s="98"/>
      <c r="F186" s="98"/>
      <c r="G186" s="98"/>
      <c r="H186" s="98"/>
    </row>
    <row r="187" spans="1:8" ht="15.75" x14ac:dyDescent="0.25">
      <c r="A187" s="99" t="s">
        <v>39</v>
      </c>
      <c r="B187" s="99"/>
      <c r="C187" s="99"/>
      <c r="D187" s="99"/>
      <c r="E187" s="99"/>
      <c r="F187" s="99"/>
      <c r="G187" s="99"/>
      <c r="H187" s="99"/>
    </row>
    <row r="188" spans="1:8" ht="15.75" x14ac:dyDescent="0.25">
      <c r="A188" s="99" t="s">
        <v>37</v>
      </c>
      <c r="B188" s="99"/>
      <c r="C188" s="99"/>
      <c r="D188" s="99"/>
      <c r="E188" s="99"/>
      <c r="F188" s="99"/>
      <c r="G188" s="99"/>
      <c r="H188" s="99"/>
    </row>
    <row r="189" spans="1:8" ht="15.75" thickBot="1" x14ac:dyDescent="0.25">
      <c r="A189" s="96"/>
      <c r="B189" s="97" t="s">
        <v>57</v>
      </c>
      <c r="C189" s="97"/>
      <c r="D189" s="92"/>
      <c r="E189" s="92"/>
      <c r="F189" s="97" t="s">
        <v>58</v>
      </c>
      <c r="G189" s="97"/>
      <c r="H189" s="77"/>
    </row>
    <row r="190" spans="1:8" ht="15.75" thickTop="1" x14ac:dyDescent="0.2">
      <c r="A190" s="96"/>
      <c r="B190" s="62" t="s">
        <v>1</v>
      </c>
      <c r="C190" s="62" t="s">
        <v>2</v>
      </c>
      <c r="D190" s="62" t="s">
        <v>3</v>
      </c>
      <c r="E190" s="62"/>
      <c r="F190" s="62" t="s">
        <v>1</v>
      </c>
      <c r="G190" s="62" t="s">
        <v>2</v>
      </c>
      <c r="H190" s="63" t="s">
        <v>3</v>
      </c>
    </row>
    <row r="191" spans="1:8" x14ac:dyDescent="0.2">
      <c r="A191" s="85" t="s">
        <v>0</v>
      </c>
      <c r="B191" s="78">
        <v>5129824</v>
      </c>
      <c r="C191" s="78">
        <v>5136325</v>
      </c>
      <c r="D191" s="78">
        <v>10266149</v>
      </c>
      <c r="E191" s="78"/>
      <c r="F191" s="78">
        <v>5174343</v>
      </c>
      <c r="G191" s="78">
        <v>5183977</v>
      </c>
      <c r="H191" s="79">
        <v>10358320</v>
      </c>
    </row>
    <row r="192" spans="1:8" x14ac:dyDescent="0.2">
      <c r="A192" s="72" t="s">
        <v>4</v>
      </c>
      <c r="B192" s="73">
        <v>489728</v>
      </c>
      <c r="C192" s="73">
        <v>539879</v>
      </c>
      <c r="D192" s="73">
        <v>1029607</v>
      </c>
      <c r="E192" s="73"/>
      <c r="F192" s="88">
        <v>492885</v>
      </c>
      <c r="G192" s="88">
        <v>543609</v>
      </c>
      <c r="H192" s="73">
        <v>1036494</v>
      </c>
    </row>
    <row r="193" spans="1:8" x14ac:dyDescent="0.2">
      <c r="A193" s="72" t="s">
        <v>5</v>
      </c>
      <c r="B193" s="73">
        <v>116557</v>
      </c>
      <c r="C193" s="73">
        <v>104593</v>
      </c>
      <c r="D193" s="73">
        <v>221150</v>
      </c>
      <c r="E193" s="73"/>
      <c r="F193" s="88">
        <v>116879</v>
      </c>
      <c r="G193" s="88">
        <v>104847</v>
      </c>
      <c r="H193" s="73">
        <v>221726</v>
      </c>
    </row>
    <row r="194" spans="1:8" x14ac:dyDescent="0.2">
      <c r="A194" s="72" t="s">
        <v>6</v>
      </c>
      <c r="B194" s="73">
        <v>52475</v>
      </c>
      <c r="C194" s="73">
        <v>47873</v>
      </c>
      <c r="D194" s="73">
        <v>100348</v>
      </c>
      <c r="E194" s="73"/>
      <c r="F194" s="88">
        <v>52693</v>
      </c>
      <c r="G194" s="88">
        <v>47994</v>
      </c>
      <c r="H194" s="73">
        <v>100687</v>
      </c>
    </row>
    <row r="195" spans="1:8" x14ac:dyDescent="0.2">
      <c r="A195" s="72" t="s">
        <v>7</v>
      </c>
      <c r="B195" s="73">
        <v>97783</v>
      </c>
      <c r="C195" s="73">
        <v>91297</v>
      </c>
      <c r="D195" s="73">
        <v>189080</v>
      </c>
      <c r="E195" s="73"/>
      <c r="F195" s="88">
        <v>97820</v>
      </c>
      <c r="G195" s="88">
        <v>91329</v>
      </c>
      <c r="H195" s="73">
        <v>189149</v>
      </c>
    </row>
    <row r="196" spans="1:8" x14ac:dyDescent="0.2">
      <c r="A196" s="72" t="s">
        <v>8</v>
      </c>
      <c r="B196" s="73">
        <v>33982</v>
      </c>
      <c r="C196" s="73">
        <v>32035</v>
      </c>
      <c r="D196" s="73">
        <v>66017</v>
      </c>
      <c r="E196" s="73"/>
      <c r="F196" s="88">
        <v>34103</v>
      </c>
      <c r="G196" s="88">
        <v>32146</v>
      </c>
      <c r="H196" s="73">
        <v>66249</v>
      </c>
    </row>
    <row r="197" spans="1:8" x14ac:dyDescent="0.2">
      <c r="A197" s="72" t="s">
        <v>9</v>
      </c>
      <c r="B197" s="73">
        <v>150969</v>
      </c>
      <c r="C197" s="73">
        <v>146483</v>
      </c>
      <c r="D197" s="73">
        <v>297452</v>
      </c>
      <c r="E197" s="73"/>
      <c r="F197" s="88">
        <v>151319</v>
      </c>
      <c r="G197" s="88">
        <v>146890</v>
      </c>
      <c r="H197" s="73">
        <v>298209</v>
      </c>
    </row>
    <row r="198" spans="1:8" x14ac:dyDescent="0.2">
      <c r="A198" s="72" t="s">
        <v>10</v>
      </c>
      <c r="B198" s="73">
        <v>33715</v>
      </c>
      <c r="C198" s="73">
        <v>29737</v>
      </c>
      <c r="D198" s="73">
        <v>63452</v>
      </c>
      <c r="E198" s="73"/>
      <c r="F198" s="88">
        <v>33772</v>
      </c>
      <c r="G198" s="88">
        <v>29665</v>
      </c>
      <c r="H198" s="73">
        <v>63437</v>
      </c>
    </row>
    <row r="199" spans="1:8" x14ac:dyDescent="0.2">
      <c r="A199" s="72" t="s">
        <v>11</v>
      </c>
      <c r="B199" s="73">
        <v>49378</v>
      </c>
      <c r="C199" s="73">
        <v>43040</v>
      </c>
      <c r="D199" s="73">
        <v>92418</v>
      </c>
      <c r="E199" s="73"/>
      <c r="F199" s="88">
        <v>49626</v>
      </c>
      <c r="G199" s="88">
        <v>43347</v>
      </c>
      <c r="H199" s="73">
        <v>92973</v>
      </c>
    </row>
    <row r="200" spans="1:8" x14ac:dyDescent="0.2">
      <c r="A200" s="72" t="s">
        <v>12</v>
      </c>
      <c r="B200" s="73">
        <v>121530</v>
      </c>
      <c r="C200" s="73">
        <v>117078</v>
      </c>
      <c r="D200" s="73">
        <v>238608</v>
      </c>
      <c r="E200" s="73"/>
      <c r="F200" s="88">
        <v>121823</v>
      </c>
      <c r="G200" s="88">
        <v>117429</v>
      </c>
      <c r="H200" s="73">
        <v>239252</v>
      </c>
    </row>
    <row r="201" spans="1:8" x14ac:dyDescent="0.2">
      <c r="A201" s="72" t="s">
        <v>13</v>
      </c>
      <c r="B201" s="73">
        <v>29375</v>
      </c>
      <c r="C201" s="73">
        <v>27964</v>
      </c>
      <c r="D201" s="73">
        <v>57339</v>
      </c>
      <c r="E201" s="73"/>
      <c r="F201" s="88">
        <v>29649</v>
      </c>
      <c r="G201" s="88">
        <v>28234</v>
      </c>
      <c r="H201" s="73">
        <v>57883</v>
      </c>
    </row>
    <row r="202" spans="1:8" x14ac:dyDescent="0.2">
      <c r="A202" s="75" t="s">
        <v>14</v>
      </c>
      <c r="B202" s="73">
        <v>175147</v>
      </c>
      <c r="C202" s="73">
        <v>163026</v>
      </c>
      <c r="D202" s="73">
        <v>338173</v>
      </c>
      <c r="E202" s="73"/>
      <c r="F202" s="88">
        <v>178945</v>
      </c>
      <c r="G202" s="88">
        <v>166877</v>
      </c>
      <c r="H202" s="73">
        <v>345822</v>
      </c>
    </row>
    <row r="203" spans="1:8" x14ac:dyDescent="0.2">
      <c r="A203" s="75" t="s">
        <v>15</v>
      </c>
      <c r="B203" s="73">
        <v>131772</v>
      </c>
      <c r="C203" s="73">
        <v>135914</v>
      </c>
      <c r="D203" s="73">
        <v>267686</v>
      </c>
      <c r="E203" s="73"/>
      <c r="F203" s="88">
        <v>132960</v>
      </c>
      <c r="G203" s="88">
        <v>137206</v>
      </c>
      <c r="H203" s="73">
        <v>270166</v>
      </c>
    </row>
    <row r="204" spans="1:8" x14ac:dyDescent="0.2">
      <c r="A204" s="72" t="s">
        <v>16</v>
      </c>
      <c r="B204" s="73">
        <v>207950</v>
      </c>
      <c r="C204" s="73">
        <v>200629</v>
      </c>
      <c r="D204" s="73">
        <v>408579</v>
      </c>
      <c r="E204" s="73"/>
      <c r="F204" s="88">
        <v>208570</v>
      </c>
      <c r="G204" s="88">
        <v>201403</v>
      </c>
      <c r="H204" s="73">
        <v>409973</v>
      </c>
    </row>
    <row r="205" spans="1:8" x14ac:dyDescent="0.2">
      <c r="A205" s="72" t="s">
        <v>17</v>
      </c>
      <c r="B205" s="73">
        <v>72488</v>
      </c>
      <c r="C205" s="73">
        <v>68787</v>
      </c>
      <c r="D205" s="73">
        <v>141275</v>
      </c>
      <c r="E205" s="73"/>
      <c r="F205" s="88">
        <v>72437</v>
      </c>
      <c r="G205" s="88">
        <v>68763</v>
      </c>
      <c r="H205" s="73">
        <v>141200</v>
      </c>
    </row>
    <row r="206" spans="1:8" x14ac:dyDescent="0.2">
      <c r="A206" s="72" t="s">
        <v>18</v>
      </c>
      <c r="B206" s="73">
        <v>60845</v>
      </c>
      <c r="C206" s="73">
        <v>55125</v>
      </c>
      <c r="D206" s="73">
        <v>115970</v>
      </c>
      <c r="E206" s="73"/>
      <c r="F206" s="88">
        <v>61136</v>
      </c>
      <c r="G206" s="88">
        <v>55469</v>
      </c>
      <c r="H206" s="73">
        <v>116605</v>
      </c>
    </row>
    <row r="207" spans="1:8" x14ac:dyDescent="0.2">
      <c r="A207" s="75" t="s">
        <v>19</v>
      </c>
      <c r="B207" s="73">
        <v>18356</v>
      </c>
      <c r="C207" s="73">
        <v>16035</v>
      </c>
      <c r="D207" s="73">
        <v>34391</v>
      </c>
      <c r="E207" s="73"/>
      <c r="F207" s="88">
        <v>18515</v>
      </c>
      <c r="G207" s="88">
        <v>16179</v>
      </c>
      <c r="H207" s="73">
        <v>34694</v>
      </c>
    </row>
    <row r="208" spans="1:8" x14ac:dyDescent="0.2">
      <c r="A208" s="75" t="s">
        <v>20</v>
      </c>
      <c r="B208" s="73">
        <v>96666</v>
      </c>
      <c r="C208" s="73">
        <v>98466</v>
      </c>
      <c r="D208" s="73">
        <v>195132</v>
      </c>
      <c r="E208" s="73"/>
      <c r="F208" s="88">
        <v>97261</v>
      </c>
      <c r="G208" s="88">
        <v>99040</v>
      </c>
      <c r="H208" s="73">
        <v>196301</v>
      </c>
    </row>
    <row r="209" spans="1:8" x14ac:dyDescent="0.2">
      <c r="A209" s="72" t="s">
        <v>21</v>
      </c>
      <c r="B209" s="73">
        <v>168281</v>
      </c>
      <c r="C209" s="73">
        <v>163210</v>
      </c>
      <c r="D209" s="73">
        <v>331491</v>
      </c>
      <c r="E209" s="73"/>
      <c r="F209" s="88">
        <v>168653</v>
      </c>
      <c r="G209" s="88">
        <v>163733</v>
      </c>
      <c r="H209" s="73">
        <v>332386</v>
      </c>
    </row>
    <row r="210" spans="1:8" x14ac:dyDescent="0.2">
      <c r="A210" s="72" t="s">
        <v>22</v>
      </c>
      <c r="B210" s="73">
        <v>46973</v>
      </c>
      <c r="C210" s="73">
        <v>45316</v>
      </c>
      <c r="D210" s="73">
        <v>92289</v>
      </c>
      <c r="E210" s="73"/>
      <c r="F210" s="88">
        <v>46940</v>
      </c>
      <c r="G210" s="88">
        <v>45289</v>
      </c>
      <c r="H210" s="73">
        <v>92229</v>
      </c>
    </row>
    <row r="211" spans="1:8" x14ac:dyDescent="0.2">
      <c r="A211" s="75" t="s">
        <v>23</v>
      </c>
      <c r="B211" s="73">
        <v>56882</v>
      </c>
      <c r="C211" s="73">
        <v>53361</v>
      </c>
      <c r="D211" s="73">
        <v>110243</v>
      </c>
      <c r="E211" s="73"/>
      <c r="F211" s="88">
        <v>57389</v>
      </c>
      <c r="G211" s="88">
        <v>53828</v>
      </c>
      <c r="H211" s="73">
        <v>111217</v>
      </c>
    </row>
    <row r="212" spans="1:8" x14ac:dyDescent="0.2">
      <c r="A212" s="72" t="s">
        <v>24</v>
      </c>
      <c r="B212" s="73">
        <v>312484</v>
      </c>
      <c r="C212" s="73">
        <v>312336</v>
      </c>
      <c r="D212" s="73">
        <v>624820</v>
      </c>
      <c r="E212" s="73"/>
      <c r="F212" s="88">
        <v>315688</v>
      </c>
      <c r="G212" s="88">
        <v>315498</v>
      </c>
      <c r="H212" s="73">
        <v>631186</v>
      </c>
    </row>
    <row r="213" spans="1:8" x14ac:dyDescent="0.2">
      <c r="A213" s="72" t="s">
        <v>25</v>
      </c>
      <c r="B213" s="73">
        <v>118832</v>
      </c>
      <c r="C213" s="73">
        <v>105373</v>
      </c>
      <c r="D213" s="73">
        <v>224205</v>
      </c>
      <c r="E213" s="73"/>
      <c r="F213" s="88">
        <v>118273</v>
      </c>
      <c r="G213" s="88">
        <v>104718</v>
      </c>
      <c r="H213" s="73">
        <v>222991</v>
      </c>
    </row>
    <row r="214" spans="1:8" x14ac:dyDescent="0.2">
      <c r="A214" s="72" t="s">
        <v>26</v>
      </c>
      <c r="B214" s="73">
        <v>149184</v>
      </c>
      <c r="C214" s="73">
        <v>153393</v>
      </c>
      <c r="D214" s="73">
        <v>302577</v>
      </c>
      <c r="E214" s="73"/>
      <c r="F214" s="88">
        <v>149784</v>
      </c>
      <c r="G214" s="88">
        <v>154017</v>
      </c>
      <c r="H214" s="73">
        <v>303801</v>
      </c>
    </row>
    <row r="215" spans="1:8" x14ac:dyDescent="0.2">
      <c r="A215" s="72" t="s">
        <v>27</v>
      </c>
      <c r="B215" s="73">
        <v>78656</v>
      </c>
      <c r="C215" s="73">
        <v>73413</v>
      </c>
      <c r="D215" s="73">
        <v>152069</v>
      </c>
      <c r="E215" s="73"/>
      <c r="F215" s="88">
        <v>78649</v>
      </c>
      <c r="G215" s="88">
        <v>73389</v>
      </c>
      <c r="H215" s="73">
        <v>152038</v>
      </c>
    </row>
    <row r="216" spans="1:8" x14ac:dyDescent="0.2">
      <c r="A216" s="72" t="s">
        <v>28</v>
      </c>
      <c r="B216" s="73">
        <v>509431</v>
      </c>
      <c r="C216" s="73">
        <v>521290</v>
      </c>
      <c r="D216" s="73">
        <v>1030721</v>
      </c>
      <c r="E216" s="73"/>
      <c r="F216" s="88">
        <v>512671</v>
      </c>
      <c r="G216" s="88">
        <v>525373</v>
      </c>
      <c r="H216" s="73">
        <v>1038044</v>
      </c>
    </row>
    <row r="217" spans="1:8" x14ac:dyDescent="0.2">
      <c r="A217" s="72" t="s">
        <v>29</v>
      </c>
      <c r="B217" s="73">
        <v>29799</v>
      </c>
      <c r="C217" s="73">
        <v>27573</v>
      </c>
      <c r="D217" s="73">
        <v>57372</v>
      </c>
      <c r="E217" s="73"/>
      <c r="F217" s="88">
        <v>29759</v>
      </c>
      <c r="G217" s="88">
        <v>27563</v>
      </c>
      <c r="H217" s="73">
        <v>57322</v>
      </c>
    </row>
    <row r="218" spans="1:8" x14ac:dyDescent="0.2">
      <c r="A218" s="72" t="s">
        <v>30</v>
      </c>
      <c r="B218" s="73">
        <v>90073</v>
      </c>
      <c r="C218" s="73">
        <v>84241</v>
      </c>
      <c r="D218" s="73">
        <v>174314</v>
      </c>
      <c r="E218" s="73"/>
      <c r="F218" s="88">
        <v>90621</v>
      </c>
      <c r="G218" s="88">
        <v>84914</v>
      </c>
      <c r="H218" s="73">
        <v>175535</v>
      </c>
    </row>
    <row r="219" spans="1:8" x14ac:dyDescent="0.2">
      <c r="A219" s="72" t="s">
        <v>31</v>
      </c>
      <c r="B219" s="73">
        <v>87036</v>
      </c>
      <c r="C219" s="73">
        <v>85695</v>
      </c>
      <c r="D219" s="73">
        <v>172731</v>
      </c>
      <c r="E219" s="73"/>
      <c r="F219" s="88">
        <v>87426</v>
      </c>
      <c r="G219" s="88">
        <v>86097</v>
      </c>
      <c r="H219" s="73">
        <v>173523</v>
      </c>
    </row>
    <row r="220" spans="1:8" x14ac:dyDescent="0.2">
      <c r="A220" s="72" t="s">
        <v>32</v>
      </c>
      <c r="B220" s="73">
        <v>98203</v>
      </c>
      <c r="C220" s="73">
        <v>91976</v>
      </c>
      <c r="D220" s="73">
        <v>190179</v>
      </c>
      <c r="E220" s="73"/>
      <c r="F220" s="88">
        <v>98441</v>
      </c>
      <c r="G220" s="88">
        <v>92187</v>
      </c>
      <c r="H220" s="73">
        <v>190628</v>
      </c>
    </row>
    <row r="221" spans="1:8" x14ac:dyDescent="0.2">
      <c r="A221" s="72" t="s">
        <v>33</v>
      </c>
      <c r="B221" s="73">
        <v>43627</v>
      </c>
      <c r="C221" s="73">
        <v>42095</v>
      </c>
      <c r="D221" s="73">
        <v>85722</v>
      </c>
      <c r="E221" s="73"/>
      <c r="F221" s="88">
        <v>43636</v>
      </c>
      <c r="G221" s="88">
        <v>42112</v>
      </c>
      <c r="H221" s="73">
        <v>85748</v>
      </c>
    </row>
    <row r="222" spans="1:8" x14ac:dyDescent="0.2">
      <c r="A222" s="72" t="s">
        <v>34</v>
      </c>
      <c r="B222" s="73">
        <v>30270</v>
      </c>
      <c r="C222" s="73">
        <v>25241</v>
      </c>
      <c r="D222" s="73">
        <v>55511</v>
      </c>
      <c r="E222" s="73"/>
      <c r="F222" s="88">
        <v>35919.065179113903</v>
      </c>
      <c r="G222" s="88">
        <v>30432.142149333027</v>
      </c>
      <c r="H222" s="73">
        <v>66351.207328446937</v>
      </c>
    </row>
    <row r="223" spans="1:8" x14ac:dyDescent="0.2">
      <c r="A223" s="72" t="s">
        <v>35</v>
      </c>
      <c r="B223" s="73">
        <v>1371377</v>
      </c>
      <c r="C223" s="73">
        <v>1433851</v>
      </c>
      <c r="D223" s="73">
        <v>2805228</v>
      </c>
      <c r="E223" s="73"/>
      <c r="F223" s="88">
        <v>1297023.2471516377</v>
      </c>
      <c r="G223" s="88">
        <v>1348790.2041523487</v>
      </c>
      <c r="H223" s="73">
        <v>2645813.4513039864</v>
      </c>
    </row>
    <row r="224" spans="1:8" ht="3.75" customHeight="1" x14ac:dyDescent="0.3">
      <c r="A224" s="53"/>
      <c r="B224" s="58"/>
      <c r="C224" s="58"/>
      <c r="D224" s="58"/>
      <c r="E224" s="58"/>
      <c r="F224" s="58"/>
      <c r="G224" s="58"/>
      <c r="H224" s="58"/>
    </row>
    <row r="225" spans="1:8" ht="12.75" customHeight="1" x14ac:dyDescent="0.2">
      <c r="A225" s="112" t="s">
        <v>70</v>
      </c>
      <c r="B225" s="101"/>
      <c r="C225" s="101"/>
      <c r="D225" s="101"/>
      <c r="E225" s="101"/>
      <c r="F225" s="101"/>
      <c r="G225" s="101"/>
      <c r="H225" s="101"/>
    </row>
    <row r="226" spans="1:8" ht="12.75" customHeight="1" x14ac:dyDescent="0.2">
      <c r="A226" s="101" t="s">
        <v>55</v>
      </c>
      <c r="B226" s="101"/>
      <c r="C226" s="101"/>
      <c r="D226" s="101"/>
      <c r="E226" s="101"/>
      <c r="F226" s="101"/>
      <c r="G226" s="101"/>
      <c r="H226" s="101"/>
    </row>
    <row r="227" spans="1:8" ht="33.75" customHeight="1" x14ac:dyDescent="0.2">
      <c r="A227" s="101" t="s">
        <v>61</v>
      </c>
      <c r="B227" s="101"/>
      <c r="C227" s="101"/>
      <c r="D227" s="101"/>
      <c r="E227" s="101"/>
      <c r="F227" s="101"/>
      <c r="G227" s="101"/>
      <c r="H227" s="101"/>
    </row>
    <row r="228" spans="1:8" x14ac:dyDescent="0.2">
      <c r="A228" s="84"/>
      <c r="B228" s="84"/>
      <c r="C228" s="84"/>
      <c r="D228" s="84"/>
      <c r="E228" s="84"/>
      <c r="F228" s="84"/>
      <c r="G228" s="84"/>
      <c r="H228" s="87"/>
    </row>
    <row r="229" spans="1:8" x14ac:dyDescent="0.2">
      <c r="A229" s="11"/>
      <c r="B229" s="11"/>
      <c r="C229" s="11"/>
      <c r="D229" s="11"/>
      <c r="E229" s="11"/>
      <c r="F229" s="11"/>
      <c r="G229" s="11"/>
      <c r="H229" s="44"/>
    </row>
    <row r="230" spans="1:8" x14ac:dyDescent="0.2">
      <c r="A230" s="11"/>
      <c r="B230" s="11"/>
      <c r="C230" s="11"/>
      <c r="D230" s="11"/>
      <c r="E230" s="11"/>
      <c r="F230" s="11"/>
      <c r="G230" s="11"/>
      <c r="H230" s="44"/>
    </row>
    <row r="231" spans="1:8" ht="15.75" x14ac:dyDescent="0.25">
      <c r="A231" s="98" t="s">
        <v>69</v>
      </c>
      <c r="B231" s="98"/>
      <c r="C231" s="98"/>
      <c r="D231" s="98"/>
      <c r="E231" s="98"/>
      <c r="F231" s="98"/>
      <c r="G231" s="98"/>
      <c r="H231" s="98"/>
    </row>
    <row r="232" spans="1:8" ht="15.75" x14ac:dyDescent="0.25">
      <c r="A232" s="99" t="s">
        <v>39</v>
      </c>
      <c r="B232" s="99"/>
      <c r="C232" s="99"/>
      <c r="D232" s="99"/>
      <c r="E232" s="99"/>
      <c r="F232" s="99"/>
      <c r="G232" s="99"/>
      <c r="H232" s="99"/>
    </row>
    <row r="233" spans="1:8" ht="15.75" x14ac:dyDescent="0.25">
      <c r="A233" s="99" t="s">
        <v>37</v>
      </c>
      <c r="B233" s="99"/>
      <c r="C233" s="99"/>
      <c r="D233" s="99"/>
      <c r="E233" s="99"/>
      <c r="F233" s="99"/>
      <c r="G233" s="99"/>
      <c r="H233" s="99"/>
    </row>
    <row r="234" spans="1:8" ht="15.75" thickBot="1" x14ac:dyDescent="0.25">
      <c r="A234" s="96"/>
      <c r="B234" s="97" t="s">
        <v>59</v>
      </c>
      <c r="C234" s="97"/>
      <c r="D234" s="92"/>
      <c r="E234" s="92"/>
      <c r="F234" s="97" t="s">
        <v>60</v>
      </c>
      <c r="G234" s="97"/>
      <c r="H234" s="77"/>
    </row>
    <row r="235" spans="1:8" ht="15.75" thickTop="1" x14ac:dyDescent="0.2">
      <c r="A235" s="96"/>
      <c r="B235" s="62" t="s">
        <v>1</v>
      </c>
      <c r="C235" s="62" t="s">
        <v>2</v>
      </c>
      <c r="D235" s="62" t="s">
        <v>3</v>
      </c>
      <c r="E235" s="62"/>
      <c r="F235" s="62" t="s">
        <v>1</v>
      </c>
      <c r="G235" s="62" t="s">
        <v>2</v>
      </c>
      <c r="H235" s="63" t="s">
        <v>3</v>
      </c>
    </row>
    <row r="236" spans="1:8" x14ac:dyDescent="0.2">
      <c r="A236" s="85" t="s">
        <v>0</v>
      </c>
      <c r="B236" s="78">
        <v>5217831</v>
      </c>
      <c r="C236" s="78">
        <v>5230668</v>
      </c>
      <c r="D236" s="78">
        <v>10448499</v>
      </c>
      <c r="E236" s="78"/>
      <c r="F236" s="78">
        <v>5259642</v>
      </c>
      <c r="G236" s="78">
        <v>5275893</v>
      </c>
      <c r="H236" s="78">
        <v>10535535</v>
      </c>
    </row>
    <row r="237" spans="1:8" x14ac:dyDescent="0.2">
      <c r="A237" s="72" t="s">
        <v>4</v>
      </c>
      <c r="B237" s="73">
        <v>495947</v>
      </c>
      <c r="C237" s="73">
        <v>547239</v>
      </c>
      <c r="D237" s="73">
        <v>1043186</v>
      </c>
      <c r="E237" s="73"/>
      <c r="F237" s="73">
        <v>498868</v>
      </c>
      <c r="G237" s="73">
        <v>550699</v>
      </c>
      <c r="H237" s="73">
        <v>1049567</v>
      </c>
    </row>
    <row r="238" spans="1:8" x14ac:dyDescent="0.2">
      <c r="A238" s="72" t="s">
        <v>5</v>
      </c>
      <c r="B238" s="73">
        <v>117176</v>
      </c>
      <c r="C238" s="73">
        <v>105080</v>
      </c>
      <c r="D238" s="73">
        <v>222256</v>
      </c>
      <c r="E238" s="73"/>
      <c r="F238" s="73">
        <v>117377</v>
      </c>
      <c r="G238" s="73">
        <v>105233</v>
      </c>
      <c r="H238" s="73">
        <v>222610</v>
      </c>
    </row>
    <row r="239" spans="1:8" x14ac:dyDescent="0.2">
      <c r="A239" s="72" t="s">
        <v>6</v>
      </c>
      <c r="B239" s="73">
        <v>52898</v>
      </c>
      <c r="C239" s="73">
        <v>48107</v>
      </c>
      <c r="D239" s="73">
        <v>101005</v>
      </c>
      <c r="E239" s="73"/>
      <c r="F239" s="73">
        <v>53086</v>
      </c>
      <c r="G239" s="73">
        <v>48220</v>
      </c>
      <c r="H239" s="73">
        <v>101306</v>
      </c>
    </row>
    <row r="240" spans="1:8" x14ac:dyDescent="0.2">
      <c r="A240" s="72" t="s">
        <v>7</v>
      </c>
      <c r="B240" s="73">
        <v>97839</v>
      </c>
      <c r="C240" s="73">
        <v>91338</v>
      </c>
      <c r="D240" s="73">
        <v>189177</v>
      </c>
      <c r="E240" s="73"/>
      <c r="F240" s="73">
        <v>97799</v>
      </c>
      <c r="G240" s="73">
        <v>91301</v>
      </c>
      <c r="H240" s="73">
        <v>189100</v>
      </c>
    </row>
    <row r="241" spans="1:10" x14ac:dyDescent="0.2">
      <c r="A241" s="72" t="s">
        <v>8</v>
      </c>
      <c r="B241" s="73">
        <v>34218</v>
      </c>
      <c r="C241" s="73">
        <v>32249</v>
      </c>
      <c r="D241" s="73">
        <v>66467</v>
      </c>
      <c r="E241" s="73"/>
      <c r="F241" s="73">
        <v>34327</v>
      </c>
      <c r="G241" s="73">
        <v>32348</v>
      </c>
      <c r="H241" s="73">
        <v>66675</v>
      </c>
      <c r="I241" s="60"/>
      <c r="J241" s="60"/>
    </row>
    <row r="242" spans="1:10" x14ac:dyDescent="0.2">
      <c r="A242" s="72" t="s">
        <v>9</v>
      </c>
      <c r="B242" s="73">
        <v>151642</v>
      </c>
      <c r="C242" s="73">
        <v>147271</v>
      </c>
      <c r="D242" s="73">
        <v>298913</v>
      </c>
      <c r="E242" s="73"/>
      <c r="F242" s="73">
        <v>151940</v>
      </c>
      <c r="G242" s="73">
        <v>147643</v>
      </c>
      <c r="H242" s="73">
        <v>299583</v>
      </c>
    </row>
    <row r="243" spans="1:10" x14ac:dyDescent="0.2">
      <c r="A243" s="72" t="s">
        <v>10</v>
      </c>
      <c r="B243" s="73">
        <v>33818</v>
      </c>
      <c r="C243" s="73">
        <v>29584</v>
      </c>
      <c r="D243" s="73">
        <v>63402</v>
      </c>
      <c r="E243" s="73"/>
      <c r="F243" s="73">
        <v>33824</v>
      </c>
      <c r="G243" s="73">
        <v>29479</v>
      </c>
      <c r="H243" s="73">
        <v>63303</v>
      </c>
    </row>
    <row r="244" spans="1:10" x14ac:dyDescent="0.2">
      <c r="A244" s="72" t="s">
        <v>11</v>
      </c>
      <c r="B244" s="73">
        <v>49864</v>
      </c>
      <c r="C244" s="73">
        <v>43644</v>
      </c>
      <c r="D244" s="73">
        <v>93508</v>
      </c>
      <c r="E244" s="73"/>
      <c r="F244" s="73">
        <v>50106</v>
      </c>
      <c r="G244" s="73">
        <v>43943</v>
      </c>
      <c r="H244" s="73">
        <v>94049</v>
      </c>
    </row>
    <row r="245" spans="1:10" x14ac:dyDescent="0.2">
      <c r="A245" s="72" t="s">
        <v>12</v>
      </c>
      <c r="B245" s="73">
        <v>122089</v>
      </c>
      <c r="C245" s="73">
        <v>117756</v>
      </c>
      <c r="D245" s="73">
        <v>239845</v>
      </c>
      <c r="E245" s="73"/>
      <c r="F245" s="73">
        <v>122343</v>
      </c>
      <c r="G245" s="73">
        <v>118085</v>
      </c>
      <c r="H245" s="73">
        <v>240428</v>
      </c>
    </row>
    <row r="246" spans="1:10" x14ac:dyDescent="0.2">
      <c r="A246" s="72" t="s">
        <v>13</v>
      </c>
      <c r="B246" s="73">
        <v>29921</v>
      </c>
      <c r="C246" s="73">
        <v>28503</v>
      </c>
      <c r="D246" s="73">
        <v>58424</v>
      </c>
      <c r="E246" s="73"/>
      <c r="F246" s="73">
        <v>30183</v>
      </c>
      <c r="G246" s="73">
        <v>28768</v>
      </c>
      <c r="H246" s="73">
        <v>58951</v>
      </c>
    </row>
    <row r="247" spans="1:10" x14ac:dyDescent="0.2">
      <c r="A247" s="75" t="s">
        <v>14</v>
      </c>
      <c r="B247" s="73">
        <v>182710</v>
      </c>
      <c r="C247" s="73">
        <v>170696</v>
      </c>
      <c r="D247" s="73">
        <v>353406</v>
      </c>
      <c r="E247" s="73"/>
      <c r="F247" s="73">
        <v>186410</v>
      </c>
      <c r="G247" s="73">
        <v>174464</v>
      </c>
      <c r="H247" s="73">
        <v>360874</v>
      </c>
    </row>
    <row r="248" spans="1:10" x14ac:dyDescent="0.2">
      <c r="A248" s="75" t="s">
        <v>15</v>
      </c>
      <c r="B248" s="73">
        <v>134120</v>
      </c>
      <c r="C248" s="73">
        <v>138477</v>
      </c>
      <c r="D248" s="73">
        <v>272597</v>
      </c>
      <c r="E248" s="73"/>
      <c r="F248" s="73">
        <v>135215</v>
      </c>
      <c r="G248" s="73">
        <v>139679</v>
      </c>
      <c r="H248" s="73">
        <v>274894</v>
      </c>
    </row>
    <row r="249" spans="1:10" x14ac:dyDescent="0.2">
      <c r="A249" s="72" t="s">
        <v>16</v>
      </c>
      <c r="B249" s="73">
        <v>209149</v>
      </c>
      <c r="C249" s="73">
        <v>202141</v>
      </c>
      <c r="D249" s="73">
        <v>411290</v>
      </c>
      <c r="E249" s="73"/>
      <c r="F249" s="73">
        <v>209652</v>
      </c>
      <c r="G249" s="73">
        <v>202817</v>
      </c>
      <c r="H249" s="73">
        <v>412469</v>
      </c>
    </row>
    <row r="250" spans="1:10" x14ac:dyDescent="0.2">
      <c r="A250" s="72" t="s">
        <v>17</v>
      </c>
      <c r="B250" s="73">
        <v>72371</v>
      </c>
      <c r="C250" s="73">
        <v>68726</v>
      </c>
      <c r="D250" s="73">
        <v>141097</v>
      </c>
      <c r="E250" s="73"/>
      <c r="F250" s="73">
        <v>72283</v>
      </c>
      <c r="G250" s="73">
        <v>68671</v>
      </c>
      <c r="H250" s="73">
        <v>140954</v>
      </c>
    </row>
    <row r="251" spans="1:10" x14ac:dyDescent="0.2">
      <c r="A251" s="72" t="s">
        <v>18</v>
      </c>
      <c r="B251" s="73">
        <v>61420</v>
      </c>
      <c r="C251" s="73">
        <v>55801</v>
      </c>
      <c r="D251" s="73">
        <v>117221</v>
      </c>
      <c r="E251" s="73"/>
      <c r="F251" s="73">
        <v>61649</v>
      </c>
      <c r="G251" s="73">
        <v>56087</v>
      </c>
      <c r="H251" s="73">
        <v>117736</v>
      </c>
    </row>
    <row r="252" spans="1:10" x14ac:dyDescent="0.2">
      <c r="A252" s="75" t="s">
        <v>19</v>
      </c>
      <c r="B252" s="73">
        <v>18674</v>
      </c>
      <c r="C252" s="73">
        <v>16323</v>
      </c>
      <c r="D252" s="73">
        <v>34997</v>
      </c>
      <c r="E252" s="73"/>
      <c r="F252" s="73">
        <v>18820</v>
      </c>
      <c r="G252" s="73">
        <v>16460</v>
      </c>
      <c r="H252" s="73">
        <v>35280</v>
      </c>
    </row>
    <row r="253" spans="1:10" x14ac:dyDescent="0.2">
      <c r="A253" s="75" t="s">
        <v>20</v>
      </c>
      <c r="B253" s="73">
        <v>97837</v>
      </c>
      <c r="C253" s="73">
        <v>99597</v>
      </c>
      <c r="D253" s="73">
        <v>197434</v>
      </c>
      <c r="E253" s="73"/>
      <c r="F253" s="73">
        <v>98372</v>
      </c>
      <c r="G253" s="73">
        <v>100127</v>
      </c>
      <c r="H253" s="73">
        <v>198499</v>
      </c>
    </row>
    <row r="254" spans="1:10" x14ac:dyDescent="0.2">
      <c r="A254" s="72" t="s">
        <v>21</v>
      </c>
      <c r="B254" s="73">
        <v>168992</v>
      </c>
      <c r="C254" s="73">
        <v>164229</v>
      </c>
      <c r="D254" s="73">
        <v>333221</v>
      </c>
      <c r="E254" s="73"/>
      <c r="F254" s="73">
        <v>169266</v>
      </c>
      <c r="G254" s="73">
        <v>164674</v>
      </c>
      <c r="H254" s="73">
        <v>333940</v>
      </c>
    </row>
    <row r="255" spans="1:10" x14ac:dyDescent="0.2">
      <c r="A255" s="72" t="s">
        <v>22</v>
      </c>
      <c r="B255" s="73">
        <v>46897</v>
      </c>
      <c r="C255" s="73">
        <v>45251</v>
      </c>
      <c r="D255" s="73">
        <v>92148</v>
      </c>
      <c r="E255" s="73"/>
      <c r="F255" s="73">
        <v>46838</v>
      </c>
      <c r="G255" s="73">
        <v>45207</v>
      </c>
      <c r="H255" s="73">
        <v>92045</v>
      </c>
    </row>
    <row r="256" spans="1:10" x14ac:dyDescent="0.2">
      <c r="A256" s="75" t="s">
        <v>23</v>
      </c>
      <c r="B256" s="73">
        <v>57873</v>
      </c>
      <c r="C256" s="73">
        <v>54287</v>
      </c>
      <c r="D256" s="73">
        <v>112160</v>
      </c>
      <c r="E256" s="73"/>
      <c r="F256" s="73">
        <v>58320</v>
      </c>
      <c r="G256" s="73">
        <v>54716</v>
      </c>
      <c r="H256" s="73">
        <v>113036</v>
      </c>
    </row>
    <row r="257" spans="1:8" x14ac:dyDescent="0.2">
      <c r="A257" s="72" t="s">
        <v>24</v>
      </c>
      <c r="B257" s="73">
        <v>318828</v>
      </c>
      <c r="C257" s="73">
        <v>318601</v>
      </c>
      <c r="D257" s="73">
        <v>637429</v>
      </c>
      <c r="E257" s="73"/>
      <c r="F257" s="73">
        <v>321910</v>
      </c>
      <c r="G257" s="73">
        <v>321685</v>
      </c>
      <c r="H257" s="73">
        <v>643595</v>
      </c>
    </row>
    <row r="258" spans="1:8" x14ac:dyDescent="0.2">
      <c r="A258" s="72" t="s">
        <v>25</v>
      </c>
      <c r="B258" s="73">
        <v>117688</v>
      </c>
      <c r="C258" s="73">
        <v>104048</v>
      </c>
      <c r="D258" s="73">
        <v>221736</v>
      </c>
      <c r="E258" s="73"/>
      <c r="F258" s="73">
        <v>116989</v>
      </c>
      <c r="G258" s="73">
        <v>103275</v>
      </c>
      <c r="H258" s="73">
        <v>220264</v>
      </c>
    </row>
    <row r="259" spans="1:8" x14ac:dyDescent="0.2">
      <c r="A259" s="72" t="s">
        <v>26</v>
      </c>
      <c r="B259" s="73">
        <v>150355</v>
      </c>
      <c r="C259" s="73">
        <v>154611</v>
      </c>
      <c r="D259" s="73">
        <v>304966</v>
      </c>
      <c r="E259" s="73"/>
      <c r="F259" s="73">
        <v>150857</v>
      </c>
      <c r="G259" s="73">
        <v>155145</v>
      </c>
      <c r="H259" s="73">
        <v>306002</v>
      </c>
    </row>
    <row r="260" spans="1:8" x14ac:dyDescent="0.2">
      <c r="A260" s="72" t="s">
        <v>27</v>
      </c>
      <c r="B260" s="73">
        <v>78625</v>
      </c>
      <c r="C260" s="73">
        <v>73353</v>
      </c>
      <c r="D260" s="73">
        <v>151978</v>
      </c>
      <c r="E260" s="73"/>
      <c r="F260" s="73">
        <v>78585</v>
      </c>
      <c r="G260" s="73">
        <v>73303</v>
      </c>
      <c r="H260" s="73">
        <v>151888</v>
      </c>
    </row>
    <row r="261" spans="1:8" x14ac:dyDescent="0.2">
      <c r="A261" s="72" t="s">
        <v>28</v>
      </c>
      <c r="B261" s="73">
        <v>515810</v>
      </c>
      <c r="C261" s="73">
        <v>529359</v>
      </c>
      <c r="D261" s="73">
        <v>1045169</v>
      </c>
      <c r="E261" s="73"/>
      <c r="F261" s="73">
        <v>518851</v>
      </c>
      <c r="G261" s="73">
        <v>533237</v>
      </c>
      <c r="H261" s="73">
        <v>1052088</v>
      </c>
    </row>
    <row r="262" spans="1:8" x14ac:dyDescent="0.2">
      <c r="A262" s="72" t="s">
        <v>29</v>
      </c>
      <c r="B262" s="73">
        <v>29713</v>
      </c>
      <c r="C262" s="73">
        <v>27553</v>
      </c>
      <c r="D262" s="73">
        <v>57266</v>
      </c>
      <c r="E262" s="73"/>
      <c r="F262" s="73">
        <v>29670</v>
      </c>
      <c r="G262" s="73">
        <v>27539</v>
      </c>
      <c r="H262" s="73">
        <v>57209</v>
      </c>
    </row>
    <row r="263" spans="1:8" x14ac:dyDescent="0.2">
      <c r="A263" s="72" t="s">
        <v>30</v>
      </c>
      <c r="B263" s="73">
        <v>91148</v>
      </c>
      <c r="C263" s="73">
        <v>85572</v>
      </c>
      <c r="D263" s="73">
        <v>176720</v>
      </c>
      <c r="E263" s="73"/>
      <c r="F263" s="73">
        <v>91661</v>
      </c>
      <c r="G263" s="73">
        <v>86204</v>
      </c>
      <c r="H263" s="73">
        <v>177865</v>
      </c>
    </row>
    <row r="264" spans="1:8" x14ac:dyDescent="0.2">
      <c r="A264" s="72" t="s">
        <v>31</v>
      </c>
      <c r="B264" s="73">
        <v>87797</v>
      </c>
      <c r="C264" s="73">
        <v>86481</v>
      </c>
      <c r="D264" s="73">
        <v>174278</v>
      </c>
      <c r="E264" s="73"/>
      <c r="F264" s="73">
        <v>88125</v>
      </c>
      <c r="G264" s="73">
        <v>86834</v>
      </c>
      <c r="H264" s="73">
        <v>174959</v>
      </c>
    </row>
    <row r="265" spans="1:8" x14ac:dyDescent="0.2">
      <c r="A265" s="72" t="s">
        <v>32</v>
      </c>
      <c r="B265" s="73">
        <v>98657</v>
      </c>
      <c r="C265" s="73">
        <v>92376</v>
      </c>
      <c r="D265" s="73">
        <v>191033</v>
      </c>
      <c r="E265" s="73"/>
      <c r="F265" s="73">
        <v>98872</v>
      </c>
      <c r="G265" s="73">
        <v>92575</v>
      </c>
      <c r="H265" s="73">
        <v>191447</v>
      </c>
    </row>
    <row r="266" spans="1:8" x14ac:dyDescent="0.2">
      <c r="A266" s="72" t="s">
        <v>33</v>
      </c>
      <c r="B266" s="73">
        <v>43640</v>
      </c>
      <c r="C266" s="73">
        <v>42122</v>
      </c>
      <c r="D266" s="73">
        <v>85762</v>
      </c>
      <c r="E266" s="73"/>
      <c r="F266" s="73">
        <v>43626</v>
      </c>
      <c r="G266" s="73">
        <v>42121</v>
      </c>
      <c r="H266" s="73">
        <v>85747</v>
      </c>
    </row>
    <row r="267" spans="1:8" x14ac:dyDescent="0.2">
      <c r="A267" s="72" t="s">
        <v>34</v>
      </c>
      <c r="B267" s="73">
        <v>29729</v>
      </c>
      <c r="C267" s="73">
        <v>24676</v>
      </c>
      <c r="D267" s="73">
        <v>54405</v>
      </c>
      <c r="E267" s="73"/>
      <c r="F267" s="73">
        <v>29445</v>
      </c>
      <c r="G267" s="73">
        <v>24388</v>
      </c>
      <c r="H267" s="73">
        <v>53833</v>
      </c>
    </row>
    <row r="268" spans="1:8" x14ac:dyDescent="0.2">
      <c r="A268" s="72" t="s">
        <v>35</v>
      </c>
      <c r="B268" s="73">
        <v>1420386</v>
      </c>
      <c r="C268" s="73">
        <v>1485617</v>
      </c>
      <c r="D268" s="73">
        <v>2906003</v>
      </c>
      <c r="E268" s="73"/>
      <c r="F268" s="73">
        <v>1444373</v>
      </c>
      <c r="G268" s="73">
        <v>1510966</v>
      </c>
      <c r="H268" s="73">
        <v>2955339</v>
      </c>
    </row>
    <row r="269" spans="1:8" ht="3.75" customHeight="1" x14ac:dyDescent="0.3">
      <c r="A269" s="53"/>
      <c r="B269" s="58"/>
      <c r="C269" s="58"/>
      <c r="D269" s="58"/>
      <c r="E269" s="58"/>
      <c r="F269" s="58"/>
      <c r="G269" s="58"/>
      <c r="H269" s="58"/>
    </row>
    <row r="270" spans="1:8" ht="13.5" customHeight="1" x14ac:dyDescent="0.2">
      <c r="A270" s="112" t="s">
        <v>71</v>
      </c>
      <c r="B270" s="101"/>
      <c r="C270" s="101"/>
      <c r="D270" s="101"/>
      <c r="E270" s="101"/>
      <c r="F270" s="101"/>
      <c r="G270" s="101"/>
      <c r="H270" s="101"/>
    </row>
    <row r="271" spans="1:8" ht="13.5" customHeight="1" x14ac:dyDescent="0.2">
      <c r="A271" s="101" t="s">
        <v>55</v>
      </c>
      <c r="B271" s="101"/>
      <c r="C271" s="101"/>
      <c r="D271" s="101"/>
      <c r="E271" s="101"/>
      <c r="F271" s="101"/>
      <c r="G271" s="101"/>
      <c r="H271" s="101"/>
    </row>
    <row r="272" spans="1:8" ht="36" customHeight="1" x14ac:dyDescent="0.2">
      <c r="A272" s="101" t="s">
        <v>61</v>
      </c>
      <c r="B272" s="101"/>
      <c r="C272" s="101"/>
      <c r="D272" s="101"/>
      <c r="E272" s="101"/>
      <c r="F272" s="101"/>
      <c r="G272" s="101"/>
      <c r="H272" s="101"/>
    </row>
    <row r="273" spans="1:8" ht="11.25" customHeight="1" x14ac:dyDescent="0.2">
      <c r="A273" s="11"/>
      <c r="B273" s="11"/>
      <c r="C273" s="11"/>
      <c r="D273" s="11"/>
      <c r="E273" s="11"/>
      <c r="F273" s="11"/>
      <c r="G273" s="11"/>
      <c r="H273" s="44"/>
    </row>
    <row r="274" spans="1:8" ht="11.25" customHeight="1" x14ac:dyDescent="0.2">
      <c r="A274" s="11"/>
      <c r="B274" s="11"/>
      <c r="C274" s="11"/>
      <c r="D274" s="11"/>
      <c r="E274" s="11"/>
      <c r="F274" s="11"/>
      <c r="G274" s="11"/>
      <c r="H274" s="44"/>
    </row>
    <row r="275" spans="1:8" x14ac:dyDescent="0.2">
      <c r="A275" s="11"/>
      <c r="B275" s="11"/>
      <c r="C275" s="11"/>
      <c r="D275" s="11"/>
      <c r="E275" s="11"/>
      <c r="F275" s="11"/>
      <c r="G275" s="11"/>
      <c r="H275" s="44"/>
    </row>
    <row r="276" spans="1:8" ht="15.75" x14ac:dyDescent="0.25">
      <c r="A276" s="98" t="s">
        <v>69</v>
      </c>
      <c r="B276" s="98"/>
      <c r="C276" s="98"/>
      <c r="D276" s="98"/>
      <c r="E276" s="98"/>
      <c r="F276" s="98"/>
      <c r="G276" s="98"/>
      <c r="H276" s="98"/>
    </row>
    <row r="277" spans="1:8" ht="15.75" x14ac:dyDescent="0.25">
      <c r="A277" s="99" t="s">
        <v>39</v>
      </c>
      <c r="B277" s="99"/>
      <c r="C277" s="99"/>
      <c r="D277" s="99"/>
      <c r="E277" s="99"/>
      <c r="F277" s="99"/>
      <c r="G277" s="99"/>
      <c r="H277" s="99"/>
    </row>
    <row r="278" spans="1:8" ht="15.75" x14ac:dyDescent="0.25">
      <c r="A278" s="99" t="s">
        <v>37</v>
      </c>
      <c r="B278" s="99"/>
      <c r="C278" s="99"/>
      <c r="D278" s="99"/>
      <c r="E278" s="99"/>
      <c r="F278" s="99"/>
      <c r="G278" s="99"/>
      <c r="H278" s="99"/>
    </row>
    <row r="279" spans="1:8" ht="15.75" thickBot="1" x14ac:dyDescent="0.25">
      <c r="A279" s="96"/>
      <c r="B279" s="97" t="s">
        <v>64</v>
      </c>
      <c r="C279" s="97"/>
      <c r="D279" s="92"/>
      <c r="E279" s="92"/>
      <c r="F279" s="97" t="s">
        <v>63</v>
      </c>
      <c r="G279" s="97"/>
      <c r="H279" s="77"/>
    </row>
    <row r="280" spans="1:8" ht="15.75" thickTop="1" x14ac:dyDescent="0.2">
      <c r="A280" s="96"/>
      <c r="B280" s="62" t="s">
        <v>1</v>
      </c>
      <c r="C280" s="62" t="s">
        <v>2</v>
      </c>
      <c r="D280" s="62" t="s">
        <v>3</v>
      </c>
      <c r="E280" s="62"/>
      <c r="F280" s="62" t="s">
        <v>1</v>
      </c>
      <c r="G280" s="62" t="s">
        <v>2</v>
      </c>
      <c r="H280" s="63" t="s">
        <v>3</v>
      </c>
    </row>
    <row r="281" spans="1:8" x14ac:dyDescent="0.2">
      <c r="A281" s="85" t="s">
        <v>0</v>
      </c>
      <c r="B281" s="78">
        <v>5328021</v>
      </c>
      <c r="C281" s="78">
        <v>5445962</v>
      </c>
      <c r="D281" s="78">
        <v>10773983</v>
      </c>
      <c r="E281" s="78"/>
      <c r="F281" s="78">
        <v>5343879</v>
      </c>
      <c r="G281" s="78">
        <v>5367276</v>
      </c>
      <c r="H281" s="78">
        <v>10711155</v>
      </c>
    </row>
    <row r="282" spans="1:8" s="11" customFormat="1" x14ac:dyDescent="0.2">
      <c r="A282" s="75" t="s">
        <v>4</v>
      </c>
      <c r="B282" s="76">
        <v>490052</v>
      </c>
      <c r="C282" s="76">
        <v>539058</v>
      </c>
      <c r="D282" s="76">
        <v>1029110</v>
      </c>
      <c r="E282" s="76"/>
      <c r="F282" s="76">
        <v>504767</v>
      </c>
      <c r="G282" s="76">
        <v>557709</v>
      </c>
      <c r="H282" s="76">
        <v>1062476</v>
      </c>
    </row>
    <row r="283" spans="1:8" s="11" customFormat="1" x14ac:dyDescent="0.2">
      <c r="A283" s="75" t="s">
        <v>5</v>
      </c>
      <c r="B283" s="76">
        <v>124116</v>
      </c>
      <c r="C283" s="76">
        <v>116093</v>
      </c>
      <c r="D283" s="76">
        <v>240209</v>
      </c>
      <c r="E283" s="76"/>
      <c r="F283" s="76">
        <v>117789</v>
      </c>
      <c r="G283" s="76">
        <v>105557</v>
      </c>
      <c r="H283" s="76">
        <v>223346</v>
      </c>
    </row>
    <row r="284" spans="1:8" s="11" customFormat="1" x14ac:dyDescent="0.2">
      <c r="A284" s="75" t="s">
        <v>6</v>
      </c>
      <c r="B284" s="76">
        <v>55606</v>
      </c>
      <c r="C284" s="76">
        <v>53111</v>
      </c>
      <c r="D284" s="76">
        <v>108717</v>
      </c>
      <c r="E284" s="76"/>
      <c r="F284" s="76">
        <v>53469</v>
      </c>
      <c r="G284" s="76">
        <v>48453</v>
      </c>
      <c r="H284" s="76">
        <v>101922</v>
      </c>
    </row>
    <row r="285" spans="1:8" s="11" customFormat="1" x14ac:dyDescent="0.2">
      <c r="A285" s="75" t="s">
        <v>7</v>
      </c>
      <c r="B285" s="76">
        <v>101336</v>
      </c>
      <c r="C285" s="76">
        <v>99548</v>
      </c>
      <c r="D285" s="76">
        <v>200884</v>
      </c>
      <c r="E285" s="76"/>
      <c r="F285" s="76">
        <v>97728</v>
      </c>
      <c r="G285" s="76">
        <v>91242</v>
      </c>
      <c r="H285" s="76">
        <v>188970</v>
      </c>
    </row>
    <row r="286" spans="1:8" s="11" customFormat="1" x14ac:dyDescent="0.2">
      <c r="A286" s="75" t="s">
        <v>8</v>
      </c>
      <c r="B286" s="76">
        <v>37849</v>
      </c>
      <c r="C286" s="76">
        <v>36961</v>
      </c>
      <c r="D286" s="76">
        <v>74810</v>
      </c>
      <c r="E286" s="76"/>
      <c r="F286" s="76">
        <v>34549</v>
      </c>
      <c r="G286" s="76">
        <v>32555</v>
      </c>
      <c r="H286" s="76">
        <v>67104</v>
      </c>
    </row>
    <row r="287" spans="1:8" s="11" customFormat="1" x14ac:dyDescent="0.2">
      <c r="A287" s="75" t="s">
        <v>9</v>
      </c>
      <c r="B287" s="76">
        <v>154414</v>
      </c>
      <c r="C287" s="76">
        <v>153939</v>
      </c>
      <c r="D287" s="76">
        <v>308353</v>
      </c>
      <c r="E287" s="76"/>
      <c r="F287" s="76">
        <v>152557</v>
      </c>
      <c r="G287" s="76">
        <v>148419</v>
      </c>
      <c r="H287" s="76">
        <v>300976</v>
      </c>
    </row>
    <row r="288" spans="1:8" s="11" customFormat="1" x14ac:dyDescent="0.2">
      <c r="A288" s="75" t="s">
        <v>10</v>
      </c>
      <c r="B288" s="76">
        <v>33001</v>
      </c>
      <c r="C288" s="76">
        <v>31613</v>
      </c>
      <c r="D288" s="76">
        <v>64614</v>
      </c>
      <c r="E288" s="76"/>
      <c r="F288" s="76">
        <v>33837</v>
      </c>
      <c r="G288" s="76">
        <v>29270</v>
      </c>
      <c r="H288" s="76">
        <v>63107</v>
      </c>
    </row>
    <row r="289" spans="1:8" s="11" customFormat="1" x14ac:dyDescent="0.2">
      <c r="A289" s="75" t="s">
        <v>11</v>
      </c>
      <c r="B289" s="76">
        <v>51839</v>
      </c>
      <c r="C289" s="76">
        <v>47330</v>
      </c>
      <c r="D289" s="76">
        <v>99169</v>
      </c>
      <c r="E289" s="76"/>
      <c r="F289" s="76">
        <v>50593</v>
      </c>
      <c r="G289" s="76">
        <v>44553</v>
      </c>
      <c r="H289" s="76">
        <v>95146</v>
      </c>
    </row>
    <row r="290" spans="1:8" s="11" customFormat="1" x14ac:dyDescent="0.2">
      <c r="A290" s="75" t="s">
        <v>12</v>
      </c>
      <c r="B290" s="76">
        <v>122183</v>
      </c>
      <c r="C290" s="76">
        <v>118875</v>
      </c>
      <c r="D290" s="76">
        <v>241058</v>
      </c>
      <c r="E290" s="76"/>
      <c r="F290" s="76">
        <v>122864</v>
      </c>
      <c r="G290" s="76">
        <v>118771</v>
      </c>
      <c r="H290" s="76">
        <v>241635</v>
      </c>
    </row>
    <row r="291" spans="1:8" s="11" customFormat="1" x14ac:dyDescent="0.2">
      <c r="A291" s="75" t="s">
        <v>13</v>
      </c>
      <c r="B291" s="76">
        <v>30672</v>
      </c>
      <c r="C291" s="76">
        <v>30017</v>
      </c>
      <c r="D291" s="76">
        <v>60689</v>
      </c>
      <c r="E291" s="76"/>
      <c r="F291" s="76">
        <v>30709</v>
      </c>
      <c r="G291" s="76">
        <v>29301</v>
      </c>
      <c r="H291" s="76">
        <v>60010</v>
      </c>
    </row>
    <row r="292" spans="1:8" s="11" customFormat="1" x14ac:dyDescent="0.2">
      <c r="A292" s="75" t="s">
        <v>14</v>
      </c>
      <c r="B292" s="76">
        <v>222866</v>
      </c>
      <c r="C292" s="76">
        <v>223194</v>
      </c>
      <c r="D292" s="76">
        <v>446060</v>
      </c>
      <c r="E292" s="76"/>
      <c r="F292" s="76">
        <v>193837</v>
      </c>
      <c r="G292" s="76">
        <v>182035</v>
      </c>
      <c r="H292" s="76">
        <v>375872</v>
      </c>
    </row>
    <row r="293" spans="1:8" s="11" customFormat="1" x14ac:dyDescent="0.2">
      <c r="A293" s="75" t="s">
        <v>15</v>
      </c>
      <c r="B293" s="76">
        <v>140473</v>
      </c>
      <c r="C293" s="76">
        <v>147441</v>
      </c>
      <c r="D293" s="76">
        <v>287914</v>
      </c>
      <c r="E293" s="76"/>
      <c r="F293" s="76">
        <v>137420</v>
      </c>
      <c r="G293" s="76">
        <v>142110</v>
      </c>
      <c r="H293" s="76">
        <v>279530</v>
      </c>
    </row>
    <row r="294" spans="1:8" s="11" customFormat="1" x14ac:dyDescent="0.2">
      <c r="A294" s="75" t="s">
        <v>16</v>
      </c>
      <c r="B294" s="76">
        <v>224222</v>
      </c>
      <c r="C294" s="76">
        <v>218497</v>
      </c>
      <c r="D294" s="76">
        <v>442719</v>
      </c>
      <c r="E294" s="76"/>
      <c r="F294" s="76">
        <v>210684</v>
      </c>
      <c r="G294" s="76">
        <v>204203</v>
      </c>
      <c r="H294" s="76">
        <v>414887</v>
      </c>
    </row>
    <row r="295" spans="1:8" s="11" customFormat="1" x14ac:dyDescent="0.2">
      <c r="A295" s="75" t="s">
        <v>17</v>
      </c>
      <c r="B295" s="76">
        <v>79606</v>
      </c>
      <c r="C295" s="76">
        <v>77027</v>
      </c>
      <c r="D295" s="76">
        <v>156633</v>
      </c>
      <c r="E295" s="76"/>
      <c r="F295" s="76">
        <v>72113</v>
      </c>
      <c r="G295" s="76">
        <v>68572</v>
      </c>
      <c r="H295" s="76">
        <v>140685</v>
      </c>
    </row>
    <row r="296" spans="1:8" s="11" customFormat="1" x14ac:dyDescent="0.2">
      <c r="A296" s="75" t="s">
        <v>18</v>
      </c>
      <c r="B296" s="76">
        <v>63861</v>
      </c>
      <c r="C296" s="76">
        <v>59658</v>
      </c>
      <c r="D296" s="76">
        <v>123519</v>
      </c>
      <c r="E296" s="76"/>
      <c r="F296" s="76">
        <v>62113</v>
      </c>
      <c r="G296" s="76">
        <v>56661</v>
      </c>
      <c r="H296" s="76">
        <v>118774</v>
      </c>
    </row>
    <row r="297" spans="1:8" s="11" customFormat="1" x14ac:dyDescent="0.2">
      <c r="A297" s="75" t="s">
        <v>19</v>
      </c>
      <c r="B297" s="76">
        <v>17812</v>
      </c>
      <c r="C297" s="76">
        <v>16563</v>
      </c>
      <c r="D297" s="76">
        <v>34375</v>
      </c>
      <c r="E297" s="76"/>
      <c r="F297" s="76">
        <v>19115</v>
      </c>
      <c r="G297" s="76">
        <v>16732</v>
      </c>
      <c r="H297" s="76">
        <v>35847</v>
      </c>
    </row>
    <row r="298" spans="1:8" s="11" customFormat="1" x14ac:dyDescent="0.2">
      <c r="A298" s="75" t="s">
        <v>20</v>
      </c>
      <c r="B298" s="76">
        <v>101764</v>
      </c>
      <c r="C298" s="76">
        <v>107608</v>
      </c>
      <c r="D298" s="76">
        <v>209372</v>
      </c>
      <c r="E298" s="76"/>
      <c r="F298" s="76">
        <v>99454</v>
      </c>
      <c r="G298" s="76">
        <v>101210</v>
      </c>
      <c r="H298" s="76">
        <v>200664</v>
      </c>
    </row>
    <row r="299" spans="1:8" s="11" customFormat="1" x14ac:dyDescent="0.2">
      <c r="A299" s="75" t="s">
        <v>21</v>
      </c>
      <c r="B299" s="76">
        <v>168751</v>
      </c>
      <c r="C299" s="76">
        <v>169604</v>
      </c>
      <c r="D299" s="76">
        <v>338355</v>
      </c>
      <c r="E299" s="76"/>
      <c r="F299" s="76">
        <v>169832</v>
      </c>
      <c r="G299" s="76">
        <v>165592</v>
      </c>
      <c r="H299" s="76">
        <v>335424</v>
      </c>
    </row>
    <row r="300" spans="1:8" s="11" customFormat="1" x14ac:dyDescent="0.2">
      <c r="A300" s="75" t="s">
        <v>22</v>
      </c>
      <c r="B300" s="76">
        <v>49189</v>
      </c>
      <c r="C300" s="76">
        <v>47252</v>
      </c>
      <c r="D300" s="76">
        <v>96441</v>
      </c>
      <c r="E300" s="76"/>
      <c r="F300" s="76">
        <v>46726</v>
      </c>
      <c r="G300" s="76">
        <v>45125</v>
      </c>
      <c r="H300" s="76">
        <v>91851</v>
      </c>
    </row>
    <row r="301" spans="1:8" s="11" customFormat="1" x14ac:dyDescent="0.2">
      <c r="A301" s="75" t="s">
        <v>23</v>
      </c>
      <c r="B301" s="76">
        <v>57245</v>
      </c>
      <c r="C301" s="76">
        <v>57223</v>
      </c>
      <c r="D301" s="76">
        <v>114468</v>
      </c>
      <c r="E301" s="76"/>
      <c r="F301" s="76">
        <v>59225</v>
      </c>
      <c r="G301" s="76">
        <v>55584</v>
      </c>
      <c r="H301" s="76">
        <v>114809</v>
      </c>
    </row>
    <row r="302" spans="1:8" s="11" customFormat="1" x14ac:dyDescent="0.2">
      <c r="A302" s="75" t="s">
        <v>24</v>
      </c>
      <c r="B302" s="76">
        <v>341853</v>
      </c>
      <c r="C302" s="76">
        <v>346975</v>
      </c>
      <c r="D302" s="76">
        <v>688828</v>
      </c>
      <c r="E302" s="76"/>
      <c r="F302" s="76">
        <v>328115</v>
      </c>
      <c r="G302" s="76">
        <v>327912</v>
      </c>
      <c r="H302" s="76">
        <v>656027</v>
      </c>
    </row>
    <row r="303" spans="1:8" s="11" customFormat="1" x14ac:dyDescent="0.2">
      <c r="A303" s="75" t="s">
        <v>25</v>
      </c>
      <c r="B303" s="76">
        <v>125602</v>
      </c>
      <c r="C303" s="76">
        <v>119065</v>
      </c>
      <c r="D303" s="76">
        <v>244667</v>
      </c>
      <c r="E303" s="76"/>
      <c r="F303" s="76">
        <v>115604</v>
      </c>
      <c r="G303" s="76">
        <v>101744</v>
      </c>
      <c r="H303" s="76">
        <v>217348</v>
      </c>
    </row>
    <row r="304" spans="1:8" s="11" customFormat="1" x14ac:dyDescent="0.2">
      <c r="A304" s="75" t="s">
        <v>26</v>
      </c>
      <c r="B304" s="76">
        <v>164680</v>
      </c>
      <c r="C304" s="76">
        <v>172466</v>
      </c>
      <c r="D304" s="76">
        <v>337146</v>
      </c>
      <c r="E304" s="76"/>
      <c r="F304" s="76">
        <v>151882</v>
      </c>
      <c r="G304" s="76">
        <v>156244</v>
      </c>
      <c r="H304" s="76">
        <v>308126</v>
      </c>
    </row>
    <row r="305" spans="1:8" s="11" customFormat="1" x14ac:dyDescent="0.2">
      <c r="A305" s="75" t="s">
        <v>27</v>
      </c>
      <c r="B305" s="76">
        <v>82409</v>
      </c>
      <c r="C305" s="76">
        <v>80233</v>
      </c>
      <c r="D305" s="76">
        <v>162642</v>
      </c>
      <c r="E305" s="76"/>
      <c r="F305" s="76">
        <v>78519</v>
      </c>
      <c r="G305" s="76">
        <v>73214</v>
      </c>
      <c r="H305" s="76">
        <v>151733</v>
      </c>
    </row>
    <row r="306" spans="1:8" s="11" customFormat="1" x14ac:dyDescent="0.2">
      <c r="A306" s="75" t="s">
        <v>28</v>
      </c>
      <c r="B306" s="76">
        <v>530894</v>
      </c>
      <c r="C306" s="76">
        <v>543785</v>
      </c>
      <c r="D306" s="76">
        <v>1074679</v>
      </c>
      <c r="E306" s="76"/>
      <c r="F306" s="76">
        <v>524989</v>
      </c>
      <c r="G306" s="76">
        <v>541077</v>
      </c>
      <c r="H306" s="76">
        <v>1066066</v>
      </c>
    </row>
    <row r="307" spans="1:8" s="11" customFormat="1" x14ac:dyDescent="0.2">
      <c r="A307" s="75" t="s">
        <v>29</v>
      </c>
      <c r="B307" s="76">
        <v>32979</v>
      </c>
      <c r="C307" s="76">
        <v>31656</v>
      </c>
      <c r="D307" s="76">
        <v>64635</v>
      </c>
      <c r="E307" s="76"/>
      <c r="F307" s="76">
        <v>29581</v>
      </c>
      <c r="G307" s="76">
        <v>27514</v>
      </c>
      <c r="H307" s="76">
        <v>57095</v>
      </c>
    </row>
    <row r="308" spans="1:8" s="11" customFormat="1" x14ac:dyDescent="0.2">
      <c r="A308" s="75" t="s">
        <v>30</v>
      </c>
      <c r="B308" s="76">
        <v>93042</v>
      </c>
      <c r="C308" s="76">
        <v>91027</v>
      </c>
      <c r="D308" s="76">
        <v>184069</v>
      </c>
      <c r="E308" s="76"/>
      <c r="F308" s="76">
        <v>92696</v>
      </c>
      <c r="G308" s="76">
        <v>87482</v>
      </c>
      <c r="H308" s="76">
        <v>180178</v>
      </c>
    </row>
    <row r="309" spans="1:8" s="11" customFormat="1" x14ac:dyDescent="0.2">
      <c r="A309" s="75" t="s">
        <v>31</v>
      </c>
      <c r="B309" s="76">
        <v>98017</v>
      </c>
      <c r="C309" s="76">
        <v>97530</v>
      </c>
      <c r="D309" s="76">
        <v>195547</v>
      </c>
      <c r="E309" s="76"/>
      <c r="F309" s="76">
        <v>88795</v>
      </c>
      <c r="G309" s="76">
        <v>87559</v>
      </c>
      <c r="H309" s="76">
        <v>176354</v>
      </c>
    </row>
    <row r="310" spans="1:8" s="11" customFormat="1" x14ac:dyDescent="0.2">
      <c r="A310" s="75" t="s">
        <v>32</v>
      </c>
      <c r="B310" s="76">
        <v>103630</v>
      </c>
      <c r="C310" s="76">
        <v>101868</v>
      </c>
      <c r="D310" s="76">
        <v>205498</v>
      </c>
      <c r="E310" s="76"/>
      <c r="F310" s="76">
        <v>99312</v>
      </c>
      <c r="G310" s="76">
        <v>92986</v>
      </c>
      <c r="H310" s="76">
        <v>192298</v>
      </c>
    </row>
    <row r="311" spans="1:8" s="11" customFormat="1" x14ac:dyDescent="0.2">
      <c r="A311" s="75" t="s">
        <v>33</v>
      </c>
      <c r="B311" s="76">
        <v>49839</v>
      </c>
      <c r="C311" s="76">
        <v>50294</v>
      </c>
      <c r="D311" s="76">
        <v>100133</v>
      </c>
      <c r="E311" s="76"/>
      <c r="F311" s="76">
        <v>43608</v>
      </c>
      <c r="G311" s="76">
        <v>42130</v>
      </c>
      <c r="H311" s="76">
        <v>85738</v>
      </c>
    </row>
    <row r="312" spans="1:8" s="11" customFormat="1" x14ac:dyDescent="0.2">
      <c r="A312" s="75" t="s">
        <v>34</v>
      </c>
      <c r="B312" s="76">
        <v>37220</v>
      </c>
      <c r="C312" s="76">
        <v>31862</v>
      </c>
      <c r="D312" s="76">
        <v>69082</v>
      </c>
      <c r="E312" s="76"/>
      <c r="F312" s="76">
        <v>28873</v>
      </c>
      <c r="G312" s="76">
        <v>23814</v>
      </c>
      <c r="H312" s="76">
        <v>52687</v>
      </c>
    </row>
    <row r="313" spans="1:8" s="11" customFormat="1" x14ac:dyDescent="0.2">
      <c r="A313" s="75" t="s">
        <v>35</v>
      </c>
      <c r="B313" s="76">
        <v>1340999</v>
      </c>
      <c r="C313" s="76">
        <v>1428589</v>
      </c>
      <c r="D313" s="76">
        <v>2769588</v>
      </c>
      <c r="E313" s="76"/>
      <c r="F313" s="76">
        <v>1492524</v>
      </c>
      <c r="G313" s="76">
        <v>1561946</v>
      </c>
      <c r="H313" s="76">
        <v>3054470</v>
      </c>
    </row>
    <row r="314" spans="1:8" ht="3.75" customHeight="1" x14ac:dyDescent="0.3">
      <c r="A314" s="53"/>
      <c r="B314" s="58"/>
      <c r="C314" s="58"/>
      <c r="D314" s="58"/>
      <c r="E314" s="58"/>
      <c r="F314" s="58"/>
      <c r="G314" s="58"/>
      <c r="H314" s="58"/>
    </row>
    <row r="315" spans="1:8" ht="12.75" customHeight="1" x14ac:dyDescent="0.2">
      <c r="A315" s="112" t="s">
        <v>71</v>
      </c>
      <c r="B315" s="101"/>
      <c r="C315" s="101"/>
      <c r="D315" s="101"/>
      <c r="E315" s="101"/>
      <c r="F315" s="101"/>
      <c r="G315" s="101"/>
      <c r="H315" s="101"/>
    </row>
    <row r="316" spans="1:8" ht="12.75" customHeight="1" x14ac:dyDescent="0.2">
      <c r="A316" s="101" t="s">
        <v>55</v>
      </c>
      <c r="B316" s="101"/>
      <c r="C316" s="101"/>
      <c r="D316" s="101"/>
      <c r="E316" s="101"/>
      <c r="F316" s="101"/>
      <c r="G316" s="101"/>
      <c r="H316" s="101"/>
    </row>
    <row r="317" spans="1:8" ht="12.75" customHeight="1" x14ac:dyDescent="0.2">
      <c r="A317" s="101" t="s">
        <v>61</v>
      </c>
      <c r="B317" s="101"/>
      <c r="C317" s="101"/>
      <c r="D317" s="101"/>
      <c r="E317" s="101"/>
      <c r="F317" s="101"/>
      <c r="G317" s="101"/>
      <c r="H317" s="101"/>
    </row>
    <row r="318" spans="1:8" x14ac:dyDescent="0.2">
      <c r="A318" s="90" t="s">
        <v>66</v>
      </c>
      <c r="B318" s="11"/>
      <c r="C318" s="11"/>
      <c r="D318" s="11"/>
      <c r="E318" s="11"/>
      <c r="F318" s="11"/>
      <c r="G318" s="11"/>
      <c r="H318" s="44"/>
    </row>
    <row r="319" spans="1:8" x14ac:dyDescent="0.2">
      <c r="A319" s="90"/>
      <c r="B319" s="11"/>
      <c r="C319" s="11"/>
      <c r="D319" s="11"/>
      <c r="E319" s="11"/>
      <c r="F319" s="11"/>
      <c r="G319" s="11"/>
      <c r="H319" s="44"/>
    </row>
    <row r="320" spans="1:8" x14ac:dyDescent="0.2">
      <c r="A320" s="11"/>
      <c r="B320" s="11"/>
      <c r="C320" s="11"/>
      <c r="D320" s="11"/>
      <c r="E320" s="11"/>
      <c r="F320" s="11"/>
      <c r="G320" s="11"/>
      <c r="H320" s="44"/>
    </row>
    <row r="321" spans="1:8" ht="15.75" x14ac:dyDescent="0.25">
      <c r="A321" s="98" t="s">
        <v>69</v>
      </c>
      <c r="B321" s="98"/>
      <c r="C321" s="98"/>
      <c r="D321" s="98"/>
      <c r="E321" s="98"/>
      <c r="F321" s="98"/>
      <c r="G321" s="98"/>
      <c r="H321" s="98"/>
    </row>
    <row r="322" spans="1:8" ht="15.75" x14ac:dyDescent="0.25">
      <c r="A322" s="99" t="s">
        <v>39</v>
      </c>
      <c r="B322" s="99"/>
      <c r="C322" s="99"/>
      <c r="D322" s="99"/>
      <c r="E322" s="99"/>
      <c r="F322" s="99"/>
      <c r="G322" s="99"/>
      <c r="H322" s="99"/>
    </row>
    <row r="323" spans="1:8" ht="15.75" x14ac:dyDescent="0.25">
      <c r="A323" s="99" t="s">
        <v>37</v>
      </c>
      <c r="B323" s="99"/>
      <c r="C323" s="99"/>
      <c r="D323" s="99"/>
      <c r="E323" s="99"/>
      <c r="F323" s="99"/>
      <c r="G323" s="99"/>
      <c r="H323" s="99"/>
    </row>
    <row r="324" spans="1:8" ht="15.75" thickBot="1" x14ac:dyDescent="0.25">
      <c r="A324" s="96"/>
      <c r="B324" s="97" t="s">
        <v>65</v>
      </c>
      <c r="C324" s="97"/>
      <c r="D324" s="92"/>
      <c r="E324" s="92"/>
      <c r="F324" s="97" t="s">
        <v>68</v>
      </c>
      <c r="G324" s="97"/>
      <c r="H324" s="92"/>
    </row>
    <row r="325" spans="1:8" ht="15.75" thickTop="1" x14ac:dyDescent="0.2">
      <c r="A325" s="96"/>
      <c r="B325" s="62" t="s">
        <v>1</v>
      </c>
      <c r="C325" s="62" t="s">
        <v>2</v>
      </c>
      <c r="D325" s="62" t="s">
        <v>3</v>
      </c>
      <c r="E325" s="62"/>
      <c r="F325" s="62" t="s">
        <v>1</v>
      </c>
      <c r="G325" s="62" t="s">
        <v>2</v>
      </c>
      <c r="H325" s="62" t="s">
        <v>3</v>
      </c>
    </row>
    <row r="326" spans="1:8" x14ac:dyDescent="0.2">
      <c r="A326" s="85" t="s">
        <v>0</v>
      </c>
      <c r="B326" s="78">
        <v>5384319</v>
      </c>
      <c r="C326" s="78">
        <v>5411358</v>
      </c>
      <c r="D326" s="78">
        <v>10795677</v>
      </c>
      <c r="E326" s="78"/>
      <c r="F326" s="78">
        <v>5423759</v>
      </c>
      <c r="G326" s="78">
        <v>5454508</v>
      </c>
      <c r="H326" s="78">
        <v>10878267</v>
      </c>
    </row>
    <row r="327" spans="1:8" s="11" customFormat="1" x14ac:dyDescent="0.2">
      <c r="A327" s="75" t="s">
        <v>4</v>
      </c>
      <c r="B327" s="76">
        <v>507557</v>
      </c>
      <c r="C327" s="76">
        <v>561050</v>
      </c>
      <c r="D327" s="76">
        <v>1068607</v>
      </c>
      <c r="E327" s="76"/>
      <c r="F327" s="76">
        <v>510253</v>
      </c>
      <c r="G327" s="76">
        <v>564293</v>
      </c>
      <c r="H327" s="76">
        <v>1074546</v>
      </c>
    </row>
    <row r="328" spans="1:8" s="11" customFormat="1" x14ac:dyDescent="0.2">
      <c r="A328" s="75" t="s">
        <v>5</v>
      </c>
      <c r="B328" s="76">
        <v>117956</v>
      </c>
      <c r="C328" s="76">
        <v>105688</v>
      </c>
      <c r="D328" s="76">
        <v>223644</v>
      </c>
      <c r="E328" s="76"/>
      <c r="F328" s="76">
        <v>118106</v>
      </c>
      <c r="G328" s="76">
        <v>105800</v>
      </c>
      <c r="H328" s="76">
        <v>223906</v>
      </c>
    </row>
    <row r="329" spans="1:8" s="11" customFormat="1" x14ac:dyDescent="0.2">
      <c r="A329" s="75" t="s">
        <v>6</v>
      </c>
      <c r="B329" s="76">
        <v>53640</v>
      </c>
      <c r="C329" s="76">
        <v>48553</v>
      </c>
      <c r="D329" s="76">
        <v>102193</v>
      </c>
      <c r="E329" s="76"/>
      <c r="F329" s="76">
        <v>53806</v>
      </c>
      <c r="G329" s="76">
        <v>48646</v>
      </c>
      <c r="H329" s="76">
        <v>102452</v>
      </c>
    </row>
    <row r="330" spans="1:8" s="11" customFormat="1" x14ac:dyDescent="0.2">
      <c r="A330" s="75" t="s">
        <v>7</v>
      </c>
      <c r="B330" s="76">
        <v>97663</v>
      </c>
      <c r="C330" s="76">
        <v>91187</v>
      </c>
      <c r="D330" s="76">
        <v>188850</v>
      </c>
      <c r="E330" s="76"/>
      <c r="F330" s="76">
        <v>97580</v>
      </c>
      <c r="G330" s="76">
        <v>91114</v>
      </c>
      <c r="H330" s="76">
        <v>188694</v>
      </c>
    </row>
    <row r="331" spans="1:8" s="11" customFormat="1" x14ac:dyDescent="0.2">
      <c r="A331" s="75" t="s">
        <v>8</v>
      </c>
      <c r="B331" s="76">
        <v>34646</v>
      </c>
      <c r="C331" s="76">
        <v>32650</v>
      </c>
      <c r="D331" s="76">
        <v>67296</v>
      </c>
      <c r="E331" s="76"/>
      <c r="F331" s="76">
        <v>34741</v>
      </c>
      <c r="G331" s="76">
        <v>32738</v>
      </c>
      <c r="H331" s="76">
        <v>67479</v>
      </c>
    </row>
    <row r="332" spans="1:8" s="11" customFormat="1" x14ac:dyDescent="0.2">
      <c r="A332" s="75" t="s">
        <v>9</v>
      </c>
      <c r="B332" s="76">
        <v>152816</v>
      </c>
      <c r="C332" s="76">
        <v>148760</v>
      </c>
      <c r="D332" s="76">
        <v>301576</v>
      </c>
      <c r="E332" s="76"/>
      <c r="F332" s="76">
        <v>153048</v>
      </c>
      <c r="G332" s="76">
        <v>149078</v>
      </c>
      <c r="H332" s="76">
        <v>302126</v>
      </c>
    </row>
    <row r="333" spans="1:8" s="11" customFormat="1" x14ac:dyDescent="0.2">
      <c r="A333" s="75" t="s">
        <v>10</v>
      </c>
      <c r="B333" s="76">
        <v>33833</v>
      </c>
      <c r="C333" s="76">
        <v>29159</v>
      </c>
      <c r="D333" s="76">
        <v>62992</v>
      </c>
      <c r="E333" s="76"/>
      <c r="F333" s="76">
        <v>33824</v>
      </c>
      <c r="G333" s="76">
        <v>29041</v>
      </c>
      <c r="H333" s="76">
        <v>62865</v>
      </c>
    </row>
    <row r="334" spans="1:8" s="11" customFormat="1" x14ac:dyDescent="0.2">
      <c r="A334" s="75" t="s">
        <v>11</v>
      </c>
      <c r="B334" s="76">
        <v>50821</v>
      </c>
      <c r="C334" s="76">
        <v>44844</v>
      </c>
      <c r="D334" s="76">
        <v>95665</v>
      </c>
      <c r="E334" s="76"/>
      <c r="F334" s="76">
        <v>51038</v>
      </c>
      <c r="G334" s="76">
        <v>45127</v>
      </c>
      <c r="H334" s="76">
        <v>96165</v>
      </c>
    </row>
    <row r="335" spans="1:8" s="11" customFormat="1" x14ac:dyDescent="0.2">
      <c r="A335" s="75" t="s">
        <v>12</v>
      </c>
      <c r="B335" s="76">
        <v>123083</v>
      </c>
      <c r="C335" s="76">
        <v>119075</v>
      </c>
      <c r="D335" s="76">
        <v>242158</v>
      </c>
      <c r="E335" s="76"/>
      <c r="F335" s="113">
        <v>123283</v>
      </c>
      <c r="G335" s="113">
        <v>119361</v>
      </c>
      <c r="H335" s="76">
        <v>242644</v>
      </c>
    </row>
    <row r="336" spans="1:8" s="11" customFormat="1" x14ac:dyDescent="0.2">
      <c r="A336" s="75" t="s">
        <v>13</v>
      </c>
      <c r="B336" s="76">
        <v>30967</v>
      </c>
      <c r="C336" s="76">
        <v>29560</v>
      </c>
      <c r="D336" s="76">
        <v>60527</v>
      </c>
      <c r="E336" s="76"/>
      <c r="F336" s="76">
        <v>31213</v>
      </c>
      <c r="G336" s="76">
        <v>29811</v>
      </c>
      <c r="H336" s="76">
        <v>61024</v>
      </c>
    </row>
    <row r="337" spans="1:8" s="11" customFormat="1" x14ac:dyDescent="0.2">
      <c r="A337" s="75" t="s">
        <v>14</v>
      </c>
      <c r="B337" s="76">
        <v>197491</v>
      </c>
      <c r="C337" s="76">
        <v>185765</v>
      </c>
      <c r="D337" s="76">
        <v>383256</v>
      </c>
      <c r="E337" s="76"/>
      <c r="F337" s="76">
        <v>201105</v>
      </c>
      <c r="G337" s="76">
        <v>189463</v>
      </c>
      <c r="H337" s="76">
        <v>390568</v>
      </c>
    </row>
    <row r="338" spans="1:8" s="11" customFormat="1" x14ac:dyDescent="0.2">
      <c r="A338" s="75" t="s">
        <v>15</v>
      </c>
      <c r="B338" s="76">
        <v>138477</v>
      </c>
      <c r="C338" s="76">
        <v>143282</v>
      </c>
      <c r="D338" s="76">
        <v>281759</v>
      </c>
      <c r="E338" s="76"/>
      <c r="F338" s="76">
        <v>139511</v>
      </c>
      <c r="G338" s="76">
        <v>144431</v>
      </c>
      <c r="H338" s="76">
        <v>283942</v>
      </c>
    </row>
    <row r="339" spans="1:8" s="11" customFormat="1" x14ac:dyDescent="0.2">
      <c r="A339" s="75" t="s">
        <v>16</v>
      </c>
      <c r="B339" s="76">
        <v>211133</v>
      </c>
      <c r="C339" s="76">
        <v>204832</v>
      </c>
      <c r="D339" s="76">
        <v>415965</v>
      </c>
      <c r="E339" s="76"/>
      <c r="F339" s="76">
        <v>211544</v>
      </c>
      <c r="G339" s="76">
        <v>205430</v>
      </c>
      <c r="H339" s="76">
        <v>416974</v>
      </c>
    </row>
    <row r="340" spans="1:8" s="11" customFormat="1" x14ac:dyDescent="0.2">
      <c r="A340" s="75" t="s">
        <v>17</v>
      </c>
      <c r="B340" s="76">
        <v>72007</v>
      </c>
      <c r="C340" s="76">
        <v>68499</v>
      </c>
      <c r="D340" s="76">
        <v>140506</v>
      </c>
      <c r="E340" s="76"/>
      <c r="F340" s="76">
        <v>71887</v>
      </c>
      <c r="G340" s="76">
        <v>68417</v>
      </c>
      <c r="H340" s="76">
        <v>140304</v>
      </c>
    </row>
    <row r="341" spans="1:8" s="11" customFormat="1" x14ac:dyDescent="0.2">
      <c r="A341" s="75" t="s">
        <v>18</v>
      </c>
      <c r="B341" s="76">
        <v>62328</v>
      </c>
      <c r="C341" s="76">
        <v>56932</v>
      </c>
      <c r="D341" s="76">
        <v>119260</v>
      </c>
      <c r="E341" s="76"/>
      <c r="F341" s="76">
        <v>62529</v>
      </c>
      <c r="G341" s="76">
        <v>57196</v>
      </c>
      <c r="H341" s="76">
        <v>119725</v>
      </c>
    </row>
    <row r="342" spans="1:8" s="11" customFormat="1" x14ac:dyDescent="0.2">
      <c r="A342" s="75" t="s">
        <v>19</v>
      </c>
      <c r="B342" s="76">
        <v>19251</v>
      </c>
      <c r="C342" s="76">
        <v>16865</v>
      </c>
      <c r="D342" s="76">
        <v>36116</v>
      </c>
      <c r="E342" s="76"/>
      <c r="F342" s="76">
        <v>19390</v>
      </c>
      <c r="G342" s="76">
        <v>16995</v>
      </c>
      <c r="H342" s="76">
        <v>36385</v>
      </c>
    </row>
    <row r="343" spans="1:8" s="11" customFormat="1" x14ac:dyDescent="0.2">
      <c r="A343" s="75" t="s">
        <v>20</v>
      </c>
      <c r="B343" s="76">
        <v>99965</v>
      </c>
      <c r="C343" s="76">
        <v>101719</v>
      </c>
      <c r="D343" s="76">
        <v>201684</v>
      </c>
      <c r="E343" s="76"/>
      <c r="F343" s="76">
        <v>100456</v>
      </c>
      <c r="G343" s="76">
        <v>102211</v>
      </c>
      <c r="H343" s="76">
        <v>202667</v>
      </c>
    </row>
    <row r="344" spans="1:8" s="11" customFormat="1" x14ac:dyDescent="0.2">
      <c r="A344" s="75" t="s">
        <v>21</v>
      </c>
      <c r="B344" s="76">
        <v>170063</v>
      </c>
      <c r="C344" s="76">
        <v>166003</v>
      </c>
      <c r="D344" s="76">
        <v>336066</v>
      </c>
      <c r="E344" s="76"/>
      <c r="F344" s="76">
        <v>170262</v>
      </c>
      <c r="G344" s="76">
        <v>166383</v>
      </c>
      <c r="H344" s="76">
        <v>336645</v>
      </c>
    </row>
    <row r="345" spans="1:8" s="11" customFormat="1" x14ac:dyDescent="0.2">
      <c r="A345" s="75" t="s">
        <v>22</v>
      </c>
      <c r="B345" s="76">
        <v>46655</v>
      </c>
      <c r="C345" s="76">
        <v>45071</v>
      </c>
      <c r="D345" s="76">
        <v>91726</v>
      </c>
      <c r="E345" s="76"/>
      <c r="F345" s="76">
        <v>46576</v>
      </c>
      <c r="G345" s="76">
        <v>45010</v>
      </c>
      <c r="H345" s="76">
        <v>91586</v>
      </c>
    </row>
    <row r="346" spans="1:8" s="11" customFormat="1" x14ac:dyDescent="0.2">
      <c r="A346" s="75" t="s">
        <v>23</v>
      </c>
      <c r="B346" s="76">
        <v>59657</v>
      </c>
      <c r="C346" s="76">
        <v>56003</v>
      </c>
      <c r="D346" s="76">
        <v>115660</v>
      </c>
      <c r="E346" s="76"/>
      <c r="F346" s="76">
        <v>60080</v>
      </c>
      <c r="G346" s="76">
        <v>56410</v>
      </c>
      <c r="H346" s="76">
        <v>116490</v>
      </c>
    </row>
    <row r="347" spans="1:8" s="11" customFormat="1" x14ac:dyDescent="0.2">
      <c r="A347" s="75" t="s">
        <v>24</v>
      </c>
      <c r="B347" s="76">
        <v>331114</v>
      </c>
      <c r="C347" s="76">
        <v>330929</v>
      </c>
      <c r="D347" s="76">
        <v>662043</v>
      </c>
      <c r="E347" s="76"/>
      <c r="F347" s="76">
        <v>334050</v>
      </c>
      <c r="G347" s="76">
        <v>333884</v>
      </c>
      <c r="H347" s="76">
        <v>667934</v>
      </c>
    </row>
    <row r="348" spans="1:8" s="11" customFormat="1" x14ac:dyDescent="0.2">
      <c r="A348" s="75" t="s">
        <v>25</v>
      </c>
      <c r="B348" s="76">
        <v>114873</v>
      </c>
      <c r="C348" s="76">
        <v>100942</v>
      </c>
      <c r="D348" s="76">
        <v>215815</v>
      </c>
      <c r="E348" s="76"/>
      <c r="F348" s="76">
        <v>114125</v>
      </c>
      <c r="G348" s="76">
        <v>100132</v>
      </c>
      <c r="H348" s="76">
        <v>214257</v>
      </c>
    </row>
    <row r="349" spans="1:8" s="11" customFormat="1" x14ac:dyDescent="0.2">
      <c r="A349" s="75" t="s">
        <v>26</v>
      </c>
      <c r="B349" s="76">
        <v>152346</v>
      </c>
      <c r="C349" s="76">
        <v>156746</v>
      </c>
      <c r="D349" s="76">
        <v>309092</v>
      </c>
      <c r="E349" s="76"/>
      <c r="F349" s="76">
        <v>152782</v>
      </c>
      <c r="G349" s="76">
        <v>157221</v>
      </c>
      <c r="H349" s="76">
        <v>310003</v>
      </c>
    </row>
    <row r="350" spans="1:8" s="11" customFormat="1" x14ac:dyDescent="0.2">
      <c r="A350" s="75" t="s">
        <v>27</v>
      </c>
      <c r="B350" s="76">
        <v>78461</v>
      </c>
      <c r="C350" s="76">
        <v>73151</v>
      </c>
      <c r="D350" s="76">
        <v>151612</v>
      </c>
      <c r="E350" s="76"/>
      <c r="F350" s="76">
        <v>78387</v>
      </c>
      <c r="G350" s="76">
        <v>73073</v>
      </c>
      <c r="H350" s="76">
        <v>151460</v>
      </c>
    </row>
    <row r="351" spans="1:8" s="11" customFormat="1" x14ac:dyDescent="0.2">
      <c r="A351" s="75" t="s">
        <v>28</v>
      </c>
      <c r="B351" s="76">
        <v>527897</v>
      </c>
      <c r="C351" s="76">
        <v>544840</v>
      </c>
      <c r="D351" s="76">
        <v>1072737</v>
      </c>
      <c r="E351" s="76"/>
      <c r="F351" s="76">
        <v>530703</v>
      </c>
      <c r="G351" s="76">
        <v>548504</v>
      </c>
      <c r="H351" s="76">
        <v>1079207</v>
      </c>
    </row>
    <row r="352" spans="1:8" s="11" customFormat="1" x14ac:dyDescent="0.2">
      <c r="A352" s="75" t="s">
        <v>29</v>
      </c>
      <c r="B352" s="76">
        <v>29532</v>
      </c>
      <c r="C352" s="76">
        <v>27491</v>
      </c>
      <c r="D352" s="76">
        <v>57023</v>
      </c>
      <c r="E352" s="76"/>
      <c r="F352" s="76">
        <v>29473</v>
      </c>
      <c r="G352" s="76">
        <v>27467</v>
      </c>
      <c r="H352" s="76">
        <v>56940</v>
      </c>
    </row>
    <row r="353" spans="1:8" s="11" customFormat="1" x14ac:dyDescent="0.2">
      <c r="A353" s="75" t="s">
        <v>30</v>
      </c>
      <c r="B353" s="76">
        <v>93185</v>
      </c>
      <c r="C353" s="76">
        <v>88092</v>
      </c>
      <c r="D353" s="76">
        <v>181277</v>
      </c>
      <c r="E353" s="76"/>
      <c r="F353" s="76">
        <v>93654</v>
      </c>
      <c r="G353" s="76">
        <v>88692</v>
      </c>
      <c r="H353" s="76">
        <v>182346</v>
      </c>
    </row>
    <row r="354" spans="1:8" s="11" customFormat="1" x14ac:dyDescent="0.2">
      <c r="A354" s="75" t="s">
        <v>31</v>
      </c>
      <c r="B354" s="76">
        <v>89101</v>
      </c>
      <c r="C354" s="76">
        <v>87893</v>
      </c>
      <c r="D354" s="76">
        <v>176994</v>
      </c>
      <c r="E354" s="76"/>
      <c r="F354" s="76">
        <v>89391</v>
      </c>
      <c r="G354" s="76">
        <v>88215</v>
      </c>
      <c r="H354" s="76">
        <v>177606</v>
      </c>
    </row>
    <row r="355" spans="1:8" s="11" customFormat="1" x14ac:dyDescent="0.2">
      <c r="A355" s="75" t="s">
        <v>32</v>
      </c>
      <c r="B355" s="76">
        <v>99500</v>
      </c>
      <c r="C355" s="76">
        <v>93165</v>
      </c>
      <c r="D355" s="76">
        <v>192665</v>
      </c>
      <c r="E355" s="76"/>
      <c r="F355" s="76">
        <v>99671</v>
      </c>
      <c r="G355" s="76">
        <v>93326</v>
      </c>
      <c r="H355" s="76">
        <v>192997</v>
      </c>
    </row>
    <row r="356" spans="1:8" s="11" customFormat="1" x14ac:dyDescent="0.2">
      <c r="A356" s="75" t="s">
        <v>33</v>
      </c>
      <c r="B356" s="76">
        <v>43585</v>
      </c>
      <c r="C356" s="76">
        <v>42123</v>
      </c>
      <c r="D356" s="76">
        <v>85708</v>
      </c>
      <c r="E356" s="76"/>
      <c r="F356" s="76">
        <v>43553</v>
      </c>
      <c r="G356" s="76">
        <v>42106</v>
      </c>
      <c r="H356" s="76">
        <v>85659</v>
      </c>
    </row>
    <row r="357" spans="1:8" s="11" customFormat="1" x14ac:dyDescent="0.2">
      <c r="A357" s="75" t="s">
        <v>34</v>
      </c>
      <c r="B357" s="76">
        <v>28578</v>
      </c>
      <c r="C357" s="76">
        <v>23519</v>
      </c>
      <c r="D357" s="76">
        <v>52097</v>
      </c>
      <c r="E357" s="76"/>
      <c r="F357" s="76">
        <v>28280</v>
      </c>
      <c r="G357" s="76">
        <v>23221</v>
      </c>
      <c r="H357" s="76">
        <v>51501</v>
      </c>
    </row>
    <row r="358" spans="1:8" s="11" customFormat="1" x14ac:dyDescent="0.2">
      <c r="A358" s="75" t="s">
        <v>35</v>
      </c>
      <c r="B358" s="76">
        <v>1516138</v>
      </c>
      <c r="C358" s="76">
        <v>1586970</v>
      </c>
      <c r="D358" s="76">
        <v>3103108</v>
      </c>
      <c r="E358" s="76"/>
      <c r="F358" s="76">
        <v>1539458</v>
      </c>
      <c r="G358" s="76">
        <v>1611712</v>
      </c>
      <c r="H358" s="76">
        <v>3151170</v>
      </c>
    </row>
    <row r="359" spans="1:8" ht="3" customHeight="1" x14ac:dyDescent="0.3">
      <c r="A359" s="53"/>
      <c r="B359" s="58"/>
      <c r="C359" s="58"/>
      <c r="D359" s="58"/>
      <c r="E359" s="58"/>
      <c r="F359" s="58"/>
      <c r="G359" s="58"/>
      <c r="H359" s="58"/>
    </row>
    <row r="360" spans="1:8" ht="12.75" customHeight="1" x14ac:dyDescent="0.2">
      <c r="A360" s="112" t="s">
        <v>71</v>
      </c>
      <c r="B360" s="101"/>
      <c r="C360" s="101"/>
      <c r="D360" s="101"/>
      <c r="E360" s="101"/>
      <c r="F360" s="101"/>
      <c r="G360" s="101"/>
      <c r="H360" s="101"/>
    </row>
    <row r="361" spans="1:8" ht="12.75" customHeight="1" x14ac:dyDescent="0.2">
      <c r="A361" s="101" t="s">
        <v>55</v>
      </c>
      <c r="B361" s="101"/>
      <c r="C361" s="101"/>
      <c r="D361" s="101"/>
      <c r="E361" s="101"/>
      <c r="F361" s="101"/>
      <c r="G361" s="101"/>
      <c r="H361" s="101"/>
    </row>
    <row r="362" spans="1:8" ht="12.75" customHeight="1" x14ac:dyDescent="0.2">
      <c r="A362" s="101" t="s">
        <v>67</v>
      </c>
      <c r="B362" s="101"/>
      <c r="C362" s="101"/>
      <c r="D362" s="101"/>
      <c r="E362" s="101"/>
      <c r="F362" s="101"/>
      <c r="G362" s="101"/>
      <c r="H362" s="101"/>
    </row>
    <row r="363" spans="1:8" x14ac:dyDescent="0.2">
      <c r="A363" s="95" t="s">
        <v>66</v>
      </c>
      <c r="B363" s="84"/>
      <c r="C363" s="84"/>
      <c r="D363" s="84"/>
      <c r="E363" s="84"/>
      <c r="F363" s="84"/>
      <c r="G363" s="84"/>
      <c r="H363" s="87"/>
    </row>
    <row r="364" spans="1:8" x14ac:dyDescent="0.2">
      <c r="A364" s="90"/>
      <c r="B364" s="11"/>
      <c r="C364" s="11"/>
      <c r="D364" s="11"/>
      <c r="E364" s="11"/>
      <c r="F364" s="11"/>
      <c r="G364" s="11"/>
      <c r="H364" s="44"/>
    </row>
    <row r="365" spans="1:8" x14ac:dyDescent="0.2">
      <c r="A365" s="11"/>
      <c r="B365" s="11"/>
      <c r="C365" s="11"/>
      <c r="D365" s="11"/>
      <c r="E365" s="11"/>
      <c r="F365" s="11"/>
      <c r="G365" s="11"/>
      <c r="H365" s="89"/>
    </row>
    <row r="366" spans="1:8" x14ac:dyDescent="0.2">
      <c r="A366" s="11"/>
      <c r="B366" s="11"/>
      <c r="C366" s="11"/>
      <c r="D366" s="11"/>
      <c r="E366" s="11"/>
      <c r="F366" s="11"/>
      <c r="G366" s="11"/>
      <c r="H366" s="89"/>
    </row>
    <row r="367" spans="1:8" x14ac:dyDescent="0.2">
      <c r="A367" s="11"/>
      <c r="B367" s="11"/>
      <c r="C367" s="11"/>
      <c r="D367" s="11"/>
      <c r="E367" s="11"/>
      <c r="F367" s="11"/>
      <c r="G367" s="11"/>
      <c r="H367" s="89"/>
    </row>
    <row r="368" spans="1:8" x14ac:dyDescent="0.2">
      <c r="A368" s="11"/>
      <c r="B368" s="11"/>
      <c r="C368" s="11"/>
      <c r="D368" s="11"/>
      <c r="E368" s="11"/>
      <c r="F368" s="11"/>
      <c r="G368" s="11"/>
      <c r="H368" s="89"/>
    </row>
    <row r="369" spans="1:8" x14ac:dyDescent="0.2">
      <c r="A369" s="11"/>
      <c r="B369" s="11"/>
      <c r="C369" s="11"/>
      <c r="D369" s="11"/>
      <c r="E369" s="11"/>
      <c r="F369" s="11"/>
      <c r="G369" s="11"/>
      <c r="H369" s="89"/>
    </row>
    <row r="370" spans="1:8" x14ac:dyDescent="0.2">
      <c r="A370" s="11"/>
      <c r="B370" s="11"/>
      <c r="C370" s="11"/>
      <c r="D370" s="11"/>
      <c r="E370" s="11"/>
      <c r="F370" s="11"/>
      <c r="G370" s="11"/>
      <c r="H370" s="89"/>
    </row>
    <row r="371" spans="1:8" x14ac:dyDescent="0.2">
      <c r="A371" s="11"/>
      <c r="B371" s="11"/>
      <c r="C371" s="11"/>
      <c r="D371" s="11"/>
      <c r="E371" s="11"/>
      <c r="F371" s="11"/>
      <c r="G371" s="11"/>
      <c r="H371" s="89"/>
    </row>
    <row r="372" spans="1:8" x14ac:dyDescent="0.2">
      <c r="A372" s="11"/>
      <c r="B372" s="11"/>
      <c r="C372" s="11"/>
      <c r="D372" s="11"/>
      <c r="E372" s="11"/>
      <c r="F372" s="11"/>
      <c r="G372" s="11"/>
      <c r="H372" s="89"/>
    </row>
    <row r="373" spans="1:8" x14ac:dyDescent="0.2">
      <c r="A373" s="11"/>
      <c r="B373" s="11"/>
      <c r="C373" s="11"/>
      <c r="D373" s="11"/>
      <c r="E373" s="11"/>
      <c r="F373" s="11"/>
      <c r="G373" s="11"/>
      <c r="H373" s="89"/>
    </row>
    <row r="374" spans="1:8" x14ac:dyDescent="0.2">
      <c r="A374" s="11"/>
      <c r="B374" s="11"/>
      <c r="C374" s="11"/>
      <c r="D374" s="11"/>
      <c r="E374" s="11"/>
      <c r="F374" s="11"/>
      <c r="G374" s="11"/>
      <c r="H374" s="89"/>
    </row>
    <row r="375" spans="1:8" x14ac:dyDescent="0.2">
      <c r="A375" s="11"/>
      <c r="B375" s="11"/>
      <c r="C375" s="11"/>
      <c r="D375" s="11"/>
      <c r="E375" s="11"/>
      <c r="F375" s="11"/>
      <c r="G375" s="11"/>
      <c r="H375" s="89"/>
    </row>
    <row r="376" spans="1:8" x14ac:dyDescent="0.2">
      <c r="A376" s="11"/>
      <c r="B376" s="11"/>
      <c r="C376" s="11"/>
      <c r="D376" s="11"/>
      <c r="E376" s="11"/>
      <c r="F376" s="11"/>
      <c r="G376" s="11"/>
      <c r="H376" s="89"/>
    </row>
    <row r="377" spans="1:8" x14ac:dyDescent="0.2">
      <c r="A377" s="11"/>
      <c r="B377" s="11"/>
      <c r="C377" s="11"/>
      <c r="D377" s="11"/>
      <c r="E377" s="11"/>
      <c r="F377" s="11"/>
      <c r="G377" s="11"/>
      <c r="H377" s="89"/>
    </row>
    <row r="378" spans="1:8" x14ac:dyDescent="0.2">
      <c r="A378" s="11"/>
      <c r="B378" s="11"/>
      <c r="C378" s="11"/>
      <c r="D378" s="11"/>
      <c r="E378" s="11"/>
      <c r="F378" s="11"/>
      <c r="G378" s="11"/>
      <c r="H378" s="89"/>
    </row>
    <row r="379" spans="1:8" x14ac:dyDescent="0.2">
      <c r="A379" s="11"/>
      <c r="B379" s="11"/>
      <c r="C379" s="11"/>
      <c r="D379" s="11"/>
      <c r="E379" s="11"/>
      <c r="F379" s="11"/>
      <c r="G379" s="11"/>
      <c r="H379" s="89"/>
    </row>
    <row r="380" spans="1:8" x14ac:dyDescent="0.2">
      <c r="A380" s="11"/>
      <c r="B380" s="11"/>
      <c r="C380" s="11"/>
      <c r="D380" s="11"/>
      <c r="E380" s="11"/>
      <c r="F380" s="11"/>
      <c r="G380" s="11"/>
      <c r="H380" s="89"/>
    </row>
    <row r="381" spans="1:8" x14ac:dyDescent="0.2">
      <c r="A381" s="11"/>
      <c r="B381" s="11"/>
      <c r="C381" s="11"/>
      <c r="D381" s="11"/>
      <c r="E381" s="11"/>
      <c r="F381" s="11"/>
      <c r="G381" s="11"/>
      <c r="H381" s="89"/>
    </row>
    <row r="382" spans="1:8" x14ac:dyDescent="0.2">
      <c r="A382" s="11"/>
      <c r="B382" s="11"/>
      <c r="C382" s="11"/>
      <c r="D382" s="11"/>
      <c r="E382" s="11"/>
      <c r="F382" s="11"/>
      <c r="G382" s="11"/>
      <c r="H382" s="89"/>
    </row>
    <row r="383" spans="1:8" x14ac:dyDescent="0.2">
      <c r="A383" s="11"/>
      <c r="B383" s="11"/>
      <c r="C383" s="11"/>
      <c r="D383" s="11"/>
      <c r="E383" s="11"/>
      <c r="F383" s="11"/>
      <c r="G383" s="11"/>
      <c r="H383" s="89"/>
    </row>
    <row r="384" spans="1:8" x14ac:dyDescent="0.2">
      <c r="A384" s="11"/>
      <c r="B384" s="11"/>
      <c r="C384" s="11"/>
      <c r="D384" s="11"/>
      <c r="E384" s="11"/>
      <c r="F384" s="11"/>
      <c r="G384" s="11"/>
      <c r="H384" s="89"/>
    </row>
    <row r="385" spans="1:8" x14ac:dyDescent="0.2">
      <c r="A385" s="11"/>
      <c r="B385" s="11"/>
      <c r="C385" s="11"/>
      <c r="D385" s="11"/>
      <c r="E385" s="11"/>
      <c r="F385" s="11"/>
      <c r="G385" s="11"/>
      <c r="H385" s="89"/>
    </row>
    <row r="386" spans="1:8" x14ac:dyDescent="0.2">
      <c r="A386" s="11"/>
      <c r="B386" s="11"/>
      <c r="C386" s="11"/>
      <c r="D386" s="11"/>
      <c r="E386" s="11"/>
      <c r="F386" s="11"/>
      <c r="G386" s="11"/>
      <c r="H386" s="89"/>
    </row>
    <row r="387" spans="1:8" x14ac:dyDescent="0.2">
      <c r="A387" s="11"/>
      <c r="B387" s="11"/>
      <c r="C387" s="11"/>
      <c r="D387" s="11"/>
      <c r="E387" s="11"/>
      <c r="F387" s="11"/>
      <c r="G387" s="11"/>
      <c r="H387" s="89"/>
    </row>
    <row r="388" spans="1:8" x14ac:dyDescent="0.2">
      <c r="A388" s="11"/>
      <c r="B388" s="11"/>
      <c r="C388" s="11"/>
      <c r="D388" s="11"/>
      <c r="E388" s="11"/>
      <c r="F388" s="11"/>
      <c r="G388" s="11"/>
      <c r="H388" s="89"/>
    </row>
    <row r="389" spans="1:8" x14ac:dyDescent="0.2">
      <c r="A389" s="11"/>
      <c r="B389" s="11"/>
      <c r="C389" s="11"/>
      <c r="D389" s="11"/>
      <c r="E389" s="11"/>
      <c r="F389" s="11"/>
      <c r="G389" s="11"/>
      <c r="H389" s="89"/>
    </row>
    <row r="390" spans="1:8" x14ac:dyDescent="0.2">
      <c r="A390" s="11"/>
      <c r="B390" s="11"/>
      <c r="C390" s="11"/>
      <c r="D390" s="11"/>
      <c r="E390" s="11"/>
      <c r="F390" s="11"/>
      <c r="G390" s="11"/>
      <c r="H390" s="89"/>
    </row>
    <row r="391" spans="1:8" x14ac:dyDescent="0.2">
      <c r="A391" s="11"/>
      <c r="B391" s="11"/>
      <c r="C391" s="11"/>
      <c r="D391" s="11"/>
      <c r="E391" s="11"/>
      <c r="F391" s="11"/>
      <c r="G391" s="11"/>
      <c r="H391" s="89"/>
    </row>
    <row r="392" spans="1:8" x14ac:dyDescent="0.2">
      <c r="A392" s="11"/>
      <c r="B392" s="11"/>
      <c r="C392" s="11"/>
      <c r="D392" s="11"/>
      <c r="E392" s="11"/>
      <c r="F392" s="11"/>
      <c r="G392" s="11"/>
      <c r="H392" s="89"/>
    </row>
    <row r="393" spans="1:8" x14ac:dyDescent="0.2">
      <c r="A393" s="11"/>
      <c r="B393" s="11"/>
      <c r="C393" s="11"/>
      <c r="D393" s="11"/>
      <c r="E393" s="11"/>
      <c r="F393" s="11"/>
      <c r="G393" s="11"/>
      <c r="H393" s="89"/>
    </row>
    <row r="394" spans="1:8" x14ac:dyDescent="0.2">
      <c r="A394" s="11"/>
      <c r="B394" s="11"/>
      <c r="C394" s="11"/>
      <c r="D394" s="11"/>
      <c r="E394" s="11"/>
      <c r="F394" s="11"/>
      <c r="G394" s="11"/>
      <c r="H394" s="89"/>
    </row>
    <row r="395" spans="1:8" x14ac:dyDescent="0.2">
      <c r="A395" s="11"/>
      <c r="B395" s="11"/>
      <c r="C395" s="11"/>
      <c r="D395" s="11"/>
      <c r="E395" s="11"/>
      <c r="F395" s="11"/>
      <c r="G395" s="11"/>
      <c r="H395" s="89"/>
    </row>
    <row r="396" spans="1:8" x14ac:dyDescent="0.2">
      <c r="A396" s="11"/>
      <c r="B396" s="11"/>
      <c r="C396" s="11"/>
      <c r="D396" s="11"/>
      <c r="E396" s="11"/>
      <c r="F396" s="11"/>
      <c r="G396" s="11"/>
      <c r="H396" s="89"/>
    </row>
    <row r="397" spans="1:8" x14ac:dyDescent="0.2">
      <c r="A397" s="11"/>
      <c r="B397" s="11"/>
      <c r="C397" s="11"/>
      <c r="D397" s="11"/>
      <c r="E397" s="11"/>
      <c r="F397" s="11"/>
      <c r="G397" s="11"/>
      <c r="H397" s="89"/>
    </row>
    <row r="398" spans="1:8" x14ac:dyDescent="0.2">
      <c r="A398" s="11"/>
      <c r="B398" s="11"/>
      <c r="C398" s="11"/>
      <c r="D398" s="11"/>
      <c r="E398" s="11"/>
      <c r="F398" s="11"/>
      <c r="G398" s="11"/>
      <c r="H398" s="89"/>
    </row>
    <row r="399" spans="1:8" x14ac:dyDescent="0.2">
      <c r="A399" s="11"/>
      <c r="B399" s="11"/>
      <c r="C399" s="11"/>
      <c r="D399" s="11"/>
      <c r="E399" s="11"/>
      <c r="F399" s="11"/>
      <c r="G399" s="11"/>
      <c r="H399" s="89"/>
    </row>
    <row r="400" spans="1:8" x14ac:dyDescent="0.2">
      <c r="A400" s="11"/>
      <c r="B400" s="11"/>
      <c r="C400" s="11"/>
      <c r="D400" s="11"/>
      <c r="E400" s="11"/>
      <c r="F400" s="11"/>
      <c r="G400" s="11"/>
      <c r="H400" s="89"/>
    </row>
    <row r="401" spans="1:8" x14ac:dyDescent="0.2">
      <c r="A401" s="11"/>
      <c r="B401" s="11"/>
      <c r="C401" s="11"/>
      <c r="D401" s="11"/>
      <c r="E401" s="11"/>
      <c r="F401" s="11"/>
      <c r="G401" s="11"/>
      <c r="H401" s="89"/>
    </row>
    <row r="402" spans="1:8" x14ac:dyDescent="0.2">
      <c r="A402" s="11"/>
      <c r="B402" s="11"/>
      <c r="C402" s="11"/>
      <c r="D402" s="11"/>
      <c r="E402" s="11"/>
      <c r="F402" s="11"/>
      <c r="G402" s="11"/>
      <c r="H402" s="89"/>
    </row>
    <row r="403" spans="1:8" x14ac:dyDescent="0.2">
      <c r="A403" s="11"/>
      <c r="B403" s="11"/>
      <c r="C403" s="11"/>
      <c r="D403" s="11"/>
      <c r="E403" s="11"/>
      <c r="F403" s="11"/>
      <c r="G403" s="11"/>
      <c r="H403" s="89"/>
    </row>
    <row r="404" spans="1:8" x14ac:dyDescent="0.2">
      <c r="A404" s="11"/>
      <c r="B404" s="11"/>
      <c r="C404" s="11"/>
      <c r="D404" s="11"/>
      <c r="E404" s="11"/>
      <c r="F404" s="11"/>
      <c r="G404" s="11"/>
      <c r="H404" s="89"/>
    </row>
    <row r="405" spans="1:8" x14ac:dyDescent="0.2">
      <c r="A405" s="11"/>
      <c r="B405" s="11"/>
      <c r="C405" s="11"/>
      <c r="D405" s="11"/>
      <c r="E405" s="11"/>
      <c r="F405" s="11"/>
      <c r="G405" s="11"/>
      <c r="H405" s="89"/>
    </row>
    <row r="406" spans="1:8" x14ac:dyDescent="0.2">
      <c r="A406" s="11"/>
      <c r="B406" s="11"/>
      <c r="C406" s="11"/>
      <c r="D406" s="11"/>
      <c r="E406" s="11"/>
      <c r="F406" s="11"/>
      <c r="G406" s="11"/>
      <c r="H406" s="89"/>
    </row>
    <row r="407" spans="1:8" x14ac:dyDescent="0.2">
      <c r="A407" s="11"/>
      <c r="B407" s="11"/>
      <c r="C407" s="11"/>
      <c r="D407" s="11"/>
      <c r="E407" s="11"/>
      <c r="F407" s="11"/>
      <c r="G407" s="11"/>
      <c r="H407" s="89"/>
    </row>
    <row r="408" spans="1:8" x14ac:dyDescent="0.2">
      <c r="A408" s="11"/>
      <c r="B408" s="11"/>
      <c r="C408" s="11"/>
      <c r="D408" s="11"/>
      <c r="E408" s="11"/>
      <c r="F408" s="11"/>
      <c r="G408" s="11"/>
      <c r="H408" s="89"/>
    </row>
    <row r="409" spans="1:8" x14ac:dyDescent="0.2">
      <c r="A409" s="11"/>
      <c r="B409" s="11"/>
      <c r="C409" s="11"/>
      <c r="D409" s="11"/>
      <c r="E409" s="11"/>
      <c r="F409" s="11"/>
      <c r="G409" s="11"/>
      <c r="H409" s="89"/>
    </row>
    <row r="410" spans="1:8" x14ac:dyDescent="0.2">
      <c r="A410" s="11"/>
      <c r="B410" s="11"/>
      <c r="C410" s="11"/>
      <c r="D410" s="11"/>
      <c r="E410" s="11"/>
      <c r="F410" s="11"/>
      <c r="G410" s="11"/>
      <c r="H410" s="89"/>
    </row>
    <row r="411" spans="1:8" x14ac:dyDescent="0.2">
      <c r="A411" s="11"/>
      <c r="B411" s="11"/>
      <c r="C411" s="11"/>
      <c r="D411" s="11"/>
      <c r="E411" s="11"/>
      <c r="F411" s="11"/>
      <c r="G411" s="11"/>
      <c r="H411" s="89"/>
    </row>
    <row r="412" spans="1:8" x14ac:dyDescent="0.2">
      <c r="A412" s="11"/>
      <c r="B412" s="11"/>
      <c r="C412" s="11"/>
      <c r="D412" s="11"/>
      <c r="E412" s="11"/>
      <c r="F412" s="11"/>
      <c r="G412" s="11"/>
      <c r="H412" s="89"/>
    </row>
    <row r="413" spans="1:8" x14ac:dyDescent="0.2">
      <c r="A413" s="11"/>
      <c r="B413" s="11"/>
      <c r="C413" s="11"/>
      <c r="D413" s="11"/>
      <c r="E413" s="11"/>
      <c r="F413" s="11"/>
      <c r="G413" s="11"/>
      <c r="H413" s="89"/>
    </row>
    <row r="414" spans="1:8" x14ac:dyDescent="0.2">
      <c r="A414" s="11"/>
      <c r="B414" s="11"/>
      <c r="C414" s="11"/>
      <c r="D414" s="11"/>
      <c r="E414" s="11"/>
      <c r="F414" s="11"/>
      <c r="G414" s="11"/>
      <c r="H414" s="89"/>
    </row>
    <row r="415" spans="1:8" x14ac:dyDescent="0.2">
      <c r="A415" s="11"/>
      <c r="B415" s="11"/>
      <c r="C415" s="11"/>
      <c r="D415" s="11"/>
      <c r="E415" s="11"/>
      <c r="F415" s="11"/>
      <c r="G415" s="11"/>
      <c r="H415" s="89"/>
    </row>
    <row r="416" spans="1:8" x14ac:dyDescent="0.2">
      <c r="A416" s="11"/>
      <c r="B416" s="11"/>
      <c r="C416" s="11"/>
      <c r="D416" s="11"/>
      <c r="E416" s="11"/>
      <c r="F416" s="11"/>
      <c r="G416" s="11"/>
      <c r="H416" s="89"/>
    </row>
    <row r="417" spans="1:8" x14ac:dyDescent="0.2">
      <c r="A417" s="11"/>
      <c r="B417" s="11"/>
      <c r="C417" s="11"/>
      <c r="D417" s="11"/>
      <c r="E417" s="11"/>
      <c r="F417" s="11"/>
      <c r="G417" s="11"/>
      <c r="H417" s="89"/>
    </row>
    <row r="418" spans="1:8" x14ac:dyDescent="0.2">
      <c r="A418" s="11"/>
      <c r="B418" s="11"/>
      <c r="C418" s="11"/>
      <c r="D418" s="11"/>
      <c r="E418" s="11"/>
      <c r="F418" s="11"/>
      <c r="G418" s="11"/>
      <c r="H418" s="89"/>
    </row>
    <row r="419" spans="1:8" x14ac:dyDescent="0.2">
      <c r="A419" s="11"/>
      <c r="B419" s="11"/>
      <c r="C419" s="11"/>
      <c r="D419" s="11"/>
      <c r="E419" s="11"/>
      <c r="F419" s="11"/>
      <c r="G419" s="11"/>
      <c r="H419" s="89"/>
    </row>
    <row r="420" spans="1:8" x14ac:dyDescent="0.2">
      <c r="A420" s="11"/>
      <c r="B420" s="11"/>
      <c r="C420" s="11"/>
      <c r="D420" s="11"/>
      <c r="E420" s="11"/>
      <c r="F420" s="11"/>
      <c r="G420" s="11"/>
      <c r="H420" s="89"/>
    </row>
    <row r="421" spans="1:8" x14ac:dyDescent="0.2">
      <c r="A421" s="11"/>
      <c r="B421" s="11"/>
      <c r="C421" s="11"/>
      <c r="D421" s="11"/>
      <c r="E421" s="11"/>
      <c r="F421" s="11"/>
      <c r="G421" s="11"/>
      <c r="H421" s="89"/>
    </row>
    <row r="422" spans="1:8" x14ac:dyDescent="0.2">
      <c r="A422" s="11"/>
      <c r="B422" s="11"/>
      <c r="C422" s="11"/>
      <c r="D422" s="11"/>
      <c r="E422" s="11"/>
      <c r="F422" s="11"/>
      <c r="G422" s="11"/>
      <c r="H422" s="89"/>
    </row>
    <row r="423" spans="1:8" x14ac:dyDescent="0.2">
      <c r="A423" s="11"/>
      <c r="B423" s="11"/>
      <c r="C423" s="11"/>
      <c r="D423" s="11"/>
      <c r="E423" s="11"/>
      <c r="F423" s="11"/>
      <c r="G423" s="11"/>
      <c r="H423" s="89"/>
    </row>
    <row r="424" spans="1:8" x14ac:dyDescent="0.2">
      <c r="A424" s="11"/>
      <c r="B424" s="11"/>
      <c r="C424" s="11"/>
      <c r="D424" s="11"/>
      <c r="E424" s="11"/>
      <c r="F424" s="11"/>
      <c r="G424" s="11"/>
      <c r="H424" s="89"/>
    </row>
    <row r="425" spans="1:8" x14ac:dyDescent="0.2">
      <c r="A425" s="11"/>
      <c r="B425" s="11"/>
      <c r="C425" s="11"/>
      <c r="D425" s="11"/>
      <c r="E425" s="11"/>
      <c r="F425" s="11"/>
      <c r="G425" s="11"/>
      <c r="H425" s="89"/>
    </row>
    <row r="426" spans="1:8" x14ac:dyDescent="0.2">
      <c r="A426" s="11"/>
      <c r="B426" s="11"/>
      <c r="C426" s="11"/>
      <c r="D426" s="11"/>
      <c r="E426" s="11"/>
      <c r="F426" s="11"/>
      <c r="G426" s="11"/>
      <c r="H426" s="89"/>
    </row>
  </sheetData>
  <mergeCells count="67">
    <mergeCell ref="A360:H360"/>
    <mergeCell ref="A361:H361"/>
    <mergeCell ref="A362:H362"/>
    <mergeCell ref="A321:H321"/>
    <mergeCell ref="A322:H322"/>
    <mergeCell ref="A323:H323"/>
    <mergeCell ref="A324:A325"/>
    <mergeCell ref="B324:C324"/>
    <mergeCell ref="F324:G324"/>
    <mergeCell ref="A317:H317"/>
    <mergeCell ref="A270:H270"/>
    <mergeCell ref="A271:H271"/>
    <mergeCell ref="A272:H272"/>
    <mergeCell ref="A276:H276"/>
    <mergeCell ref="A277:H277"/>
    <mergeCell ref="A278:H278"/>
    <mergeCell ref="A279:A280"/>
    <mergeCell ref="B279:C279"/>
    <mergeCell ref="F279:G279"/>
    <mergeCell ref="A315:H315"/>
    <mergeCell ref="A316:H316"/>
    <mergeCell ref="A231:H231"/>
    <mergeCell ref="A232:H232"/>
    <mergeCell ref="A233:H233"/>
    <mergeCell ref="A234:A235"/>
    <mergeCell ref="B234:C234"/>
    <mergeCell ref="F234:G234"/>
    <mergeCell ref="A227:H227"/>
    <mergeCell ref="A180:H180"/>
    <mergeCell ref="A181:H181"/>
    <mergeCell ref="A182:H182"/>
    <mergeCell ref="A186:H186"/>
    <mergeCell ref="A187:H187"/>
    <mergeCell ref="A188:H188"/>
    <mergeCell ref="A189:A190"/>
    <mergeCell ref="B189:C189"/>
    <mergeCell ref="F189:G189"/>
    <mergeCell ref="A225:H225"/>
    <mergeCell ref="A226:H226"/>
    <mergeCell ref="A136:H136"/>
    <mergeCell ref="A140:H140"/>
    <mergeCell ref="A141:H141"/>
    <mergeCell ref="A142:H142"/>
    <mergeCell ref="A144:A145"/>
    <mergeCell ref="B144:C144"/>
    <mergeCell ref="F144:G144"/>
    <mergeCell ref="A92:H92"/>
    <mergeCell ref="A94:H94"/>
    <mergeCell ref="A95:H95"/>
    <mergeCell ref="A96:H96"/>
    <mergeCell ref="A98:A99"/>
    <mergeCell ref="B98:C98"/>
    <mergeCell ref="F98:G98"/>
    <mergeCell ref="A54:A55"/>
    <mergeCell ref="B54:C54"/>
    <mergeCell ref="F54:G54"/>
    <mergeCell ref="A5:H5"/>
    <mergeCell ref="A6:H6"/>
    <mergeCell ref="A7:H7"/>
    <mergeCell ref="A9:A10"/>
    <mergeCell ref="B9:C9"/>
    <mergeCell ref="F9:G9"/>
    <mergeCell ref="A47:H47"/>
    <mergeCell ref="A50:H50"/>
    <mergeCell ref="A51:H51"/>
    <mergeCell ref="A52:H52"/>
    <mergeCell ref="A53:H5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U206"/>
  <sheetViews>
    <sheetView zoomScaleNormal="100" workbookViewId="0">
      <selection activeCell="I136" sqref="I136"/>
    </sheetView>
  </sheetViews>
  <sheetFormatPr baseColWidth="10" defaultRowHeight="12.75" x14ac:dyDescent="0.2"/>
  <cols>
    <col min="1" max="1" width="14.5703125" customWidth="1"/>
    <col min="2" max="2" width="12.28515625" customWidth="1"/>
    <col min="3" max="3" width="12.42578125" customWidth="1"/>
    <col min="4" max="4" width="14" customWidth="1"/>
    <col min="5" max="5" width="11" customWidth="1"/>
    <col min="6" max="6" width="11.42578125" customWidth="1"/>
    <col min="7" max="7" width="13.28515625" customWidth="1"/>
    <col min="8" max="8" width="13.140625" customWidth="1"/>
    <col min="9" max="9" width="10.85546875" customWidth="1"/>
    <col min="10" max="10" width="14.7109375" customWidth="1"/>
    <col min="11" max="11" width="13.85546875" customWidth="1"/>
    <col min="12" max="12" width="11.42578125" customWidth="1"/>
    <col min="13" max="13" width="11.7109375" customWidth="1"/>
    <col min="14" max="14" width="13.7109375" customWidth="1"/>
    <col min="15" max="15" width="11.42578125" customWidth="1"/>
    <col min="16" max="16" width="14.7109375" customWidth="1"/>
    <col min="17" max="17" width="11.140625" customWidth="1"/>
    <col min="18" max="18" width="10.42578125" customWidth="1"/>
  </cols>
  <sheetData>
    <row r="1" spans="1:21" x14ac:dyDescent="0.2">
      <c r="A1" s="11"/>
      <c r="B1" s="11"/>
      <c r="C1" s="11"/>
      <c r="D1" s="11"/>
      <c r="E1" s="11"/>
      <c r="F1" s="11"/>
      <c r="G1" s="11"/>
    </row>
    <row r="2" spans="1:21" ht="15.75" x14ac:dyDescent="0.25">
      <c r="A2" s="107" t="s">
        <v>40</v>
      </c>
      <c r="B2" s="107"/>
      <c r="C2" s="107"/>
      <c r="D2" s="107"/>
      <c r="E2" s="107"/>
      <c r="F2" s="107"/>
      <c r="G2" s="107"/>
    </row>
    <row r="3" spans="1:21" ht="25.5" customHeight="1" x14ac:dyDescent="0.25">
      <c r="A3" s="108" t="s">
        <v>39</v>
      </c>
      <c r="B3" s="108"/>
      <c r="C3" s="108"/>
      <c r="D3" s="108"/>
      <c r="E3" s="108"/>
      <c r="F3" s="108"/>
      <c r="G3" s="108"/>
    </row>
    <row r="4" spans="1:21" ht="18" customHeight="1" x14ac:dyDescent="0.25">
      <c r="A4" s="102" t="s">
        <v>37</v>
      </c>
      <c r="B4" s="102"/>
      <c r="C4" s="102"/>
      <c r="D4" s="102"/>
      <c r="E4" s="102"/>
      <c r="F4" s="102"/>
      <c r="G4" s="102"/>
      <c r="K4" s="28">
        <f>+G10*N10</f>
        <v>114959.20764435385</v>
      </c>
    </row>
    <row r="5" spans="1:21" ht="9.75" customHeight="1" x14ac:dyDescent="0.25">
      <c r="A5" s="18"/>
      <c r="B5" s="18"/>
      <c r="C5" s="18"/>
      <c r="D5" s="18"/>
      <c r="E5" s="11"/>
      <c r="F5" s="11"/>
      <c r="G5" s="18"/>
      <c r="K5" s="28">
        <f>+G10*O10</f>
        <v>102653.25567275341</v>
      </c>
    </row>
    <row r="6" spans="1:21" ht="17.25" thickBot="1" x14ac:dyDescent="0.25">
      <c r="A6" s="104"/>
      <c r="B6" s="103" t="s">
        <v>41</v>
      </c>
      <c r="C6" s="103"/>
      <c r="D6" s="17"/>
      <c r="E6" s="103" t="s">
        <v>42</v>
      </c>
      <c r="F6" s="103"/>
      <c r="G6" s="17"/>
      <c r="H6" s="23">
        <f>+G8-H8</f>
        <v>0</v>
      </c>
      <c r="K6" s="28">
        <f>SUM(K4:K5)</f>
        <v>217612.46331710726</v>
      </c>
    </row>
    <row r="7" spans="1:21" ht="17.25" thickTop="1" x14ac:dyDescent="0.2">
      <c r="A7" s="104"/>
      <c r="B7" s="12" t="s">
        <v>1</v>
      </c>
      <c r="C7" s="12" t="s">
        <v>2</v>
      </c>
      <c r="D7" s="12" t="s">
        <v>3</v>
      </c>
      <c r="E7" s="12" t="s">
        <v>1</v>
      </c>
      <c r="F7" s="12" t="s">
        <v>2</v>
      </c>
      <c r="G7" s="12" t="s">
        <v>3</v>
      </c>
      <c r="H7" s="23"/>
      <c r="I7" s="19" t="s">
        <v>47</v>
      </c>
      <c r="N7" s="27" t="s">
        <v>48</v>
      </c>
      <c r="O7" s="27" t="s">
        <v>49</v>
      </c>
      <c r="P7" s="27"/>
    </row>
    <row r="8" spans="1:21" ht="16.5" x14ac:dyDescent="0.3">
      <c r="A8" s="3" t="s">
        <v>0</v>
      </c>
      <c r="B8" s="4">
        <f>SUM(B9:B40)</f>
        <v>4739038</v>
      </c>
      <c r="C8" s="4">
        <f>SUM(C9:C40)</f>
        <v>4706243</v>
      </c>
      <c r="D8" s="4">
        <f>SUM(B8:C8)</f>
        <v>9445281</v>
      </c>
      <c r="E8" s="4">
        <f>SUM(E9:E40)</f>
        <v>4797088.7078738315</v>
      </c>
      <c r="F8" s="4">
        <f>SUM(F9:F40)</f>
        <v>4762480.2921261666</v>
      </c>
      <c r="G8" s="4">
        <v>9559569</v>
      </c>
      <c r="H8" s="13">
        <f>+E8+F8</f>
        <v>9559568.9999999981</v>
      </c>
      <c r="I8" s="13"/>
      <c r="J8" s="13"/>
      <c r="L8" s="13">
        <f>+E8+F8</f>
        <v>9559568.9999999981</v>
      </c>
      <c r="Q8" s="109"/>
      <c r="R8" s="109"/>
    </row>
    <row r="9" spans="1:21" ht="13.5" x14ac:dyDescent="0.25">
      <c r="A9" s="1" t="s">
        <v>4</v>
      </c>
      <c r="B9" s="6">
        <v>460903</v>
      </c>
      <c r="C9" s="6">
        <v>504137</v>
      </c>
      <c r="D9" s="6">
        <f>SUM(B9:C9)</f>
        <v>965040</v>
      </c>
      <c r="E9" s="6">
        <f>+G9*N9</f>
        <v>466479.93117483734</v>
      </c>
      <c r="F9" s="6">
        <f>+G9*O9</f>
        <v>510237.0630321108</v>
      </c>
      <c r="G9" s="6">
        <f>+G$8*J9</f>
        <v>976716.99420694821</v>
      </c>
      <c r="H9" s="24">
        <v>0.10217165587768112</v>
      </c>
      <c r="I9" s="16">
        <f>+(D9/D$8)*100</f>
        <v>10.217165587768113</v>
      </c>
      <c r="J9" s="20">
        <f>+I9/100</f>
        <v>0.10217165587768112</v>
      </c>
      <c r="K9" s="13">
        <f t="shared" ref="K9:K17" si="0">+E9+F9</f>
        <v>976716.99420694821</v>
      </c>
      <c r="L9" s="13">
        <f>+G9-K9</f>
        <v>0</v>
      </c>
      <c r="M9" s="21">
        <v>976987.95180000004</v>
      </c>
      <c r="N9" s="21">
        <f>+Q9/100</f>
        <v>0.47759989223244631</v>
      </c>
      <c r="O9" s="21">
        <f>+R9/100</f>
        <v>0.52240010776755363</v>
      </c>
      <c r="P9" s="21">
        <f>+N9+O9</f>
        <v>1</v>
      </c>
      <c r="Q9" s="13">
        <v>47.759989223244631</v>
      </c>
      <c r="R9" s="13">
        <v>52.240010776755362</v>
      </c>
      <c r="S9" s="13">
        <v>100</v>
      </c>
      <c r="U9" s="25"/>
    </row>
    <row r="10" spans="1:21" ht="13.5" x14ac:dyDescent="0.25">
      <c r="A10" s="1" t="s">
        <v>5</v>
      </c>
      <c r="B10" s="6">
        <v>112885</v>
      </c>
      <c r="C10" s="6">
        <v>101426</v>
      </c>
      <c r="D10" s="6">
        <f t="shared" ref="D10:D40" si="1">SUM(B10:C10)</f>
        <v>214311</v>
      </c>
      <c r="E10" s="6">
        <f>+G10*0.53</f>
        <v>114959.20764435385</v>
      </c>
      <c r="F10" s="6">
        <f>+G10*0.47</f>
        <v>101944.95772235151</v>
      </c>
      <c r="G10" s="6">
        <f>+G$8*J10</f>
        <v>216904.16536670536</v>
      </c>
      <c r="H10" s="24">
        <v>2.2689743163808469E-2</v>
      </c>
      <c r="I10" s="16">
        <f>+(D10/D$8)*100</f>
        <v>2.2689743163808469</v>
      </c>
      <c r="J10" s="20">
        <f t="shared" ref="J10:J40" si="2">+I10/100</f>
        <v>2.2689743163808469E-2</v>
      </c>
      <c r="K10" s="13">
        <f t="shared" si="0"/>
        <v>216904.16536670536</v>
      </c>
      <c r="L10" s="13">
        <f t="shared" ref="L10:L40" si="3">+G10-K10</f>
        <v>0</v>
      </c>
      <c r="M10" s="21">
        <v>217002.2163</v>
      </c>
      <c r="N10" s="21">
        <f t="shared" ref="N10:N40" si="4">+Q10/100</f>
        <v>0.53</v>
      </c>
      <c r="O10" s="21">
        <f t="shared" ref="O10:O40" si="5">+R10/100</f>
        <v>0.47326548800574864</v>
      </c>
      <c r="P10" s="21">
        <f t="shared" ref="P10:P40" si="6">+N10+O10</f>
        <v>1.0032654880057486</v>
      </c>
      <c r="Q10" s="22">
        <v>53</v>
      </c>
      <c r="R10" s="13">
        <v>47.326548800574862</v>
      </c>
      <c r="S10" s="13">
        <v>100</v>
      </c>
    </row>
    <row r="11" spans="1:21" ht="13.5" x14ac:dyDescent="0.25">
      <c r="A11" s="1" t="s">
        <v>6</v>
      </c>
      <c r="B11" s="6">
        <v>50563</v>
      </c>
      <c r="C11" s="6">
        <v>46750</v>
      </c>
      <c r="D11" s="6">
        <f t="shared" si="1"/>
        <v>97313</v>
      </c>
      <c r="E11" s="6">
        <f t="shared" ref="E11:E40" si="7">+G11*N11</f>
        <v>51174.812834790202</v>
      </c>
      <c r="F11" s="6">
        <f t="shared" ref="F11:F40" si="8">+G11*O11</f>
        <v>47315.675494461204</v>
      </c>
      <c r="G11" s="6">
        <f t="shared" ref="G11:G40" si="9">+G$8*J11</f>
        <v>98490.488329251399</v>
      </c>
      <c r="H11" s="24">
        <v>1.0302816824613264E-2</v>
      </c>
      <c r="I11" s="16">
        <f t="shared" ref="I11:I40" si="10">+(D11/D$8)*100</f>
        <v>1.0302816824613263</v>
      </c>
      <c r="J11" s="20">
        <f t="shared" si="2"/>
        <v>1.0302816824613264E-2</v>
      </c>
      <c r="K11" s="13">
        <f t="shared" si="0"/>
        <v>98490.488329251413</v>
      </c>
      <c r="L11" s="13">
        <f t="shared" si="3"/>
        <v>0</v>
      </c>
      <c r="M11" s="21">
        <v>98490.488329251399</v>
      </c>
      <c r="N11" s="21">
        <f t="shared" si="4"/>
        <v>0.51959142149558646</v>
      </c>
      <c r="O11" s="21">
        <f t="shared" si="5"/>
        <v>0.48040857850441365</v>
      </c>
      <c r="P11" s="21">
        <f t="shared" si="6"/>
        <v>1</v>
      </c>
      <c r="Q11" s="13">
        <v>51.959142149558645</v>
      </c>
      <c r="R11" s="13">
        <v>48.040857850441363</v>
      </c>
      <c r="S11" s="13">
        <v>100</v>
      </c>
    </row>
    <row r="12" spans="1:21" ht="13.5" x14ac:dyDescent="0.25">
      <c r="A12" s="1" t="s">
        <v>7</v>
      </c>
      <c r="B12" s="6">
        <v>96799</v>
      </c>
      <c r="C12" s="6">
        <v>90306</v>
      </c>
      <c r="D12" s="6">
        <f t="shared" si="1"/>
        <v>187105</v>
      </c>
      <c r="E12" s="6">
        <f t="shared" si="7"/>
        <v>97970.268923814961</v>
      </c>
      <c r="F12" s="6">
        <f t="shared" si="8"/>
        <v>91398.703555140382</v>
      </c>
      <c r="G12" s="6">
        <f t="shared" si="9"/>
        <v>189368.97247895537</v>
      </c>
      <c r="H12" s="24">
        <v>1.9809363003599364E-2</v>
      </c>
      <c r="I12" s="16">
        <f>+(D12/D$8)*100</f>
        <v>1.9809363003599363</v>
      </c>
      <c r="J12" s="20">
        <f t="shared" si="2"/>
        <v>1.9809363003599364E-2</v>
      </c>
      <c r="K12" s="13">
        <f t="shared" si="0"/>
        <v>189368.97247895534</v>
      </c>
      <c r="L12" s="13">
        <f t="shared" si="3"/>
        <v>0</v>
      </c>
      <c r="M12" s="21">
        <v>189368.97247895537</v>
      </c>
      <c r="N12" s="21">
        <f t="shared" si="4"/>
        <v>0.51735121990326283</v>
      </c>
      <c r="O12" s="21">
        <f t="shared" si="5"/>
        <v>0.48264878009673706</v>
      </c>
      <c r="P12" s="21">
        <f t="shared" si="6"/>
        <v>0.99999999999999989</v>
      </c>
      <c r="Q12" s="13">
        <v>51.735121990326284</v>
      </c>
      <c r="R12" s="13">
        <v>48.264878009673708</v>
      </c>
      <c r="S12" s="13">
        <v>100</v>
      </c>
    </row>
    <row r="13" spans="1:21" ht="13.5" x14ac:dyDescent="0.25">
      <c r="A13" s="1" t="s">
        <v>8</v>
      </c>
      <c r="B13" s="6">
        <v>32943</v>
      </c>
      <c r="C13" s="6">
        <v>31012</v>
      </c>
      <c r="D13" s="6">
        <f t="shared" si="1"/>
        <v>63955</v>
      </c>
      <c r="E13" s="6">
        <f t="shared" si="7"/>
        <v>33341.61064842857</v>
      </c>
      <c r="F13" s="6">
        <f t="shared" si="8"/>
        <v>31387.245528004936</v>
      </c>
      <c r="G13" s="6">
        <f t="shared" si="9"/>
        <v>64728.856176433503</v>
      </c>
      <c r="H13" s="24">
        <v>6.7711061216707098E-3</v>
      </c>
      <c r="I13" s="16">
        <f t="shared" si="10"/>
        <v>0.67711061216707058</v>
      </c>
      <c r="J13" s="20">
        <f t="shared" si="2"/>
        <v>6.7711061216707055E-3</v>
      </c>
      <c r="K13" s="13">
        <f t="shared" si="0"/>
        <v>64728.856176433503</v>
      </c>
      <c r="L13" s="13">
        <f t="shared" si="3"/>
        <v>0</v>
      </c>
      <c r="M13" s="21">
        <v>64728.856176433503</v>
      </c>
      <c r="N13" s="21">
        <f t="shared" si="4"/>
        <v>0.51509655226331019</v>
      </c>
      <c r="O13" s="21">
        <f t="shared" si="5"/>
        <v>0.48490344773668986</v>
      </c>
      <c r="P13" s="21">
        <f t="shared" si="6"/>
        <v>1</v>
      </c>
      <c r="Q13" s="13">
        <v>51.50965522633102</v>
      </c>
      <c r="R13" s="13">
        <v>48.490344773668987</v>
      </c>
      <c r="S13" s="13">
        <v>100</v>
      </c>
    </row>
    <row r="14" spans="1:21" ht="13.5" x14ac:dyDescent="0.25">
      <c r="A14" s="1" t="s">
        <v>9</v>
      </c>
      <c r="B14" s="6">
        <v>147424</v>
      </c>
      <c r="C14" s="6">
        <v>142150</v>
      </c>
      <c r="D14" s="6">
        <f t="shared" si="1"/>
        <v>289574</v>
      </c>
      <c r="E14" s="6">
        <f t="shared" si="7"/>
        <v>149207.83195926092</v>
      </c>
      <c r="F14" s="6">
        <f t="shared" si="8"/>
        <v>143870.01650347933</v>
      </c>
      <c r="G14" s="6">
        <f t="shared" si="9"/>
        <v>293077.84846274025</v>
      </c>
      <c r="H14" s="24">
        <v>3.0658060887759717E-2</v>
      </c>
      <c r="I14" s="16">
        <f t="shared" si="10"/>
        <v>3.0658060887759717</v>
      </c>
      <c r="J14" s="20">
        <f t="shared" si="2"/>
        <v>3.0658060887759717E-2</v>
      </c>
      <c r="K14" s="13">
        <f t="shared" si="0"/>
        <v>293077.84846274025</v>
      </c>
      <c r="L14" s="13">
        <f t="shared" si="3"/>
        <v>0</v>
      </c>
      <c r="M14" s="21">
        <v>293077.84846274025</v>
      </c>
      <c r="N14" s="21">
        <f t="shared" si="4"/>
        <v>0.50910648055419339</v>
      </c>
      <c r="O14" s="21">
        <f t="shared" si="5"/>
        <v>0.49089351944580661</v>
      </c>
      <c r="P14" s="21">
        <f t="shared" si="6"/>
        <v>1</v>
      </c>
      <c r="Q14" s="13">
        <v>50.910648055419337</v>
      </c>
      <c r="R14" s="13">
        <v>49.089351944580663</v>
      </c>
      <c r="S14" s="13">
        <v>100</v>
      </c>
    </row>
    <row r="15" spans="1:21" ht="13.5" x14ac:dyDescent="0.25">
      <c r="A15" s="1" t="s">
        <v>10</v>
      </c>
      <c r="B15" s="6">
        <v>32974</v>
      </c>
      <c r="C15" s="6">
        <v>30055</v>
      </c>
      <c r="D15" s="6">
        <f t="shared" si="1"/>
        <v>63029</v>
      </c>
      <c r="E15" s="6">
        <f t="shared" si="7"/>
        <v>33372.985748756444</v>
      </c>
      <c r="F15" s="6">
        <f t="shared" si="8"/>
        <v>30418.665817883026</v>
      </c>
      <c r="G15" s="6">
        <f t="shared" si="9"/>
        <v>63791.65156663947</v>
      </c>
      <c r="H15" s="24">
        <v>6.6730677467404095E-3</v>
      </c>
      <c r="I15" s="16">
        <f t="shared" si="10"/>
        <v>0.66730677467404098</v>
      </c>
      <c r="J15" s="20">
        <f t="shared" si="2"/>
        <v>6.6730677467404095E-3</v>
      </c>
      <c r="K15" s="13">
        <f t="shared" si="0"/>
        <v>63791.65156663947</v>
      </c>
      <c r="L15" s="13">
        <f t="shared" si="3"/>
        <v>0</v>
      </c>
      <c r="M15" s="21">
        <v>63791.65156663947</v>
      </c>
      <c r="N15" s="21">
        <f t="shared" si="4"/>
        <v>0.52315600755207925</v>
      </c>
      <c r="O15" s="21">
        <f t="shared" si="5"/>
        <v>0.47684399244792081</v>
      </c>
      <c r="P15" s="21">
        <f t="shared" si="6"/>
        <v>1</v>
      </c>
      <c r="Q15" s="13">
        <v>52.315600755207925</v>
      </c>
      <c r="R15" s="13">
        <v>47.684399244792083</v>
      </c>
      <c r="S15" s="13">
        <v>100</v>
      </c>
    </row>
    <row r="16" spans="1:21" ht="13.5" x14ac:dyDescent="0.25">
      <c r="A16" s="1" t="s">
        <v>11</v>
      </c>
      <c r="B16" s="6">
        <v>47260</v>
      </c>
      <c r="C16" s="6">
        <v>40420</v>
      </c>
      <c r="D16" s="6">
        <f t="shared" si="1"/>
        <v>87680</v>
      </c>
      <c r="E16" s="6">
        <f t="shared" si="7"/>
        <v>47831.846499855325</v>
      </c>
      <c r="F16" s="6">
        <f t="shared" si="8"/>
        <v>40909.082427510628</v>
      </c>
      <c r="G16" s="6">
        <f t="shared" si="9"/>
        <v>88740.928927365952</v>
      </c>
      <c r="H16" s="24">
        <v>9.2829424556029622E-3</v>
      </c>
      <c r="I16" s="16">
        <f t="shared" si="10"/>
        <v>0.92829424556029627</v>
      </c>
      <c r="J16" s="20">
        <f t="shared" si="2"/>
        <v>9.2829424556029622E-3</v>
      </c>
      <c r="K16" s="13">
        <f t="shared" si="0"/>
        <v>88740.928927365952</v>
      </c>
      <c r="L16" s="13">
        <f t="shared" si="3"/>
        <v>0</v>
      </c>
      <c r="M16" s="21">
        <v>88740.928927365952</v>
      </c>
      <c r="N16" s="21">
        <f t="shared" si="4"/>
        <v>0.53900547445255476</v>
      </c>
      <c r="O16" s="21">
        <f t="shared" si="5"/>
        <v>0.46099452554744524</v>
      </c>
      <c r="P16" s="21">
        <f t="shared" si="6"/>
        <v>1</v>
      </c>
      <c r="Q16" s="13">
        <v>53.900547445255476</v>
      </c>
      <c r="R16" s="13">
        <v>46.099452554744524</v>
      </c>
      <c r="S16" s="13">
        <v>100</v>
      </c>
    </row>
    <row r="17" spans="1:19" ht="13.5" x14ac:dyDescent="0.25">
      <c r="A17" s="1" t="s">
        <v>12</v>
      </c>
      <c r="B17" s="6">
        <v>118554</v>
      </c>
      <c r="C17" s="6">
        <v>113384</v>
      </c>
      <c r="D17" s="6">
        <f t="shared" si="1"/>
        <v>231938</v>
      </c>
      <c r="E17" s="6">
        <f t="shared" si="7"/>
        <v>119988.50465391131</v>
      </c>
      <c r="F17" s="6">
        <f t="shared" si="8"/>
        <v>114755.94759922971</v>
      </c>
      <c r="G17" s="6">
        <f t="shared" si="9"/>
        <v>234744.452253141</v>
      </c>
      <c r="H17" s="24">
        <v>2.4555966095661949E-2</v>
      </c>
      <c r="I17" s="16">
        <f t="shared" si="10"/>
        <v>2.4555966095661947</v>
      </c>
      <c r="J17" s="20">
        <f t="shared" si="2"/>
        <v>2.4555966095661949E-2</v>
      </c>
      <c r="K17" s="13">
        <f t="shared" si="0"/>
        <v>234744.45225314103</v>
      </c>
      <c r="L17" s="13">
        <f t="shared" si="3"/>
        <v>0</v>
      </c>
      <c r="M17" s="21">
        <v>234744.452253141</v>
      </c>
      <c r="N17" s="21">
        <f t="shared" si="4"/>
        <v>0.51114521984323402</v>
      </c>
      <c r="O17" s="21">
        <f t="shared" si="5"/>
        <v>0.48885478015676603</v>
      </c>
      <c r="P17" s="21">
        <f t="shared" si="6"/>
        <v>1</v>
      </c>
      <c r="Q17" s="13">
        <v>51.114521984323403</v>
      </c>
      <c r="R17" s="13">
        <v>48.885478015676604</v>
      </c>
      <c r="S17" s="13">
        <v>100</v>
      </c>
    </row>
    <row r="18" spans="1:19" ht="13.5" x14ac:dyDescent="0.25">
      <c r="A18" s="1" t="s">
        <v>13</v>
      </c>
      <c r="B18" s="6">
        <v>27007</v>
      </c>
      <c r="C18" s="6">
        <v>25582</v>
      </c>
      <c r="D18" s="6">
        <f t="shared" si="1"/>
        <v>52589</v>
      </c>
      <c r="E18" s="6">
        <f t="shared" si="7"/>
        <v>27333.784985645216</v>
      </c>
      <c r="F18" s="6">
        <f t="shared" si="8"/>
        <v>25891.5424705734</v>
      </c>
      <c r="G18" s="6">
        <f t="shared" si="9"/>
        <v>53225.327456218612</v>
      </c>
      <c r="H18" s="24">
        <v>5.5677538868351296E-3</v>
      </c>
      <c r="I18" s="16">
        <f t="shared" si="10"/>
        <v>0.55677538868351295</v>
      </c>
      <c r="J18" s="20">
        <f t="shared" si="2"/>
        <v>5.5677538868351296E-3</v>
      </c>
      <c r="K18" s="13">
        <f t="shared" ref="K18:K40" si="11">+E18+F18</f>
        <v>53225.327456218612</v>
      </c>
      <c r="L18" s="13">
        <f t="shared" si="3"/>
        <v>0</v>
      </c>
      <c r="M18" s="21">
        <v>53225.327456218612</v>
      </c>
      <c r="N18" s="21">
        <f t="shared" si="4"/>
        <v>0.51354846070471016</v>
      </c>
      <c r="O18" s="21">
        <f t="shared" si="5"/>
        <v>0.48645153929528989</v>
      </c>
      <c r="P18" s="21">
        <f t="shared" si="6"/>
        <v>1</v>
      </c>
      <c r="Q18" s="13">
        <v>51.354846070471019</v>
      </c>
      <c r="R18" s="13">
        <v>48.645153929528988</v>
      </c>
      <c r="S18" s="13">
        <v>100</v>
      </c>
    </row>
    <row r="19" spans="1:19" ht="13.5" x14ac:dyDescent="0.25">
      <c r="A19" s="15" t="s">
        <v>14</v>
      </c>
      <c r="B19" s="14">
        <v>143010</v>
      </c>
      <c r="C19" s="14">
        <v>130200</v>
      </c>
      <c r="D19" s="14">
        <f t="shared" si="1"/>
        <v>273210</v>
      </c>
      <c r="E19" s="6">
        <f t="shared" si="7"/>
        <v>144740.42251257531</v>
      </c>
      <c r="F19" s="6">
        <f t="shared" si="8"/>
        <v>131775.42137708765</v>
      </c>
      <c r="G19" s="6">
        <f t="shared" si="9"/>
        <v>276515.843889663</v>
      </c>
      <c r="H19" s="24">
        <v>2.8925555523440755E-2</v>
      </c>
      <c r="I19" s="16">
        <f t="shared" si="10"/>
        <v>2.8925555523440756</v>
      </c>
      <c r="J19" s="20">
        <f t="shared" si="2"/>
        <v>2.8925555523440755E-2</v>
      </c>
      <c r="K19" s="13">
        <f t="shared" si="11"/>
        <v>276515.843889663</v>
      </c>
      <c r="L19" s="13">
        <f t="shared" si="3"/>
        <v>0</v>
      </c>
      <c r="M19" s="21">
        <v>276515.843889663</v>
      </c>
      <c r="N19" s="21">
        <f t="shared" si="4"/>
        <v>0.52344350499615677</v>
      </c>
      <c r="O19" s="21">
        <f t="shared" si="5"/>
        <v>0.47655649500384312</v>
      </c>
      <c r="P19" s="21">
        <f t="shared" si="6"/>
        <v>0.99999999999999989</v>
      </c>
      <c r="Q19" s="13">
        <v>52.344350499615679</v>
      </c>
      <c r="R19" s="13">
        <v>47.655649500384314</v>
      </c>
      <c r="S19" s="13">
        <v>100</v>
      </c>
    </row>
    <row r="20" spans="1:19" ht="13.5" x14ac:dyDescent="0.25">
      <c r="A20" s="15" t="s">
        <v>15</v>
      </c>
      <c r="B20" s="14">
        <v>121274</v>
      </c>
      <c r="C20" s="14">
        <v>124159</v>
      </c>
      <c r="D20" s="14">
        <f t="shared" si="1"/>
        <v>245433</v>
      </c>
      <c r="E20" s="6">
        <f t="shared" si="7"/>
        <v>122741.41668267995</v>
      </c>
      <c r="F20" s="6">
        <f t="shared" si="8"/>
        <v>125661.32521319376</v>
      </c>
      <c r="G20" s="6">
        <f t="shared" si="9"/>
        <v>248402.74189587371</v>
      </c>
      <c r="H20" s="24">
        <v>2.5984721894457136E-2</v>
      </c>
      <c r="I20" s="16">
        <f t="shared" si="10"/>
        <v>2.5984721894457135</v>
      </c>
      <c r="J20" s="20">
        <f t="shared" si="2"/>
        <v>2.5984721894457136E-2</v>
      </c>
      <c r="K20" s="13">
        <f t="shared" si="11"/>
        <v>248402.74189587371</v>
      </c>
      <c r="L20" s="13">
        <f t="shared" si="3"/>
        <v>0</v>
      </c>
      <c r="M20" s="21">
        <v>248402.74189587371</v>
      </c>
      <c r="N20" s="21">
        <f t="shared" si="4"/>
        <v>0.4941226322458675</v>
      </c>
      <c r="O20" s="21">
        <f t="shared" si="5"/>
        <v>0.5058773677541325</v>
      </c>
      <c r="P20" s="21">
        <f t="shared" si="6"/>
        <v>1</v>
      </c>
      <c r="Q20" s="13">
        <v>49.412263224586752</v>
      </c>
      <c r="R20" s="13">
        <v>50.587736775413248</v>
      </c>
      <c r="S20" s="13">
        <v>100</v>
      </c>
    </row>
    <row r="21" spans="1:19" ht="13.5" x14ac:dyDescent="0.25">
      <c r="A21" s="1" t="s">
        <v>16</v>
      </c>
      <c r="B21" s="6">
        <v>201637</v>
      </c>
      <c r="C21" s="6">
        <v>192568</v>
      </c>
      <c r="D21" s="6">
        <f t="shared" si="1"/>
        <v>394205</v>
      </c>
      <c r="E21" s="6">
        <f t="shared" si="7"/>
        <v>204076.80983265612</v>
      </c>
      <c r="F21" s="6">
        <f t="shared" si="8"/>
        <v>194898.07483673593</v>
      </c>
      <c r="G21" s="6">
        <f t="shared" si="9"/>
        <v>398974.88466939208</v>
      </c>
      <c r="H21" s="24">
        <v>4.1735656144057547E-2</v>
      </c>
      <c r="I21" s="16">
        <f t="shared" si="10"/>
        <v>4.1735656144057547</v>
      </c>
      <c r="J21" s="20">
        <f t="shared" si="2"/>
        <v>4.1735656144057547E-2</v>
      </c>
      <c r="K21" s="13">
        <f t="shared" si="11"/>
        <v>398974.88466939202</v>
      </c>
      <c r="L21" s="13">
        <f t="shared" si="3"/>
        <v>0</v>
      </c>
      <c r="M21" s="21">
        <v>398974.88466939208</v>
      </c>
      <c r="N21" s="21">
        <f t="shared" si="4"/>
        <v>0.51150289823822626</v>
      </c>
      <c r="O21" s="21">
        <f t="shared" si="5"/>
        <v>0.48849710176177369</v>
      </c>
      <c r="P21" s="21">
        <f t="shared" si="6"/>
        <v>1</v>
      </c>
      <c r="Q21" s="13">
        <v>51.150289823822625</v>
      </c>
      <c r="R21" s="13">
        <v>48.849710176177368</v>
      </c>
      <c r="S21" s="13">
        <v>100</v>
      </c>
    </row>
    <row r="22" spans="1:19" ht="13.5" x14ac:dyDescent="0.25">
      <c r="A22" s="1" t="s">
        <v>17</v>
      </c>
      <c r="B22" s="6">
        <v>72501</v>
      </c>
      <c r="C22" s="6">
        <v>68424</v>
      </c>
      <c r="D22" s="6">
        <f t="shared" si="1"/>
        <v>140925</v>
      </c>
      <c r="E22" s="6">
        <f t="shared" si="7"/>
        <v>73378.262866822071</v>
      </c>
      <c r="F22" s="6">
        <f t="shared" si="8"/>
        <v>69251.931123700808</v>
      </c>
      <c r="G22" s="6">
        <f t="shared" si="9"/>
        <v>142630.19399052288</v>
      </c>
      <c r="H22" s="24">
        <v>1.4920149014094976E-2</v>
      </c>
      <c r="I22" s="16">
        <f t="shared" si="10"/>
        <v>1.4920149014094977</v>
      </c>
      <c r="J22" s="20">
        <f t="shared" si="2"/>
        <v>1.4920149014094976E-2</v>
      </c>
      <c r="K22" s="13">
        <f t="shared" si="11"/>
        <v>142630.19399052288</v>
      </c>
      <c r="L22" s="13">
        <f t="shared" si="3"/>
        <v>0</v>
      </c>
      <c r="M22" s="21">
        <v>142630.19399052288</v>
      </c>
      <c r="N22" s="21">
        <f t="shared" si="4"/>
        <v>0.5144651410324641</v>
      </c>
      <c r="O22" s="21">
        <f t="shared" si="5"/>
        <v>0.4855348589675359</v>
      </c>
      <c r="P22" s="21">
        <f t="shared" si="6"/>
        <v>1</v>
      </c>
      <c r="Q22" s="13">
        <v>51.446514103246408</v>
      </c>
      <c r="R22" s="13">
        <v>48.553485896753592</v>
      </c>
      <c r="S22" s="13">
        <v>100</v>
      </c>
    </row>
    <row r="23" spans="1:19" ht="13.5" x14ac:dyDescent="0.25">
      <c r="A23" s="1" t="s">
        <v>18</v>
      </c>
      <c r="B23" s="6">
        <v>57897</v>
      </c>
      <c r="C23" s="6">
        <v>51710</v>
      </c>
      <c r="D23" s="6">
        <f t="shared" si="1"/>
        <v>109607</v>
      </c>
      <c r="E23" s="6">
        <f t="shared" si="7"/>
        <v>58597.554312359789</v>
      </c>
      <c r="F23" s="6">
        <f t="shared" si="8"/>
        <v>52335.691546921684</v>
      </c>
      <c r="G23" s="6">
        <f t="shared" si="9"/>
        <v>110933.24585928148</v>
      </c>
      <c r="H23" s="24">
        <v>1.160441918032931E-2</v>
      </c>
      <c r="I23" s="16">
        <f t="shared" si="10"/>
        <v>1.1604419180329311</v>
      </c>
      <c r="J23" s="20">
        <f t="shared" si="2"/>
        <v>1.160441918032931E-2</v>
      </c>
      <c r="K23" s="13">
        <f t="shared" si="11"/>
        <v>110933.24585928148</v>
      </c>
      <c r="L23" s="13">
        <f t="shared" si="3"/>
        <v>0</v>
      </c>
      <c r="M23" s="21">
        <v>110933.24585928148</v>
      </c>
      <c r="N23" s="21">
        <f t="shared" si="4"/>
        <v>0.52822356236371759</v>
      </c>
      <c r="O23" s="21">
        <f t="shared" si="5"/>
        <v>0.4717764376362823</v>
      </c>
      <c r="P23" s="21">
        <f t="shared" si="6"/>
        <v>0.99999999999999989</v>
      </c>
      <c r="Q23" s="13">
        <v>52.82235623637176</v>
      </c>
      <c r="R23" s="13">
        <v>47.177643763628232</v>
      </c>
      <c r="S23" s="13">
        <v>100</v>
      </c>
    </row>
    <row r="24" spans="1:19" ht="13.5" x14ac:dyDescent="0.25">
      <c r="A24" s="15" t="s">
        <v>19</v>
      </c>
      <c r="B24" s="14">
        <v>16895</v>
      </c>
      <c r="C24" s="14">
        <v>14692</v>
      </c>
      <c r="D24" s="14">
        <f>SUM(B24:C24)</f>
        <v>31587</v>
      </c>
      <c r="E24" s="6">
        <f t="shared" si="7"/>
        <v>17099.429678693519</v>
      </c>
      <c r="F24" s="6">
        <f t="shared" si="8"/>
        <v>14869.773355393027</v>
      </c>
      <c r="G24" s="6">
        <f t="shared" si="9"/>
        <v>31969.203034086546</v>
      </c>
      <c r="H24" s="24">
        <v>3.3442096640639912E-3</v>
      </c>
      <c r="I24" s="16">
        <f>+(D24/D$8)*100</f>
        <v>0.33442096640639912</v>
      </c>
      <c r="J24" s="20">
        <f t="shared" si="2"/>
        <v>3.3442096640639912E-3</v>
      </c>
      <c r="K24" s="13">
        <f t="shared" si="11"/>
        <v>31969.203034086546</v>
      </c>
      <c r="L24" s="13">
        <f t="shared" si="3"/>
        <v>0</v>
      </c>
      <c r="M24" s="21">
        <v>31969.203034086546</v>
      </c>
      <c r="N24" s="21">
        <f t="shared" si="4"/>
        <v>0.53487194098838131</v>
      </c>
      <c r="O24" s="21">
        <f t="shared" si="5"/>
        <v>0.46512805901161869</v>
      </c>
      <c r="P24" s="21">
        <f t="shared" si="6"/>
        <v>1</v>
      </c>
      <c r="Q24" s="13">
        <v>53.487194098838131</v>
      </c>
      <c r="R24" s="13">
        <v>46.512805901161869</v>
      </c>
      <c r="S24" s="13">
        <v>100</v>
      </c>
    </row>
    <row r="25" spans="1:19" ht="13.5" x14ac:dyDescent="0.25">
      <c r="A25" s="15" t="s">
        <v>20</v>
      </c>
      <c r="B25" s="14">
        <v>91299</v>
      </c>
      <c r="C25" s="14">
        <v>93045</v>
      </c>
      <c r="D25" s="14">
        <f t="shared" si="1"/>
        <v>184344</v>
      </c>
      <c r="E25" s="6">
        <f t="shared" si="7"/>
        <v>92403.718865643066</v>
      </c>
      <c r="F25" s="6">
        <f t="shared" si="8"/>
        <v>94170.845484110003</v>
      </c>
      <c r="G25" s="6">
        <f t="shared" si="9"/>
        <v>186574.56434975305</v>
      </c>
      <c r="H25" s="24">
        <v>1.951704771938495E-2</v>
      </c>
      <c r="I25" s="16">
        <f t="shared" si="10"/>
        <v>1.951704771938495</v>
      </c>
      <c r="J25" s="20">
        <f t="shared" si="2"/>
        <v>1.951704771938495E-2</v>
      </c>
      <c r="K25" s="13">
        <f t="shared" si="11"/>
        <v>186574.56434975308</v>
      </c>
      <c r="L25" s="13">
        <f t="shared" si="3"/>
        <v>0</v>
      </c>
      <c r="M25" s="21">
        <v>186574.56434975305</v>
      </c>
      <c r="N25" s="21">
        <f t="shared" si="4"/>
        <v>0.49526428850410104</v>
      </c>
      <c r="O25" s="21">
        <f t="shared" si="5"/>
        <v>0.50473571149589902</v>
      </c>
      <c r="P25" s="21">
        <f t="shared" si="6"/>
        <v>1</v>
      </c>
      <c r="Q25" s="13">
        <v>49.526428850410106</v>
      </c>
      <c r="R25" s="13">
        <v>50.473571149589901</v>
      </c>
      <c r="S25" s="13">
        <v>100</v>
      </c>
    </row>
    <row r="26" spans="1:19" ht="13.5" x14ac:dyDescent="0.25">
      <c r="A26" s="1" t="s">
        <v>21</v>
      </c>
      <c r="B26" s="6">
        <v>164179</v>
      </c>
      <c r="C26" s="6">
        <v>157418</v>
      </c>
      <c r="D26" s="6">
        <f t="shared" si="1"/>
        <v>321597</v>
      </c>
      <c r="E26" s="6">
        <f t="shared" si="7"/>
        <v>166165.56763647369</v>
      </c>
      <c r="F26" s="6">
        <f t="shared" si="8"/>
        <v>159322.75946496456</v>
      </c>
      <c r="G26" s="6">
        <f t="shared" si="9"/>
        <v>325488.32710143825</v>
      </c>
      <c r="H26" s="24">
        <v>3.4048431168961515E-2</v>
      </c>
      <c r="I26" s="16">
        <f t="shared" si="10"/>
        <v>3.4048431168961515</v>
      </c>
      <c r="J26" s="20">
        <f t="shared" si="2"/>
        <v>3.4048431168961515E-2</v>
      </c>
      <c r="K26" s="13">
        <f t="shared" si="11"/>
        <v>325488.32710143825</v>
      </c>
      <c r="L26" s="13">
        <f t="shared" si="3"/>
        <v>0</v>
      </c>
      <c r="M26" s="21">
        <v>325488.32710143825</v>
      </c>
      <c r="N26" s="21">
        <f t="shared" si="4"/>
        <v>0.51051160303112275</v>
      </c>
      <c r="O26" s="21">
        <f t="shared" si="5"/>
        <v>0.48948839696887719</v>
      </c>
      <c r="P26" s="21">
        <f t="shared" si="6"/>
        <v>1</v>
      </c>
      <c r="Q26" s="13">
        <v>51.051160303112276</v>
      </c>
      <c r="R26" s="13">
        <v>48.948839696887717</v>
      </c>
      <c r="S26" s="13">
        <v>100</v>
      </c>
    </row>
    <row r="27" spans="1:19" ht="13.5" x14ac:dyDescent="0.25">
      <c r="A27" s="1" t="s">
        <v>22</v>
      </c>
      <c r="B27" s="6">
        <v>47004</v>
      </c>
      <c r="C27" s="6">
        <v>45189</v>
      </c>
      <c r="D27" s="6">
        <f t="shared" si="1"/>
        <v>92193</v>
      </c>
      <c r="E27" s="6">
        <f t="shared" si="7"/>
        <v>47572.748897147692</v>
      </c>
      <c r="F27" s="6">
        <f t="shared" si="8"/>
        <v>45735.787377950961</v>
      </c>
      <c r="G27" s="6">
        <f t="shared" si="9"/>
        <v>93308.536275098653</v>
      </c>
      <c r="H27" s="24">
        <v>9.7607471921692963E-3</v>
      </c>
      <c r="I27" s="16">
        <f t="shared" si="10"/>
        <v>0.97607471921692968</v>
      </c>
      <c r="J27" s="20">
        <f t="shared" si="2"/>
        <v>9.7607471921692963E-3</v>
      </c>
      <c r="K27" s="13">
        <f t="shared" si="11"/>
        <v>93308.536275098653</v>
      </c>
      <c r="L27" s="13">
        <f t="shared" si="3"/>
        <v>0</v>
      </c>
      <c r="M27" s="21">
        <v>93308.536275098653</v>
      </c>
      <c r="N27" s="21">
        <f t="shared" si="4"/>
        <v>0.50984348052455175</v>
      </c>
      <c r="O27" s="21">
        <f t="shared" si="5"/>
        <v>0.49015651947544825</v>
      </c>
      <c r="P27" s="21">
        <f t="shared" si="6"/>
        <v>1</v>
      </c>
      <c r="Q27" s="13">
        <v>50.984348052455175</v>
      </c>
      <c r="R27" s="13">
        <v>49.015651947544825</v>
      </c>
      <c r="S27" s="13">
        <v>100</v>
      </c>
    </row>
    <row r="28" spans="1:19" ht="13.5" x14ac:dyDescent="0.25">
      <c r="A28" s="15" t="s">
        <v>23</v>
      </c>
      <c r="B28" s="14">
        <v>52406</v>
      </c>
      <c r="C28" s="14">
        <v>49088</v>
      </c>
      <c r="D28" s="14">
        <f t="shared" si="1"/>
        <v>101494</v>
      </c>
      <c r="E28" s="6">
        <f t="shared" si="7"/>
        <v>53040.113154283092</v>
      </c>
      <c r="F28" s="6">
        <f t="shared" si="8"/>
        <v>49681.96531918957</v>
      </c>
      <c r="G28" s="6">
        <f t="shared" si="9"/>
        <v>102722.07847347265</v>
      </c>
      <c r="H28" s="24">
        <v>1.0745471733450812E-2</v>
      </c>
      <c r="I28" s="16">
        <f t="shared" si="10"/>
        <v>1.0745471733450811</v>
      </c>
      <c r="J28" s="20">
        <f t="shared" si="2"/>
        <v>1.0745471733450812E-2</v>
      </c>
      <c r="K28" s="13">
        <f t="shared" si="11"/>
        <v>102722.07847347266</v>
      </c>
      <c r="L28" s="13">
        <f t="shared" si="3"/>
        <v>0</v>
      </c>
      <c r="M28" s="21">
        <v>102722.07847347265</v>
      </c>
      <c r="N28" s="21">
        <f t="shared" si="4"/>
        <v>0.51634579384002999</v>
      </c>
      <c r="O28" s="21">
        <f t="shared" si="5"/>
        <v>0.48365420615997012</v>
      </c>
      <c r="P28" s="21">
        <f t="shared" si="6"/>
        <v>1</v>
      </c>
      <c r="Q28" s="13">
        <v>51.634579384002997</v>
      </c>
      <c r="R28" s="13">
        <v>48.36542061599701</v>
      </c>
      <c r="S28" s="13">
        <v>100</v>
      </c>
    </row>
    <row r="29" spans="1:19" ht="13.5" x14ac:dyDescent="0.25">
      <c r="A29" s="1" t="s">
        <v>24</v>
      </c>
      <c r="B29" s="6">
        <v>285197</v>
      </c>
      <c r="C29" s="6">
        <v>284733</v>
      </c>
      <c r="D29" s="6">
        <f t="shared" si="1"/>
        <v>569930</v>
      </c>
      <c r="E29" s="6">
        <f t="shared" si="7"/>
        <v>288647.88671644597</v>
      </c>
      <c r="F29" s="6">
        <f t="shared" si="8"/>
        <v>288178.2723115384</v>
      </c>
      <c r="G29" s="6">
        <f t="shared" si="9"/>
        <v>576826.15902798437</v>
      </c>
      <c r="H29" s="24">
        <v>6.0340184691170112E-2</v>
      </c>
      <c r="I29" s="16">
        <f t="shared" si="10"/>
        <v>6.0340184691170116</v>
      </c>
      <c r="J29" s="20">
        <f t="shared" si="2"/>
        <v>6.0340184691170112E-2</v>
      </c>
      <c r="K29" s="13">
        <f t="shared" si="11"/>
        <v>576826.15902798437</v>
      </c>
      <c r="L29" s="13">
        <f t="shared" si="3"/>
        <v>0</v>
      </c>
      <c r="M29" s="21">
        <v>576826.15902798437</v>
      </c>
      <c r="N29" s="21">
        <f t="shared" si="4"/>
        <v>0.50040706753460951</v>
      </c>
      <c r="O29" s="21">
        <f t="shared" si="5"/>
        <v>0.49959293246539049</v>
      </c>
      <c r="P29" s="21">
        <f t="shared" si="6"/>
        <v>1</v>
      </c>
      <c r="Q29" s="13">
        <v>50.040706753460952</v>
      </c>
      <c r="R29" s="13">
        <v>49.959293246539048</v>
      </c>
      <c r="S29" s="13">
        <v>100</v>
      </c>
    </row>
    <row r="30" spans="1:19" ht="13.5" x14ac:dyDescent="0.25">
      <c r="A30" s="1" t="s">
        <v>25</v>
      </c>
      <c r="B30" s="6">
        <v>122550</v>
      </c>
      <c r="C30" s="6">
        <v>109783</v>
      </c>
      <c r="D30" s="6">
        <f t="shared" si="1"/>
        <v>232333</v>
      </c>
      <c r="E30" s="6">
        <f t="shared" si="7"/>
        <v>124032.85629617583</v>
      </c>
      <c r="F30" s="6">
        <f t="shared" si="8"/>
        <v>111111.37546114296</v>
      </c>
      <c r="G30" s="6">
        <f t="shared" si="9"/>
        <v>235144.2317573188</v>
      </c>
      <c r="H30" s="24">
        <v>2.4597785920821201E-2</v>
      </c>
      <c r="I30" s="16">
        <f>+(D30/D$8)*100</f>
        <v>2.4597785920821202</v>
      </c>
      <c r="J30" s="20">
        <f t="shared" si="2"/>
        <v>2.4597785920821201E-2</v>
      </c>
      <c r="K30" s="13">
        <f t="shared" si="11"/>
        <v>235144.23175731878</v>
      </c>
      <c r="L30" s="13">
        <f t="shared" si="3"/>
        <v>0</v>
      </c>
      <c r="M30" s="21">
        <v>235144.2317573188</v>
      </c>
      <c r="N30" s="21">
        <f t="shared" si="4"/>
        <v>0.52747564917596723</v>
      </c>
      <c r="O30" s="21">
        <f t="shared" si="5"/>
        <v>0.47252435082403271</v>
      </c>
      <c r="P30" s="21">
        <f t="shared" si="6"/>
        <v>1</v>
      </c>
      <c r="Q30" s="13">
        <v>52.747564917596726</v>
      </c>
      <c r="R30" s="13">
        <v>47.252435082403274</v>
      </c>
      <c r="S30" s="13">
        <v>100</v>
      </c>
    </row>
    <row r="31" spans="1:19" ht="13.5" x14ac:dyDescent="0.25">
      <c r="A31" s="1" t="s">
        <v>26</v>
      </c>
      <c r="B31" s="6">
        <v>143400</v>
      </c>
      <c r="C31" s="6">
        <v>147058</v>
      </c>
      <c r="D31" s="6">
        <f t="shared" si="1"/>
        <v>290458</v>
      </c>
      <c r="E31" s="6">
        <f t="shared" si="7"/>
        <v>145135.14151670021</v>
      </c>
      <c r="F31" s="6">
        <f t="shared" si="8"/>
        <v>148837.40335538983</v>
      </c>
      <c r="G31" s="6">
        <f t="shared" si="9"/>
        <v>293972.54487209005</v>
      </c>
      <c r="H31" s="24">
        <v>3.0751652597736368E-2</v>
      </c>
      <c r="I31" s="16">
        <f t="shared" si="10"/>
        <v>3.075165259773637</v>
      </c>
      <c r="J31" s="20">
        <f t="shared" si="2"/>
        <v>3.0751652597736368E-2</v>
      </c>
      <c r="K31" s="13">
        <f t="shared" si="11"/>
        <v>293972.54487209005</v>
      </c>
      <c r="L31" s="13">
        <f t="shared" si="3"/>
        <v>0</v>
      </c>
      <c r="M31" s="21">
        <v>293972.54487209005</v>
      </c>
      <c r="N31" s="21">
        <f t="shared" si="4"/>
        <v>0.49370304828925354</v>
      </c>
      <c r="O31" s="21">
        <f t="shared" si="5"/>
        <v>0.50629695171074651</v>
      </c>
      <c r="P31" s="21">
        <f t="shared" si="6"/>
        <v>1</v>
      </c>
      <c r="Q31" s="13">
        <v>49.370304828925356</v>
      </c>
      <c r="R31" s="13">
        <v>50.629695171074651</v>
      </c>
      <c r="S31" s="13">
        <v>100</v>
      </c>
    </row>
    <row r="32" spans="1:19" ht="13.5" x14ac:dyDescent="0.25">
      <c r="A32" s="1" t="s">
        <v>27</v>
      </c>
      <c r="B32" s="6">
        <v>78310</v>
      </c>
      <c r="C32" s="6">
        <v>73082</v>
      </c>
      <c r="D32" s="6">
        <f t="shared" si="1"/>
        <v>151392</v>
      </c>
      <c r="E32" s="6">
        <f t="shared" si="7"/>
        <v>79257.551828262192</v>
      </c>
      <c r="F32" s="6">
        <f t="shared" si="8"/>
        <v>73966.292972967145</v>
      </c>
      <c r="G32" s="6">
        <f t="shared" si="9"/>
        <v>153223.84480122934</v>
      </c>
      <c r="H32" s="24">
        <v>1.6028321444327597E-2</v>
      </c>
      <c r="I32" s="16">
        <f t="shared" si="10"/>
        <v>1.6028321444327598</v>
      </c>
      <c r="J32" s="20">
        <f t="shared" si="2"/>
        <v>1.6028321444327597E-2</v>
      </c>
      <c r="K32" s="13">
        <f t="shared" si="11"/>
        <v>153223.84480122934</v>
      </c>
      <c r="L32" s="13">
        <f t="shared" si="3"/>
        <v>0</v>
      </c>
      <c r="M32" s="21">
        <v>153223.84480122934</v>
      </c>
      <c r="N32" s="21">
        <f t="shared" si="4"/>
        <v>0.51726643415768336</v>
      </c>
      <c r="O32" s="21">
        <f t="shared" si="5"/>
        <v>0.48273356584231664</v>
      </c>
      <c r="P32" s="21">
        <f t="shared" si="6"/>
        <v>1</v>
      </c>
      <c r="Q32" s="13">
        <v>51.726643415768336</v>
      </c>
      <c r="R32" s="13">
        <v>48.273356584231664</v>
      </c>
      <c r="S32" s="13">
        <v>100</v>
      </c>
    </row>
    <row r="33" spans="1:19" ht="13.5" x14ac:dyDescent="0.25">
      <c r="A33" s="1" t="s">
        <v>28</v>
      </c>
      <c r="B33" s="6">
        <v>480106</v>
      </c>
      <c r="C33" s="6">
        <v>483316</v>
      </c>
      <c r="D33" s="6">
        <f t="shared" si="1"/>
        <v>963422</v>
      </c>
      <c r="E33" s="6">
        <f t="shared" si="7"/>
        <v>485915.28767794208</v>
      </c>
      <c r="F33" s="6">
        <f t="shared" si="8"/>
        <v>489164.12871189322</v>
      </c>
      <c r="G33" s="6">
        <f t="shared" si="9"/>
        <v>975079.4163898353</v>
      </c>
      <c r="H33" s="24">
        <v>0.10200035340399084</v>
      </c>
      <c r="I33" s="16">
        <f t="shared" si="10"/>
        <v>10.200035340399085</v>
      </c>
      <c r="J33" s="20">
        <f t="shared" si="2"/>
        <v>0.10200035340399084</v>
      </c>
      <c r="K33" s="13">
        <f t="shared" si="11"/>
        <v>975079.4163898353</v>
      </c>
      <c r="L33" s="13">
        <f t="shared" si="3"/>
        <v>0</v>
      </c>
      <c r="M33" s="21">
        <v>975079.4163898353</v>
      </c>
      <c r="N33" s="21">
        <f>+Q33/100</f>
        <v>0.4983340633699459</v>
      </c>
      <c r="O33" s="21">
        <f>+R33/100</f>
        <v>0.5016659366300541</v>
      </c>
      <c r="P33" s="21">
        <f t="shared" si="6"/>
        <v>1</v>
      </c>
      <c r="Q33" s="13">
        <v>49.833406336994592</v>
      </c>
      <c r="R33" s="13">
        <v>50.166593663005408</v>
      </c>
      <c r="S33" s="13">
        <v>100</v>
      </c>
    </row>
    <row r="34" spans="1:19" ht="13.5" x14ac:dyDescent="0.25">
      <c r="A34" s="1" t="s">
        <v>29</v>
      </c>
      <c r="B34" s="6">
        <v>30027</v>
      </c>
      <c r="C34" s="6">
        <v>27449</v>
      </c>
      <c r="D34" s="6">
        <f>SUM(B34:C34)</f>
        <v>57476</v>
      </c>
      <c r="E34" s="6">
        <f t="shared" si="7"/>
        <v>30390.327017586878</v>
      </c>
      <c r="F34" s="6">
        <f t="shared" si="8"/>
        <v>27781.133190320121</v>
      </c>
      <c r="G34" s="6">
        <f t="shared" si="9"/>
        <v>58171.460207906995</v>
      </c>
      <c r="H34" s="24">
        <v>6.0851551160838943E-3</v>
      </c>
      <c r="I34" s="16">
        <f t="shared" si="10"/>
        <v>0.60851551160838946</v>
      </c>
      <c r="J34" s="20">
        <f t="shared" si="2"/>
        <v>6.0851551160838943E-3</v>
      </c>
      <c r="K34" s="13">
        <f t="shared" si="11"/>
        <v>58171.460207907003</v>
      </c>
      <c r="L34" s="13">
        <f t="shared" si="3"/>
        <v>0</v>
      </c>
      <c r="M34" s="21">
        <v>58171.460207906995</v>
      </c>
      <c r="N34" s="21">
        <f t="shared" si="4"/>
        <v>0.52242675203563227</v>
      </c>
      <c r="O34" s="21">
        <f t="shared" si="5"/>
        <v>0.47757324796436779</v>
      </c>
      <c r="P34" s="21">
        <f t="shared" si="6"/>
        <v>1</v>
      </c>
      <c r="Q34" s="13">
        <v>52.242675203563223</v>
      </c>
      <c r="R34" s="13">
        <v>47.757324796436777</v>
      </c>
      <c r="S34" s="13">
        <v>100</v>
      </c>
    </row>
    <row r="35" spans="1:19" ht="13.5" x14ac:dyDescent="0.25">
      <c r="A35" s="1" t="s">
        <v>30</v>
      </c>
      <c r="B35" s="6">
        <v>85018</v>
      </c>
      <c r="C35" s="6">
        <v>78012</v>
      </c>
      <c r="D35" s="6">
        <f t="shared" si="1"/>
        <v>163030</v>
      </c>
      <c r="E35" s="6">
        <f t="shared" si="7"/>
        <v>86046.718699210745</v>
      </c>
      <c r="F35" s="6">
        <f t="shared" si="8"/>
        <v>78955.946025110316</v>
      </c>
      <c r="G35" s="6">
        <f t="shared" si="9"/>
        <v>165002.66472432108</v>
      </c>
      <c r="H35" s="24">
        <v>1.7260471128386759E-2</v>
      </c>
      <c r="I35" s="16">
        <f t="shared" si="10"/>
        <v>1.7260471128386758</v>
      </c>
      <c r="J35" s="20">
        <f t="shared" si="2"/>
        <v>1.7260471128386759E-2</v>
      </c>
      <c r="K35" s="13">
        <f t="shared" si="11"/>
        <v>165002.66472432105</v>
      </c>
      <c r="L35" s="13">
        <f t="shared" si="3"/>
        <v>0</v>
      </c>
      <c r="M35" s="21">
        <v>165002.66472432108</v>
      </c>
      <c r="N35" s="21">
        <f t="shared" si="4"/>
        <v>0.52148684291234737</v>
      </c>
      <c r="O35" s="21">
        <f t="shared" si="5"/>
        <v>0.47851315708765257</v>
      </c>
      <c r="P35" s="21">
        <f t="shared" si="6"/>
        <v>1</v>
      </c>
      <c r="Q35" s="13">
        <v>52.148684291234737</v>
      </c>
      <c r="R35" s="13">
        <v>47.851315708765256</v>
      </c>
      <c r="S35" s="13">
        <v>100</v>
      </c>
    </row>
    <row r="36" spans="1:19" ht="13.5" x14ac:dyDescent="0.25">
      <c r="A36" s="1" t="s">
        <v>31</v>
      </c>
      <c r="B36" s="6">
        <v>83453</v>
      </c>
      <c r="C36" s="6">
        <v>81771</v>
      </c>
      <c r="D36" s="6">
        <f t="shared" si="1"/>
        <v>165224</v>
      </c>
      <c r="E36" s="6">
        <f t="shared" si="7"/>
        <v>84462.782182658193</v>
      </c>
      <c r="F36" s="6">
        <f t="shared" si="8"/>
        <v>82760.429964868163</v>
      </c>
      <c r="G36" s="6">
        <f t="shared" si="9"/>
        <v>167223.21214752636</v>
      </c>
      <c r="H36" s="24">
        <v>1.7492756435727005E-2</v>
      </c>
      <c r="I36" s="16">
        <f t="shared" si="10"/>
        <v>1.7492756435727004</v>
      </c>
      <c r="J36" s="20">
        <f t="shared" si="2"/>
        <v>1.7492756435727005E-2</v>
      </c>
      <c r="K36" s="13">
        <f t="shared" si="11"/>
        <v>167223.21214752636</v>
      </c>
      <c r="L36" s="13">
        <f t="shared" si="3"/>
        <v>0</v>
      </c>
      <c r="M36" s="21">
        <v>167223.21214752636</v>
      </c>
      <c r="N36" s="21">
        <f t="shared" si="4"/>
        <v>0.50509005955551256</v>
      </c>
      <c r="O36" s="21">
        <f t="shared" si="5"/>
        <v>0.4949099404444875</v>
      </c>
      <c r="P36" s="21">
        <f t="shared" si="6"/>
        <v>1</v>
      </c>
      <c r="Q36" s="13">
        <v>50.50900595555126</v>
      </c>
      <c r="R36" s="13">
        <v>49.490994044448748</v>
      </c>
      <c r="S36" s="13">
        <v>100</v>
      </c>
    </row>
    <row r="37" spans="1:19" ht="13.5" x14ac:dyDescent="0.25">
      <c r="A37" s="1" t="s">
        <v>32</v>
      </c>
      <c r="B37" s="6">
        <v>96030</v>
      </c>
      <c r="C37" s="6">
        <v>89926</v>
      </c>
      <c r="D37" s="6">
        <f t="shared" si="1"/>
        <v>185956</v>
      </c>
      <c r="E37" s="6">
        <f t="shared" si="7"/>
        <v>97191.964015681471</v>
      </c>
      <c r="F37" s="6">
        <f t="shared" si="8"/>
        <v>91014.105551121262</v>
      </c>
      <c r="G37" s="6">
        <f t="shared" si="9"/>
        <v>188206.06956680273</v>
      </c>
      <c r="H37" s="24">
        <v>1.9687714955224731E-2</v>
      </c>
      <c r="I37" s="16">
        <f t="shared" si="10"/>
        <v>1.9687714955224731</v>
      </c>
      <c r="J37" s="20">
        <f t="shared" si="2"/>
        <v>1.9687714955224731E-2</v>
      </c>
      <c r="K37" s="13">
        <f t="shared" si="11"/>
        <v>188206.06956680273</v>
      </c>
      <c r="L37" s="13">
        <f t="shared" si="3"/>
        <v>0</v>
      </c>
      <c r="M37" s="21">
        <v>188206.06956680273</v>
      </c>
      <c r="N37" s="21">
        <f t="shared" si="4"/>
        <v>0.51641248467379375</v>
      </c>
      <c r="O37" s="21">
        <f t="shared" si="5"/>
        <v>0.48358751532620625</v>
      </c>
      <c r="P37" s="21">
        <f t="shared" si="6"/>
        <v>1</v>
      </c>
      <c r="Q37" s="13">
        <v>51.641248467379377</v>
      </c>
      <c r="R37" s="13">
        <v>48.358751532620623</v>
      </c>
      <c r="S37" s="13">
        <v>100</v>
      </c>
    </row>
    <row r="38" spans="1:19" ht="13.5" x14ac:dyDescent="0.25">
      <c r="A38" s="1" t="s">
        <v>33</v>
      </c>
      <c r="B38" s="6">
        <v>43342</v>
      </c>
      <c r="C38" s="6">
        <v>41675</v>
      </c>
      <c r="D38" s="6">
        <f t="shared" si="1"/>
        <v>85017</v>
      </c>
      <c r="E38" s="6">
        <f t="shared" si="7"/>
        <v>43866.438658415769</v>
      </c>
      <c r="F38" s="6">
        <f t="shared" si="8"/>
        <v>42179.267940784397</v>
      </c>
      <c r="G38" s="6">
        <f t="shared" si="9"/>
        <v>86045.706599200174</v>
      </c>
      <c r="H38" s="24">
        <v>9.001002722947047E-3</v>
      </c>
      <c r="I38" s="16">
        <f t="shared" si="10"/>
        <v>0.90010027229470468</v>
      </c>
      <c r="J38" s="20">
        <f t="shared" si="2"/>
        <v>9.001002722947047E-3</v>
      </c>
      <c r="K38" s="13">
        <f t="shared" si="11"/>
        <v>86045.706599200174</v>
      </c>
      <c r="L38" s="13">
        <f t="shared" si="3"/>
        <v>0</v>
      </c>
      <c r="M38" s="21">
        <v>86045.706599200174</v>
      </c>
      <c r="N38" s="21">
        <f t="shared" si="4"/>
        <v>0.50980392156862742</v>
      </c>
      <c r="O38" s="21">
        <f t="shared" si="5"/>
        <v>0.49019607843137253</v>
      </c>
      <c r="P38" s="21">
        <f t="shared" si="6"/>
        <v>1</v>
      </c>
      <c r="Q38" s="13">
        <v>50.980392156862742</v>
      </c>
      <c r="R38" s="13">
        <v>49.019607843137251</v>
      </c>
      <c r="S38" s="13">
        <v>100</v>
      </c>
    </row>
    <row r="39" spans="1:19" ht="13.5" x14ac:dyDescent="0.25">
      <c r="A39" s="1" t="s">
        <v>34</v>
      </c>
      <c r="B39" s="6">
        <v>32234</v>
      </c>
      <c r="C39" s="6">
        <v>27310</v>
      </c>
      <c r="D39" s="6">
        <f t="shared" si="1"/>
        <v>59544</v>
      </c>
      <c r="E39" s="6">
        <f t="shared" si="7"/>
        <v>32624.031740929677</v>
      </c>
      <c r="F39" s="6">
        <f t="shared" si="8"/>
        <v>27640.451288849956</v>
      </c>
      <c r="G39" s="6">
        <f t="shared" si="9"/>
        <v>60264.483029779636</v>
      </c>
      <c r="H39" s="24">
        <v>6.3041004285632161E-3</v>
      </c>
      <c r="I39" s="16">
        <f t="shared" si="10"/>
        <v>0.63041004285632163</v>
      </c>
      <c r="J39" s="20">
        <f t="shared" si="2"/>
        <v>6.3041004285632161E-3</v>
      </c>
      <c r="K39" s="13">
        <f t="shared" si="11"/>
        <v>60264.483029779629</v>
      </c>
      <c r="L39" s="13">
        <f t="shared" si="3"/>
        <v>0</v>
      </c>
      <c r="M39" s="21">
        <v>60264.483029779636</v>
      </c>
      <c r="N39" s="21">
        <f t="shared" si="4"/>
        <v>0.541347574902593</v>
      </c>
      <c r="O39" s="21">
        <f t="shared" si="5"/>
        <v>0.45865242509740695</v>
      </c>
      <c r="P39" s="21">
        <f t="shared" si="6"/>
        <v>1</v>
      </c>
      <c r="Q39" s="13">
        <v>54.134757490259297</v>
      </c>
      <c r="R39" s="13">
        <v>45.865242509740696</v>
      </c>
      <c r="S39" s="13">
        <v>100</v>
      </c>
    </row>
    <row r="40" spans="1:19" ht="13.5" x14ac:dyDescent="0.25">
      <c r="A40" s="15" t="s">
        <v>35</v>
      </c>
      <c r="B40" s="14">
        <v>1163957</v>
      </c>
      <c r="C40" s="14">
        <v>1210413</v>
      </c>
      <c r="D40" s="14">
        <f t="shared" si="1"/>
        <v>2374370</v>
      </c>
      <c r="E40" s="6">
        <f t="shared" si="7"/>
        <v>1178040.8920108357</v>
      </c>
      <c r="F40" s="6">
        <f t="shared" si="8"/>
        <v>1225059.0101021875</v>
      </c>
      <c r="G40" s="6">
        <f t="shared" si="9"/>
        <v>2403099.9021130232</v>
      </c>
      <c r="H40" s="24">
        <v>0.25138161585663782</v>
      </c>
      <c r="I40" s="16">
        <f t="shared" si="10"/>
        <v>25.138161585663781</v>
      </c>
      <c r="J40" s="20">
        <f t="shared" si="2"/>
        <v>0.25138161585663782</v>
      </c>
      <c r="K40" s="13">
        <f t="shared" si="11"/>
        <v>2403099.9021130232</v>
      </c>
      <c r="L40" s="13">
        <f t="shared" si="3"/>
        <v>0</v>
      </c>
      <c r="M40" s="21">
        <v>2403099.9021130232</v>
      </c>
      <c r="N40" s="21">
        <f t="shared" si="4"/>
        <v>0.49021719445579248</v>
      </c>
      <c r="O40" s="21">
        <f t="shared" si="5"/>
        <v>0.50978280554420752</v>
      </c>
      <c r="P40" s="21">
        <f t="shared" si="6"/>
        <v>1</v>
      </c>
      <c r="Q40" s="13">
        <v>49.021719445579251</v>
      </c>
      <c r="R40" s="13">
        <v>50.978280554420749</v>
      </c>
      <c r="S40" s="13">
        <v>100</v>
      </c>
    </row>
    <row r="41" spans="1:19" ht="4.5" customHeight="1" x14ac:dyDescent="0.3">
      <c r="A41" s="5"/>
      <c r="B41" s="7"/>
      <c r="C41" s="8"/>
      <c r="D41" s="7"/>
      <c r="E41" s="7"/>
      <c r="F41" s="7">
        <f>SUM(F8:F40)</f>
        <v>9524960.5842523314</v>
      </c>
      <c r="G41" s="7">
        <f>SUM(G8:G40)</f>
        <v>19119138</v>
      </c>
      <c r="M41" s="21"/>
    </row>
    <row r="42" spans="1:19" ht="16.5" x14ac:dyDescent="0.3">
      <c r="A42" s="9" t="s">
        <v>38</v>
      </c>
      <c r="B42" s="2"/>
      <c r="C42" s="2"/>
      <c r="D42" s="2"/>
      <c r="E42" s="13">
        <f>SUM(E9:E40)</f>
        <v>4797088.7078738315</v>
      </c>
      <c r="F42" s="13">
        <f>SUM(F9:F40)</f>
        <v>4762480.2921261666</v>
      </c>
      <c r="G42" s="13">
        <f>SUM(G9:G40)</f>
        <v>9559569</v>
      </c>
      <c r="I42" s="23">
        <f>SUM(I9:I41)</f>
        <v>99.999999999999986</v>
      </c>
      <c r="J42" s="20">
        <f>SUM(J9:J41)</f>
        <v>1</v>
      </c>
      <c r="M42" s="21">
        <f>SUM(M9:M41)</f>
        <v>9559938.0085263457</v>
      </c>
    </row>
    <row r="43" spans="1:19" ht="16.5" x14ac:dyDescent="0.3">
      <c r="A43" s="10" t="s">
        <v>36</v>
      </c>
      <c r="B43" s="2"/>
      <c r="C43" s="2"/>
      <c r="D43" s="2"/>
      <c r="E43" s="13">
        <f>+E8-E42</f>
        <v>0</v>
      </c>
      <c r="F43" s="13">
        <f>+F8-F42</f>
        <v>0</v>
      </c>
      <c r="G43" s="13">
        <f>+G8-G42</f>
        <v>0</v>
      </c>
      <c r="N43" s="21">
        <f>+G8-M42</f>
        <v>-369.00852634571493</v>
      </c>
      <c r="O43" s="21"/>
      <c r="P43" s="21"/>
    </row>
    <row r="46" spans="1:19" x14ac:dyDescent="0.2">
      <c r="P46" s="28">
        <f>+G33*O33</f>
        <v>489164.12871189322</v>
      </c>
    </row>
    <row r="47" spans="1:19" ht="17.25" thickBot="1" x14ac:dyDescent="0.25">
      <c r="A47" s="104"/>
      <c r="B47" s="103" t="s">
        <v>43</v>
      </c>
      <c r="C47" s="103"/>
      <c r="D47" s="17"/>
      <c r="E47" s="103" t="s">
        <v>44</v>
      </c>
      <c r="F47" s="103"/>
      <c r="G47" s="17"/>
      <c r="P47" s="28">
        <f>+G33*N33</f>
        <v>485915.28767794208</v>
      </c>
      <c r="S47" s="28">
        <f>+P46+P47</f>
        <v>975079.4163898353</v>
      </c>
    </row>
    <row r="48" spans="1:19" ht="17.25" thickTop="1" x14ac:dyDescent="0.2">
      <c r="A48" s="104"/>
      <c r="B48" s="12" t="s">
        <v>1</v>
      </c>
      <c r="C48" s="12" t="s">
        <v>2</v>
      </c>
      <c r="D48" s="12" t="s">
        <v>3</v>
      </c>
      <c r="E48" s="12" t="s">
        <v>1</v>
      </c>
      <c r="F48" s="12" t="s">
        <v>2</v>
      </c>
      <c r="G48" s="12" t="s">
        <v>3</v>
      </c>
      <c r="H48" s="13"/>
      <c r="I48" s="27" t="s">
        <v>48</v>
      </c>
      <c r="J48" s="27" t="s">
        <v>49</v>
      </c>
      <c r="P48" s="21">
        <f>+G33*0.5</f>
        <v>487539.70819491765</v>
      </c>
    </row>
    <row r="49" spans="1:16" ht="16.5" x14ac:dyDescent="0.3">
      <c r="A49" s="3" t="s">
        <v>0</v>
      </c>
      <c r="B49" s="4">
        <f>SUM(B50:B81)</f>
        <v>4855133.589178469</v>
      </c>
      <c r="C49" s="4">
        <f>SUM(C50:C81)</f>
        <v>4820106.41082153</v>
      </c>
      <c r="D49" s="4">
        <v>9675240</v>
      </c>
      <c r="E49" s="4">
        <f>SUM(E50:E82)</f>
        <v>4913880.5028762296</v>
      </c>
      <c r="F49" s="4">
        <f>SUM(F50:F82)</f>
        <v>4878429.4971237704</v>
      </c>
      <c r="G49" s="4">
        <v>9792310</v>
      </c>
      <c r="P49" s="21">
        <f>+G33*0.5</f>
        <v>487539.70819491765</v>
      </c>
    </row>
    <row r="50" spans="1:16" ht="13.5" x14ac:dyDescent="0.25">
      <c r="A50" s="1" t="s">
        <v>4</v>
      </c>
      <c r="B50" s="6">
        <f>+D50*I50</f>
        <v>472124.3488383246</v>
      </c>
      <c r="C50" s="6">
        <f>+D50*J50</f>
        <v>516410.94297565089</v>
      </c>
      <c r="D50" s="6">
        <f>+D$49*H50</f>
        <v>988535.29181397555</v>
      </c>
      <c r="E50" s="6">
        <f>+G50*I50</f>
        <v>477837.03374521091</v>
      </c>
      <c r="F50" s="6">
        <f>+G50*J50</f>
        <v>522659.49382236472</v>
      </c>
      <c r="G50" s="16">
        <f>+G$49*H50</f>
        <v>1000496.5275675757</v>
      </c>
      <c r="H50" s="20">
        <v>0.10217165587768112</v>
      </c>
      <c r="I50" s="21">
        <v>0.47759989223244631</v>
      </c>
      <c r="J50" s="21">
        <v>0.52240010776755363</v>
      </c>
      <c r="K50" s="13">
        <f>+B50+C50</f>
        <v>988535.29181397543</v>
      </c>
      <c r="L50" s="13">
        <f>+D50-K50</f>
        <v>0</v>
      </c>
    </row>
    <row r="51" spans="1:16" ht="13.5" x14ac:dyDescent="0.25">
      <c r="A51" s="1" t="s">
        <v>5</v>
      </c>
      <c r="B51" s="6">
        <f>+D51*0.53</f>
        <v>116350.21664354931</v>
      </c>
      <c r="C51" s="6">
        <f>+D51*0.47</f>
        <v>103178.49400465692</v>
      </c>
      <c r="D51" s="6">
        <f t="shared" ref="D51:D81" si="12">+D$49*H51</f>
        <v>219528.71064820624</v>
      </c>
      <c r="E51" s="6">
        <f>+G51*0.53</f>
        <v>117758.04940660846</v>
      </c>
      <c r="F51" s="6">
        <f>+G51*0.47</f>
        <v>104426.94947378484</v>
      </c>
      <c r="G51" s="16">
        <f t="shared" ref="G51:G81" si="13">+G$49*H51</f>
        <v>222184.99888039331</v>
      </c>
      <c r="H51" s="20">
        <v>2.2689743163808469E-2</v>
      </c>
      <c r="I51" s="21">
        <v>0.53</v>
      </c>
      <c r="J51" s="21">
        <v>0.47326548800574864</v>
      </c>
      <c r="K51" s="13">
        <f t="shared" ref="K51:K81" si="14">+B51+C51</f>
        <v>219528.71064820624</v>
      </c>
      <c r="L51" s="13">
        <f t="shared" ref="L51:L81" si="15">+D51-K51</f>
        <v>0</v>
      </c>
    </row>
    <row r="52" spans="1:16" ht="13.5" x14ac:dyDescent="0.25">
      <c r="A52" s="1" t="s">
        <v>6</v>
      </c>
      <c r="B52" s="6">
        <f t="shared" ref="B52:B81" si="16">+D52*I52</f>
        <v>51794.029221576362</v>
      </c>
      <c r="C52" s="6">
        <f>+D52*J52</f>
        <v>47888.196232594884</v>
      </c>
      <c r="D52" s="6">
        <f t="shared" si="12"/>
        <v>99682.225454171232</v>
      </c>
      <c r="E52" s="6">
        <f t="shared" ref="E52:E81" si="17">+G52*I52</f>
        <v>52420.734812442322</v>
      </c>
      <c r="F52" s="6">
        <f t="shared" ref="F52:F81" si="18">+G52*J52</f>
        <v>48467.6414073864</v>
      </c>
      <c r="G52" s="16">
        <f t="shared" si="13"/>
        <v>100888.37621982871</v>
      </c>
      <c r="H52" s="20">
        <v>1.0302816824613264E-2</v>
      </c>
      <c r="I52" s="21">
        <v>0.51959142149558646</v>
      </c>
      <c r="J52" s="21">
        <v>0.48040857850441365</v>
      </c>
      <c r="K52" s="13">
        <f t="shared" si="14"/>
        <v>99682.225454171246</v>
      </c>
      <c r="L52" s="13">
        <f t="shared" si="15"/>
        <v>0</v>
      </c>
    </row>
    <row r="53" spans="1:16" ht="13.5" x14ac:dyDescent="0.25">
      <c r="A53" s="1" t="s">
        <v>7</v>
      </c>
      <c r="B53" s="6">
        <f t="shared" si="16"/>
        <v>99155.711382223555</v>
      </c>
      <c r="C53" s="6">
        <f t="shared" ref="C53:C81" si="19">+D53*J53</f>
        <v>92504.629924721128</v>
      </c>
      <c r="D53" s="6">
        <f t="shared" si="12"/>
        <v>191660.3413069447</v>
      </c>
      <c r="E53" s="6">
        <f t="shared" si="17"/>
        <v>100355.49134959563</v>
      </c>
      <c r="F53" s="6">
        <f t="shared" si="18"/>
        <v>93623.932084180444</v>
      </c>
      <c r="G53" s="16">
        <f t="shared" si="13"/>
        <v>193979.4234337761</v>
      </c>
      <c r="H53" s="20">
        <v>1.9809363003599364E-2</v>
      </c>
      <c r="I53" s="21">
        <v>0.51735121990326283</v>
      </c>
      <c r="J53" s="21">
        <v>0.48264878009673706</v>
      </c>
      <c r="K53" s="13">
        <f t="shared" si="14"/>
        <v>191660.34130694467</v>
      </c>
      <c r="L53" s="13">
        <f t="shared" si="15"/>
        <v>0</v>
      </c>
    </row>
    <row r="54" spans="1:16" ht="13.5" x14ac:dyDescent="0.25">
      <c r="A54" s="1" t="s">
        <v>8</v>
      </c>
      <c r="B54" s="6">
        <f t="shared" si="16"/>
        <v>33745.044887494616</v>
      </c>
      <c r="C54" s="6">
        <f t="shared" si="19"/>
        <v>31767.031905138665</v>
      </c>
      <c r="D54" s="6">
        <f t="shared" si="12"/>
        <v>65512.076792633277</v>
      </c>
      <c r="E54" s="6">
        <f t="shared" si="17"/>
        <v>34153.358521572838</v>
      </c>
      <c r="F54" s="6">
        <f t="shared" si="18"/>
        <v>32151.411664724426</v>
      </c>
      <c r="G54" s="16">
        <f t="shared" si="13"/>
        <v>66304.770186297261</v>
      </c>
      <c r="H54" s="20">
        <v>6.7711061216707055E-3</v>
      </c>
      <c r="I54" s="21">
        <v>0.51509655226331019</v>
      </c>
      <c r="J54" s="21">
        <v>0.48490344773668986</v>
      </c>
      <c r="K54" s="13">
        <f t="shared" si="14"/>
        <v>65512.076792633277</v>
      </c>
      <c r="L54" s="13">
        <f t="shared" si="15"/>
        <v>0</v>
      </c>
    </row>
    <row r="55" spans="1:16" ht="13.5" x14ac:dyDescent="0.25">
      <c r="A55" s="1" t="s">
        <v>9</v>
      </c>
      <c r="B55" s="6">
        <f t="shared" si="16"/>
        <v>151013.25008329554</v>
      </c>
      <c r="C55" s="6">
        <f t="shared" si="19"/>
        <v>145610.84694039277</v>
      </c>
      <c r="D55" s="6">
        <f t="shared" si="12"/>
        <v>296624.09702368831</v>
      </c>
      <c r="E55" s="6">
        <f t="shared" si="17"/>
        <v>152840.50410358357</v>
      </c>
      <c r="F55" s="6">
        <f t="shared" si="18"/>
        <v>147372.73210823478</v>
      </c>
      <c r="G55" s="16">
        <f t="shared" si="13"/>
        <v>300213.23621181835</v>
      </c>
      <c r="H55" s="20">
        <v>3.0658060887759717E-2</v>
      </c>
      <c r="I55" s="21">
        <v>0.50910648055419339</v>
      </c>
      <c r="J55" s="21">
        <v>0.49089351944580661</v>
      </c>
      <c r="K55" s="13">
        <f t="shared" si="14"/>
        <v>296624.09702368831</v>
      </c>
      <c r="L55" s="13">
        <f t="shared" si="15"/>
        <v>0</v>
      </c>
    </row>
    <row r="56" spans="1:16" ht="13.5" x14ac:dyDescent="0.25">
      <c r="A56" s="1" t="s">
        <v>10</v>
      </c>
      <c r="B56" s="6">
        <f t="shared" si="16"/>
        <v>33776.799627242435</v>
      </c>
      <c r="C56" s="6">
        <f t="shared" si="19"/>
        <v>30786.732358730249</v>
      </c>
      <c r="D56" s="6">
        <f t="shared" si="12"/>
        <v>64563.531985972681</v>
      </c>
      <c r="E56" s="6">
        <f t="shared" si="17"/>
        <v>34185.497492345654</v>
      </c>
      <c r="F56" s="6">
        <f t="shared" si="18"/>
        <v>31159.25053473793</v>
      </c>
      <c r="G56" s="16">
        <f t="shared" si="13"/>
        <v>65344.74802708358</v>
      </c>
      <c r="H56" s="20">
        <v>6.6730677467404095E-3</v>
      </c>
      <c r="I56" s="21">
        <v>0.52315600755207925</v>
      </c>
      <c r="J56" s="21">
        <v>0.47684399244792081</v>
      </c>
      <c r="K56" s="13">
        <f t="shared" si="14"/>
        <v>64563.531985972688</v>
      </c>
      <c r="L56" s="13">
        <f t="shared" si="15"/>
        <v>0</v>
      </c>
    </row>
    <row r="57" spans="1:16" ht="13.5" x14ac:dyDescent="0.25">
      <c r="A57" s="1" t="s">
        <v>11</v>
      </c>
      <c r="B57" s="6">
        <f t="shared" si="16"/>
        <v>48410.612918768646</v>
      </c>
      <c r="C57" s="6">
        <f t="shared" si="19"/>
        <v>41404.083245379356</v>
      </c>
      <c r="D57" s="6">
        <f t="shared" si="12"/>
        <v>89814.696164148001</v>
      </c>
      <c r="E57" s="6">
        <f t="shared" si="17"/>
        <v>48996.379313648795</v>
      </c>
      <c r="F57" s="6">
        <f t="shared" si="18"/>
        <v>41905.070923776642</v>
      </c>
      <c r="G57" s="16">
        <f t="shared" si="13"/>
        <v>90901.450237425437</v>
      </c>
      <c r="H57" s="20">
        <v>9.2829424556029622E-3</v>
      </c>
      <c r="I57" s="21">
        <v>0.53900547445255476</v>
      </c>
      <c r="J57" s="21">
        <v>0.46099452554744524</v>
      </c>
      <c r="K57" s="13">
        <f t="shared" si="14"/>
        <v>89814.696164148001</v>
      </c>
      <c r="L57" s="13">
        <f t="shared" si="15"/>
        <v>0</v>
      </c>
    </row>
    <row r="58" spans="1:16" ht="13.5" x14ac:dyDescent="0.25">
      <c r="A58" s="1" t="s">
        <v>12</v>
      </c>
      <c r="B58" s="6">
        <f t="shared" si="16"/>
        <v>121440.36826008672</v>
      </c>
      <c r="C58" s="6">
        <f t="shared" si="19"/>
        <v>116144.49714730562</v>
      </c>
      <c r="D58" s="6">
        <f t="shared" si="12"/>
        <v>237584.86540739232</v>
      </c>
      <c r="E58" s="6">
        <f t="shared" si="17"/>
        <v>122909.79164516123</v>
      </c>
      <c r="F58" s="6">
        <f t="shared" si="18"/>
        <v>117549.84071305025</v>
      </c>
      <c r="G58" s="16">
        <f t="shared" si="13"/>
        <v>240459.63235821147</v>
      </c>
      <c r="H58" s="20">
        <v>2.4555966095661949E-2</v>
      </c>
      <c r="I58" s="21">
        <v>0.51114521984323402</v>
      </c>
      <c r="J58" s="21">
        <v>0.48885478015676603</v>
      </c>
      <c r="K58" s="13">
        <f t="shared" si="14"/>
        <v>237584.86540739232</v>
      </c>
      <c r="L58" s="13">
        <f t="shared" si="15"/>
        <v>0</v>
      </c>
    </row>
    <row r="59" spans="1:16" ht="13.5" x14ac:dyDescent="0.25">
      <c r="A59" s="1" t="s">
        <v>13</v>
      </c>
      <c r="B59" s="6">
        <f t="shared" si="16"/>
        <v>27664.524399009413</v>
      </c>
      <c r="C59" s="6">
        <f t="shared" si="19"/>
        <v>26204.830717053308</v>
      </c>
      <c r="D59" s="6">
        <f t="shared" si="12"/>
        <v>53869.355116062718</v>
      </c>
      <c r="E59" s="6">
        <f t="shared" si="17"/>
        <v>27999.263989075607</v>
      </c>
      <c r="F59" s="6">
        <f t="shared" si="18"/>
        <v>26521.908074518906</v>
      </c>
      <c r="G59" s="16">
        <f t="shared" si="13"/>
        <v>54521.172063594509</v>
      </c>
      <c r="H59" s="20">
        <v>5.5677538868351296E-3</v>
      </c>
      <c r="I59" s="21">
        <v>0.51354846070471016</v>
      </c>
      <c r="J59" s="21">
        <v>0.48645153929528989</v>
      </c>
      <c r="K59" s="13">
        <f t="shared" si="14"/>
        <v>53869.355116062725</v>
      </c>
      <c r="L59" s="13">
        <f t="shared" si="15"/>
        <v>0</v>
      </c>
    </row>
    <row r="60" spans="1:16" ht="13.5" x14ac:dyDescent="0.25">
      <c r="A60" s="1" t="s">
        <v>14</v>
      </c>
      <c r="B60" s="6">
        <f t="shared" si="16"/>
        <v>146491.78488178382</v>
      </c>
      <c r="C60" s="6">
        <f t="shared" si="19"/>
        <v>133369.90694083108</v>
      </c>
      <c r="D60" s="6">
        <f t="shared" si="12"/>
        <v>279861.69182261493</v>
      </c>
      <c r="E60" s="6">
        <f t="shared" si="17"/>
        <v>148264.32936193218</v>
      </c>
      <c r="F60" s="6">
        <f t="shared" si="18"/>
        <v>134983.67724581194</v>
      </c>
      <c r="G60" s="16">
        <f t="shared" si="13"/>
        <v>283248.00660774414</v>
      </c>
      <c r="H60" s="20">
        <v>2.8925555523440755E-2</v>
      </c>
      <c r="I60" s="21">
        <v>0.52344350499615677</v>
      </c>
      <c r="J60" s="21">
        <v>0.47655649500384312</v>
      </c>
      <c r="K60" s="13">
        <f t="shared" si="14"/>
        <v>279861.69182261487</v>
      </c>
      <c r="L60" s="13">
        <f t="shared" si="15"/>
        <v>0</v>
      </c>
    </row>
    <row r="61" spans="1:16" ht="13.5" x14ac:dyDescent="0.25">
      <c r="A61" s="1" t="s">
        <v>15</v>
      </c>
      <c r="B61" s="6">
        <f t="shared" si="16"/>
        <v>124226.59058634676</v>
      </c>
      <c r="C61" s="6">
        <f t="shared" si="19"/>
        <v>127181.8300757807</v>
      </c>
      <c r="D61" s="6">
        <f t="shared" si="12"/>
        <v>251408.42066212746</v>
      </c>
      <c r="E61" s="6">
        <f t="shared" si="17"/>
        <v>125729.72714522733</v>
      </c>
      <c r="F61" s="6">
        <f t="shared" si="18"/>
        <v>128720.72490908422</v>
      </c>
      <c r="G61" s="16">
        <f t="shared" si="13"/>
        <v>254450.45205431155</v>
      </c>
      <c r="H61" s="20">
        <v>2.5984721894457136E-2</v>
      </c>
      <c r="I61" s="21">
        <v>0.4941226322458675</v>
      </c>
      <c r="J61" s="21">
        <v>0.5058773677541325</v>
      </c>
      <c r="K61" s="13">
        <f t="shared" si="14"/>
        <v>251408.42066212746</v>
      </c>
      <c r="L61" s="13">
        <f t="shared" si="15"/>
        <v>0</v>
      </c>
    </row>
    <row r="62" spans="1:16" ht="13.5" x14ac:dyDescent="0.25">
      <c r="A62" s="1" t="s">
        <v>16</v>
      </c>
      <c r="B62" s="6">
        <f t="shared" si="16"/>
        <v>206546.14382356647</v>
      </c>
      <c r="C62" s="6">
        <f t="shared" si="19"/>
        <v>197256.34592766484</v>
      </c>
      <c r="D62" s="6">
        <f t="shared" si="12"/>
        <v>403802.48975123133</v>
      </c>
      <c r="E62" s="6">
        <f t="shared" si="17"/>
        <v>209045.34353927636</v>
      </c>
      <c r="F62" s="6">
        <f t="shared" si="18"/>
        <v>199643.13947673974</v>
      </c>
      <c r="G62" s="16">
        <f t="shared" si="13"/>
        <v>408688.48301601614</v>
      </c>
      <c r="H62" s="20">
        <v>4.1735656144057547E-2</v>
      </c>
      <c r="I62" s="21">
        <v>0.51150289823822626</v>
      </c>
      <c r="J62" s="21">
        <v>0.48849710176177369</v>
      </c>
      <c r="K62" s="13">
        <f t="shared" si="14"/>
        <v>403802.48975123127</v>
      </c>
      <c r="L62" s="13">
        <f t="shared" si="15"/>
        <v>0</v>
      </c>
    </row>
    <row r="63" spans="1:16" ht="13.5" x14ac:dyDescent="0.25">
      <c r="A63" s="1" t="s">
        <v>17</v>
      </c>
      <c r="B63" s="6">
        <f t="shared" si="16"/>
        <v>74266.141498595971</v>
      </c>
      <c r="C63" s="6">
        <f t="shared" si="19"/>
        <v>70089.881048536306</v>
      </c>
      <c r="D63" s="6">
        <f t="shared" si="12"/>
        <v>144356.02254713228</v>
      </c>
      <c r="E63" s="6">
        <f t="shared" si="17"/>
        <v>75164.75870966677</v>
      </c>
      <c r="F63" s="6">
        <f t="shared" si="18"/>
        <v>70937.965682545604</v>
      </c>
      <c r="G63" s="16">
        <f t="shared" si="13"/>
        <v>146102.72439221237</v>
      </c>
      <c r="H63" s="20">
        <v>1.4920149014094976E-2</v>
      </c>
      <c r="I63" s="21">
        <v>0.5144651410324641</v>
      </c>
      <c r="J63" s="21">
        <v>0.4855348589675359</v>
      </c>
      <c r="K63" s="13">
        <f t="shared" si="14"/>
        <v>144356.02254713228</v>
      </c>
      <c r="L63" s="13">
        <f t="shared" si="15"/>
        <v>0</v>
      </c>
    </row>
    <row r="64" spans="1:16" ht="13.5" x14ac:dyDescent="0.25">
      <c r="A64" s="1" t="s">
        <v>18</v>
      </c>
      <c r="B64" s="6">
        <f t="shared" si="16"/>
        <v>59306.586038043759</v>
      </c>
      <c r="C64" s="6">
        <f t="shared" si="19"/>
        <v>52968.954592245587</v>
      </c>
      <c r="D64" s="6">
        <f t="shared" si="12"/>
        <v>112275.54063028935</v>
      </c>
      <c r="E64" s="6">
        <f t="shared" si="17"/>
        <v>60024.193252694116</v>
      </c>
      <c r="F64" s="6">
        <f t="shared" si="18"/>
        <v>53609.876731036369</v>
      </c>
      <c r="G64" s="16">
        <f t="shared" si="13"/>
        <v>113634.0699837305</v>
      </c>
      <c r="H64" s="20">
        <v>1.160441918032931E-2</v>
      </c>
      <c r="I64" s="21">
        <v>0.52822356236371759</v>
      </c>
      <c r="J64" s="21">
        <v>0.4717764376362823</v>
      </c>
      <c r="K64" s="13">
        <f t="shared" si="14"/>
        <v>112275.54063028935</v>
      </c>
      <c r="L64" s="13">
        <f t="shared" si="15"/>
        <v>0</v>
      </c>
    </row>
    <row r="65" spans="1:12" ht="13.5" x14ac:dyDescent="0.25">
      <c r="A65" s="1" t="s">
        <v>19</v>
      </c>
      <c r="B65" s="6">
        <f t="shared" si="16"/>
        <v>17306.333162560226</v>
      </c>
      <c r="C65" s="6">
        <f t="shared" si="19"/>
        <v>15049.697947578266</v>
      </c>
      <c r="D65" s="6">
        <f t="shared" si="12"/>
        <v>32356.03111013849</v>
      </c>
      <c r="E65" s="6">
        <f t="shared" si="17"/>
        <v>17515.739071182743</v>
      </c>
      <c r="F65" s="6">
        <f t="shared" si="18"/>
        <v>15231.79866432772</v>
      </c>
      <c r="G65" s="16">
        <f t="shared" si="13"/>
        <v>32747.537735510461</v>
      </c>
      <c r="H65" s="20">
        <v>3.3442096640639912E-3</v>
      </c>
      <c r="I65" s="21">
        <v>0.53487194098838131</v>
      </c>
      <c r="J65" s="21">
        <v>0.46512805901161869</v>
      </c>
      <c r="K65" s="13">
        <f t="shared" si="14"/>
        <v>32356.031110138494</v>
      </c>
      <c r="L65" s="13">
        <f t="shared" si="15"/>
        <v>0</v>
      </c>
    </row>
    <row r="66" spans="1:12" ht="13.5" x14ac:dyDescent="0.25">
      <c r="A66" s="1" t="s">
        <v>20</v>
      </c>
      <c r="B66" s="6">
        <f t="shared" si="16"/>
        <v>93521.805943094761</v>
      </c>
      <c r="C66" s="6">
        <f t="shared" si="19"/>
        <v>95310.31483340729</v>
      </c>
      <c r="D66" s="6">
        <f t="shared" si="12"/>
        <v>188832.12077650204</v>
      </c>
      <c r="E66" s="6">
        <f t="shared" si="17"/>
        <v>94653.415889903117</v>
      </c>
      <c r="F66" s="6">
        <f t="shared" si="18"/>
        <v>96463.565663107336</v>
      </c>
      <c r="G66" s="16">
        <f t="shared" si="13"/>
        <v>191116.98155301044</v>
      </c>
      <c r="H66" s="20">
        <v>1.951704771938495E-2</v>
      </c>
      <c r="I66" s="21">
        <v>0.49526428850410104</v>
      </c>
      <c r="J66" s="21">
        <v>0.50473571149589902</v>
      </c>
      <c r="K66" s="13">
        <f t="shared" si="14"/>
        <v>188832.12077650207</v>
      </c>
      <c r="L66" s="13">
        <f t="shared" si="15"/>
        <v>0</v>
      </c>
    </row>
    <row r="67" spans="1:12" ht="13.5" x14ac:dyDescent="0.25">
      <c r="A67" s="1" t="s">
        <v>21</v>
      </c>
      <c r="B67" s="6">
        <f t="shared" si="16"/>
        <v>168176.17474376885</v>
      </c>
      <c r="C67" s="6">
        <f t="shared" si="19"/>
        <v>161250.56843941435</v>
      </c>
      <c r="D67" s="6">
        <f t="shared" si="12"/>
        <v>329426.74318318319</v>
      </c>
      <c r="E67" s="6">
        <f t="shared" si="17"/>
        <v>170211.0994357923</v>
      </c>
      <c r="F67" s="6">
        <f t="shared" si="18"/>
        <v>163201.69358434121</v>
      </c>
      <c r="G67" s="16">
        <f t="shared" si="13"/>
        <v>333412.79302013351</v>
      </c>
      <c r="H67" s="20">
        <v>3.4048431168961515E-2</v>
      </c>
      <c r="I67" s="21">
        <v>0.51051160303112275</v>
      </c>
      <c r="J67" s="21">
        <v>0.48948839696887719</v>
      </c>
      <c r="K67" s="13">
        <f t="shared" si="14"/>
        <v>329426.74318318319</v>
      </c>
      <c r="L67" s="13">
        <f t="shared" si="15"/>
        <v>0</v>
      </c>
    </row>
    <row r="68" spans="1:12" ht="13.5" x14ac:dyDescent="0.25">
      <c r="A68" s="1" t="s">
        <v>22</v>
      </c>
      <c r="B68" s="6">
        <f t="shared" si="16"/>
        <v>48148.380229238282</v>
      </c>
      <c r="C68" s="6">
        <f t="shared" si="19"/>
        <v>46289.191434325774</v>
      </c>
      <c r="D68" s="6">
        <f t="shared" si="12"/>
        <v>94437.571663564057</v>
      </c>
      <c r="E68" s="6">
        <f t="shared" si="17"/>
        <v>48730.973619524928</v>
      </c>
      <c r="F68" s="6">
        <f t="shared" si="18"/>
        <v>46849.288717826392</v>
      </c>
      <c r="G68" s="16">
        <f t="shared" si="13"/>
        <v>95580.26233735132</v>
      </c>
      <c r="H68" s="20">
        <v>9.7607471921692963E-3</v>
      </c>
      <c r="I68" s="21">
        <v>0.50984348052455175</v>
      </c>
      <c r="J68" s="21">
        <v>0.49015651947544825</v>
      </c>
      <c r="K68" s="13">
        <f t="shared" si="14"/>
        <v>94437.571663564057</v>
      </c>
      <c r="L68" s="13">
        <f t="shared" si="15"/>
        <v>0</v>
      </c>
    </row>
    <row r="69" spans="1:12" ht="13.5" x14ac:dyDescent="0.25">
      <c r="A69" s="1" t="s">
        <v>23</v>
      </c>
      <c r="B69" s="6">
        <f t="shared" si="16"/>
        <v>53681.899716906264</v>
      </c>
      <c r="C69" s="6">
        <f t="shared" si="19"/>
        <v>50283.118217446376</v>
      </c>
      <c r="D69" s="6">
        <f t="shared" si="12"/>
        <v>103965.01793435263</v>
      </c>
      <c r="E69" s="6">
        <f t="shared" si="17"/>
        <v>54331.448461935659</v>
      </c>
      <c r="F69" s="6">
        <f t="shared" si="18"/>
        <v>50891.541848252069</v>
      </c>
      <c r="G69" s="16">
        <f t="shared" si="13"/>
        <v>105222.99031018771</v>
      </c>
      <c r="H69" s="20">
        <v>1.0745471733450812E-2</v>
      </c>
      <c r="I69" s="21">
        <v>0.51634579384002999</v>
      </c>
      <c r="J69" s="21">
        <v>0.48365420615997012</v>
      </c>
      <c r="K69" s="13">
        <f t="shared" si="14"/>
        <v>103965.01793435264</v>
      </c>
      <c r="L69" s="13">
        <f t="shared" si="15"/>
        <v>0</v>
      </c>
    </row>
    <row r="70" spans="1:12" ht="13.5" x14ac:dyDescent="0.25">
      <c r="A70" s="1" t="s">
        <v>24</v>
      </c>
      <c r="B70" s="6">
        <f t="shared" si="16"/>
        <v>292140.53264058527</v>
      </c>
      <c r="C70" s="6">
        <f t="shared" si="19"/>
        <v>291665.23589081148</v>
      </c>
      <c r="D70" s="6">
        <f t="shared" si="12"/>
        <v>583805.76853139675</v>
      </c>
      <c r="E70" s="6">
        <f t="shared" si="17"/>
        <v>295675.42088689574</v>
      </c>
      <c r="F70" s="6">
        <f t="shared" si="18"/>
        <v>295194.37306629622</v>
      </c>
      <c r="G70" s="16">
        <f t="shared" si="13"/>
        <v>590869.79395319195</v>
      </c>
      <c r="H70" s="20">
        <v>6.0340184691170112E-2</v>
      </c>
      <c r="I70" s="21">
        <v>0.50040706753460951</v>
      </c>
      <c r="J70" s="21">
        <v>0.49959293246539049</v>
      </c>
      <c r="K70" s="13">
        <f t="shared" si="14"/>
        <v>583805.76853139675</v>
      </c>
      <c r="L70" s="13">
        <f t="shared" si="15"/>
        <v>0</v>
      </c>
    </row>
    <row r="71" spans="1:12" ht="13.5" x14ac:dyDescent="0.25">
      <c r="A71" s="1" t="s">
        <v>25</v>
      </c>
      <c r="B71" s="6">
        <f t="shared" si="16"/>
        <v>125533.65664822464</v>
      </c>
      <c r="C71" s="6">
        <f t="shared" si="19"/>
        <v>112455.82560434146</v>
      </c>
      <c r="D71" s="6">
        <f t="shared" si="12"/>
        <v>237989.48225256611</v>
      </c>
      <c r="E71" s="6">
        <f t="shared" si="17"/>
        <v>127052.60865187598</v>
      </c>
      <c r="F71" s="6">
        <f t="shared" si="18"/>
        <v>113816.53639844064</v>
      </c>
      <c r="G71" s="16">
        <f t="shared" si="13"/>
        <v>240869.14505031664</v>
      </c>
      <c r="H71" s="20">
        <v>2.4597785920821201E-2</v>
      </c>
      <c r="I71" s="21">
        <v>0.52747564917596723</v>
      </c>
      <c r="J71" s="21">
        <v>0.47252435082403271</v>
      </c>
      <c r="K71" s="13">
        <f t="shared" si="14"/>
        <v>237989.48225256609</v>
      </c>
      <c r="L71" s="13">
        <f t="shared" si="15"/>
        <v>0</v>
      </c>
    </row>
    <row r="72" spans="1:12" ht="13.5" x14ac:dyDescent="0.25">
      <c r="A72" s="1" t="s">
        <v>26</v>
      </c>
      <c r="B72" s="6">
        <f t="shared" si="16"/>
        <v>146891.27999474021</v>
      </c>
      <c r="C72" s="6">
        <f t="shared" si="19"/>
        <v>150638.33928498262</v>
      </c>
      <c r="D72" s="6">
        <f t="shared" si="12"/>
        <v>297529.6192797228</v>
      </c>
      <c r="E72" s="6">
        <f t="shared" si="17"/>
        <v>148668.65834907399</v>
      </c>
      <c r="F72" s="6">
        <f t="shared" si="18"/>
        <v>152461.05690026586</v>
      </c>
      <c r="G72" s="16">
        <f t="shared" si="13"/>
        <v>301129.71524933982</v>
      </c>
      <c r="H72" s="20">
        <v>3.0751652597736368E-2</v>
      </c>
      <c r="I72" s="21">
        <v>0.49370304828925354</v>
      </c>
      <c r="J72" s="21">
        <v>0.50629695171074651</v>
      </c>
      <c r="K72" s="13">
        <f t="shared" si="14"/>
        <v>297529.6192797228</v>
      </c>
      <c r="L72" s="13">
        <f t="shared" si="15"/>
        <v>0</v>
      </c>
    </row>
    <row r="73" spans="1:12" ht="13.5" x14ac:dyDescent="0.25">
      <c r="A73" s="1" t="s">
        <v>27</v>
      </c>
      <c r="B73" s="6">
        <f t="shared" si="16"/>
        <v>80216.569988759467</v>
      </c>
      <c r="C73" s="6">
        <f t="shared" si="19"/>
        <v>74861.286782256677</v>
      </c>
      <c r="D73" s="6">
        <f t="shared" si="12"/>
        <v>155077.85677101614</v>
      </c>
      <c r="E73" s="6">
        <f t="shared" si="17"/>
        <v>81187.187136094741</v>
      </c>
      <c r="F73" s="6">
        <f t="shared" si="18"/>
        <v>75767.105226408821</v>
      </c>
      <c r="G73" s="16">
        <f t="shared" si="13"/>
        <v>156954.29236250356</v>
      </c>
      <c r="H73" s="20">
        <v>1.6028321444327597E-2</v>
      </c>
      <c r="I73" s="21">
        <v>0.51726643415768336</v>
      </c>
      <c r="J73" s="21">
        <v>0.48273356584231664</v>
      </c>
      <c r="K73" s="13">
        <f t="shared" si="14"/>
        <v>155077.85677101614</v>
      </c>
      <c r="L73" s="13">
        <f t="shared" si="15"/>
        <v>0</v>
      </c>
    </row>
    <row r="74" spans="1:12" ht="13.5" x14ac:dyDescent="0.25">
      <c r="A74" s="1" t="s">
        <v>28</v>
      </c>
      <c r="B74" s="6">
        <f t="shared" si="16"/>
        <v>491794.87359243206</v>
      </c>
      <c r="C74" s="6">
        <f t="shared" si="19"/>
        <v>495083.02567599626</v>
      </c>
      <c r="D74" s="6">
        <f t="shared" si="12"/>
        <v>986877.89926842833</v>
      </c>
      <c r="E74" s="6">
        <f t="shared" si="17"/>
        <v>497745.57102747925</v>
      </c>
      <c r="F74" s="6">
        <f t="shared" si="18"/>
        <v>501073.50961395435</v>
      </c>
      <c r="G74" s="16">
        <f t="shared" si="13"/>
        <v>998819.0806414336</v>
      </c>
      <c r="H74" s="20">
        <v>0.10200035340399084</v>
      </c>
      <c r="I74" s="21">
        <v>0.4983340633699459</v>
      </c>
      <c r="J74" s="21">
        <v>0.5016659366300541</v>
      </c>
      <c r="K74" s="13">
        <f t="shared" si="14"/>
        <v>986877.89926842833</v>
      </c>
      <c r="L74" s="13">
        <f t="shared" si="15"/>
        <v>0</v>
      </c>
    </row>
    <row r="75" spans="1:12" ht="13.5" x14ac:dyDescent="0.25">
      <c r="A75" s="1" t="s">
        <v>29</v>
      </c>
      <c r="B75" s="6">
        <f t="shared" si="16"/>
        <v>30758.050658312866</v>
      </c>
      <c r="C75" s="6">
        <f t="shared" si="19"/>
        <v>28117.285527026677</v>
      </c>
      <c r="D75" s="6">
        <f t="shared" si="12"/>
        <v>58875.33618533954</v>
      </c>
      <c r="E75" s="6">
        <f t="shared" si="17"/>
        <v>31130.22178694313</v>
      </c>
      <c r="F75" s="6">
        <f t="shared" si="18"/>
        <v>28457.503507836351</v>
      </c>
      <c r="G75" s="16">
        <f t="shared" si="13"/>
        <v>59587.725294779477</v>
      </c>
      <c r="H75" s="20">
        <v>6.0851551160838943E-3</v>
      </c>
      <c r="I75" s="21">
        <v>0.52242675203563227</v>
      </c>
      <c r="J75" s="21">
        <v>0.47757324796436779</v>
      </c>
      <c r="K75" s="13">
        <f t="shared" si="14"/>
        <v>58875.336185339547</v>
      </c>
      <c r="L75" s="13">
        <f t="shared" si="15"/>
        <v>0</v>
      </c>
    </row>
    <row r="76" spans="1:12" ht="13.5" x14ac:dyDescent="0.25">
      <c r="A76" s="1" t="s">
        <v>30</v>
      </c>
      <c r="B76" s="6">
        <f t="shared" si="16"/>
        <v>87087.88593160965</v>
      </c>
      <c r="C76" s="6">
        <f t="shared" si="19"/>
        <v>79911.314748603036</v>
      </c>
      <c r="D76" s="6">
        <f t="shared" si="12"/>
        <v>166999.2006802127</v>
      </c>
      <c r="E76" s="6">
        <f t="shared" si="17"/>
        <v>88141.64571493426</v>
      </c>
      <c r="F76" s="6">
        <f t="shared" si="18"/>
        <v>80878.238320278673</v>
      </c>
      <c r="G76" s="16">
        <f t="shared" si="13"/>
        <v>169019.88403521295</v>
      </c>
      <c r="H76" s="20">
        <v>1.7260471128386759E-2</v>
      </c>
      <c r="I76" s="21">
        <v>0.52148684291234737</v>
      </c>
      <c r="J76" s="21">
        <v>0.47851315708765257</v>
      </c>
      <c r="K76" s="13">
        <f t="shared" si="14"/>
        <v>166999.2006802127</v>
      </c>
      <c r="L76" s="13">
        <f t="shared" si="15"/>
        <v>0</v>
      </c>
    </row>
    <row r="77" spans="1:12" ht="13.5" x14ac:dyDescent="0.25">
      <c r="A77" s="1" t="s">
        <v>31</v>
      </c>
      <c r="B77" s="6">
        <f t="shared" si="16"/>
        <v>85484.783747566646</v>
      </c>
      <c r="C77" s="6">
        <f t="shared" si="19"/>
        <v>83761.833029636706</v>
      </c>
      <c r="D77" s="6">
        <f t="shared" si="12"/>
        <v>169246.61677720334</v>
      </c>
      <c r="E77" s="6">
        <f t="shared" si="17"/>
        <v>86519.146061403575</v>
      </c>
      <c r="F77" s="6">
        <f t="shared" si="18"/>
        <v>84775.347711730326</v>
      </c>
      <c r="G77" s="16">
        <f t="shared" si="13"/>
        <v>171294.4937731339</v>
      </c>
      <c r="H77" s="20">
        <v>1.7492756435727005E-2</v>
      </c>
      <c r="I77" s="21">
        <v>0.50509005955551256</v>
      </c>
      <c r="J77" s="21">
        <v>0.4949099404444875</v>
      </c>
      <c r="K77" s="13">
        <f t="shared" si="14"/>
        <v>169246.61677720334</v>
      </c>
      <c r="L77" s="13">
        <f t="shared" si="15"/>
        <v>0</v>
      </c>
    </row>
    <row r="78" spans="1:12" ht="13.5" x14ac:dyDescent="0.25">
      <c r="A78" s="1" t="s">
        <v>32</v>
      </c>
      <c r="B78" s="6">
        <f t="shared" si="16"/>
        <v>98367.988967188998</v>
      </c>
      <c r="C78" s="6">
        <f t="shared" si="19"/>
        <v>92115.378276199524</v>
      </c>
      <c r="D78" s="6">
        <f t="shared" si="12"/>
        <v>190483.36724338852</v>
      </c>
      <c r="E78" s="6">
        <f t="shared" si="17"/>
        <v>99558.237526231344</v>
      </c>
      <c r="F78" s="6">
        <f t="shared" si="18"/>
        <v>93229.970506965343</v>
      </c>
      <c r="G78" s="16">
        <f t="shared" si="13"/>
        <v>192788.20803319669</v>
      </c>
      <c r="H78" s="20">
        <v>1.9687714955224731E-2</v>
      </c>
      <c r="I78" s="21">
        <v>0.51641248467379375</v>
      </c>
      <c r="J78" s="21">
        <v>0.48358751532620625</v>
      </c>
      <c r="K78" s="13">
        <f t="shared" si="14"/>
        <v>190483.36724338852</v>
      </c>
      <c r="L78" s="13">
        <f t="shared" si="15"/>
        <v>0</v>
      </c>
    </row>
    <row r="79" spans="1:12" ht="13.5" x14ac:dyDescent="0.25">
      <c r="A79" s="1" t="s">
        <v>33</v>
      </c>
      <c r="B79" s="6">
        <f t="shared" si="16"/>
        <v>44397.223553221978</v>
      </c>
      <c r="C79" s="6">
        <f t="shared" si="19"/>
        <v>42689.638031944211</v>
      </c>
      <c r="D79" s="6">
        <f t="shared" si="12"/>
        <v>87086.861585166189</v>
      </c>
      <c r="E79" s="6">
        <f t="shared" si="17"/>
        <v>44934.428104362378</v>
      </c>
      <c r="F79" s="6">
        <f t="shared" si="18"/>
        <v>43206.180869579206</v>
      </c>
      <c r="G79" s="16">
        <f t="shared" si="13"/>
        <v>88140.608973941591</v>
      </c>
      <c r="H79" s="20">
        <v>9.001002722947047E-3</v>
      </c>
      <c r="I79" s="21">
        <v>0.50980392156862742</v>
      </c>
      <c r="J79" s="21">
        <v>0.49019607843137253</v>
      </c>
      <c r="K79" s="13">
        <f t="shared" si="14"/>
        <v>87086.861585166189</v>
      </c>
      <c r="L79" s="13">
        <f t="shared" si="15"/>
        <v>0</v>
      </c>
    </row>
    <row r="80" spans="1:12" ht="13.5" x14ac:dyDescent="0.25">
      <c r="A80" s="1" t="s">
        <v>34</v>
      </c>
      <c r="B80" s="6">
        <f t="shared" si="16"/>
        <v>33018.783259068732</v>
      </c>
      <c r="C80" s="6">
        <f t="shared" si="19"/>
        <v>27974.901371383236</v>
      </c>
      <c r="D80" s="6">
        <f t="shared" si="12"/>
        <v>60993.684630451971</v>
      </c>
      <c r="E80" s="6">
        <f t="shared" si="17"/>
        <v>33418.309157768832</v>
      </c>
      <c r="F80" s="6">
        <f t="shared" si="18"/>
        <v>28313.396509855025</v>
      </c>
      <c r="G80" s="16">
        <f t="shared" si="13"/>
        <v>61731.705667623864</v>
      </c>
      <c r="H80" s="20">
        <v>6.3041004285632161E-3</v>
      </c>
      <c r="I80" s="21">
        <v>0.541347574902593</v>
      </c>
      <c r="J80" s="21">
        <v>0.45865242509740695</v>
      </c>
      <c r="K80" s="13">
        <f t="shared" si="14"/>
        <v>60993.684630451971</v>
      </c>
      <c r="L80" s="13">
        <f t="shared" si="15"/>
        <v>0</v>
      </c>
    </row>
    <row r="81" spans="1:14" ht="13.5" x14ac:dyDescent="0.25">
      <c r="A81" s="1" t="s">
        <v>35</v>
      </c>
      <c r="B81" s="6">
        <f t="shared" si="16"/>
        <v>1192295.2133112822</v>
      </c>
      <c r="C81" s="6">
        <f t="shared" si="19"/>
        <v>1239882.2516894944</v>
      </c>
      <c r="D81" s="6">
        <f t="shared" si="12"/>
        <v>2432177.4650007766</v>
      </c>
      <c r="E81" s="6">
        <f t="shared" si="17"/>
        <v>1206721.935606786</v>
      </c>
      <c r="F81" s="6">
        <f t="shared" si="18"/>
        <v>1254884.7751623271</v>
      </c>
      <c r="G81" s="16">
        <f t="shared" si="13"/>
        <v>2461606.7107691132</v>
      </c>
      <c r="H81" s="20">
        <v>0.25138161585663782</v>
      </c>
      <c r="I81" s="21">
        <v>0.49021719445579248</v>
      </c>
      <c r="J81" s="21">
        <v>0.50978280554420752</v>
      </c>
      <c r="K81" s="13">
        <f t="shared" si="14"/>
        <v>2432177.4650007766</v>
      </c>
      <c r="L81" s="13">
        <f t="shared" si="15"/>
        <v>0</v>
      </c>
    </row>
    <row r="82" spans="1:14" ht="16.5" x14ac:dyDescent="0.3">
      <c r="A82" s="5"/>
      <c r="B82" s="7"/>
      <c r="C82" s="8"/>
      <c r="D82" s="7"/>
      <c r="E82" s="7"/>
      <c r="F82" s="8"/>
      <c r="G82" s="7"/>
    </row>
    <row r="83" spans="1:14" x14ac:dyDescent="0.2">
      <c r="B83" s="13">
        <f t="shared" ref="B83:G83" si="20">SUM(B50:B82)</f>
        <v>4855133.589178469</v>
      </c>
      <c r="C83" s="13">
        <f t="shared" si="20"/>
        <v>4820106.41082153</v>
      </c>
      <c r="D83" s="13">
        <f t="shared" si="20"/>
        <v>9675240</v>
      </c>
      <c r="E83" s="13">
        <f t="shared" si="20"/>
        <v>4913880.5028762296</v>
      </c>
      <c r="F83" s="13">
        <f t="shared" si="20"/>
        <v>4878429.4971237704</v>
      </c>
      <c r="G83" s="23">
        <f t="shared" si="20"/>
        <v>9792310</v>
      </c>
    </row>
    <row r="84" spans="1:14" x14ac:dyDescent="0.2">
      <c r="G84" s="13">
        <f>+E83+F83</f>
        <v>9792310</v>
      </c>
    </row>
    <row r="86" spans="1:14" ht="17.25" thickBot="1" x14ac:dyDescent="0.25">
      <c r="A86" s="104"/>
      <c r="B86" s="103" t="s">
        <v>45</v>
      </c>
      <c r="C86" s="103"/>
      <c r="D86" s="17"/>
      <c r="E86" s="103" t="s">
        <v>46</v>
      </c>
      <c r="F86" s="103"/>
      <c r="G86" s="17"/>
      <c r="H86" s="21">
        <f>+D88-H87</f>
        <v>0</v>
      </c>
      <c r="M86" s="21"/>
    </row>
    <row r="87" spans="1:14" ht="17.25" thickTop="1" x14ac:dyDescent="0.2">
      <c r="A87" s="104"/>
      <c r="B87" s="12" t="s">
        <v>1</v>
      </c>
      <c r="C87" s="12" t="s">
        <v>2</v>
      </c>
      <c r="D87" s="12" t="s">
        <v>3</v>
      </c>
      <c r="E87" s="12" t="s">
        <v>1</v>
      </c>
      <c r="F87" s="12" t="s">
        <v>2</v>
      </c>
      <c r="G87" s="12" t="s">
        <v>3</v>
      </c>
      <c r="H87" s="21">
        <f>+B88+C88</f>
        <v>9910796.9999999981</v>
      </c>
      <c r="I87" s="21" t="s">
        <v>48</v>
      </c>
      <c r="J87" s="21" t="s">
        <v>49</v>
      </c>
      <c r="K87" s="21">
        <f>+E88+F88</f>
        <v>10030717.999999998</v>
      </c>
      <c r="L87" s="21"/>
    </row>
    <row r="88" spans="1:14" ht="16.5" x14ac:dyDescent="0.3">
      <c r="A88" s="3" t="s">
        <v>0</v>
      </c>
      <c r="B88" s="4">
        <f>SUM(B89:B120)</f>
        <v>4973338.4815497287</v>
      </c>
      <c r="C88" s="4">
        <f>SUM(C89:C120)</f>
        <v>4937458.5184502695</v>
      </c>
      <c r="D88" s="4">
        <v>9910797</v>
      </c>
      <c r="E88" s="4">
        <f>SUM(E89:E120)</f>
        <v>5033516.0559714362</v>
      </c>
      <c r="F88" s="4">
        <f>SUM(F89:F120)</f>
        <v>4997201.9440285619</v>
      </c>
      <c r="G88" s="4">
        <v>10030718</v>
      </c>
      <c r="H88" s="21">
        <f>+E88+F88</f>
        <v>10030717.999999998</v>
      </c>
      <c r="I88" s="21"/>
      <c r="J88" s="21"/>
      <c r="K88" s="21"/>
      <c r="L88" s="21"/>
    </row>
    <row r="89" spans="1:14" ht="13.5" x14ac:dyDescent="0.25">
      <c r="A89" s="1" t="s">
        <v>4</v>
      </c>
      <c r="B89" s="6">
        <f>+D89*I89</f>
        <v>483618.86424458842</v>
      </c>
      <c r="C89" s="6">
        <f>+D89*J89</f>
        <v>528983.67631296441</v>
      </c>
      <c r="D89" s="16">
        <f>+D$88*H89</f>
        <v>1012602.5405575532</v>
      </c>
      <c r="E89" s="6">
        <f>+G89*I89</f>
        <v>489470.66988838027</v>
      </c>
      <c r="F89" s="6">
        <f>+G89*J89</f>
        <v>535384.39781367988</v>
      </c>
      <c r="G89" s="16">
        <f>+G$88*H89</f>
        <v>1024855.0677020606</v>
      </c>
      <c r="H89" s="26">
        <v>0.102171655877681</v>
      </c>
      <c r="I89" s="21">
        <v>0.47759989223244598</v>
      </c>
      <c r="J89" s="21">
        <v>0.52240010776755363</v>
      </c>
      <c r="K89" s="33">
        <f>+B89+C89</f>
        <v>1012602.5405575528</v>
      </c>
      <c r="L89" s="21">
        <f>+D89-K89</f>
        <v>0</v>
      </c>
      <c r="M89" s="13">
        <f>+E89+F89</f>
        <v>1024855.0677020601</v>
      </c>
      <c r="N89" s="13">
        <f>+G89-M89</f>
        <v>0</v>
      </c>
    </row>
    <row r="90" spans="1:14" ht="13.5" x14ac:dyDescent="0.25">
      <c r="A90" s="1" t="s">
        <v>5</v>
      </c>
      <c r="B90" s="6">
        <f>+D90*0.53</f>
        <v>119182.92239368104</v>
      </c>
      <c r="C90" s="6">
        <f>+D90*0.47</f>
        <v>105690.51608496244</v>
      </c>
      <c r="D90" s="16">
        <f t="shared" ref="D90:D120" si="21">+D$88*H90</f>
        <v>224873.43847864348</v>
      </c>
      <c r="E90" s="6">
        <f>+G90*0.53</f>
        <v>120625.040039353</v>
      </c>
      <c r="F90" s="6">
        <f>+G90*0.47</f>
        <v>106969.37512923755</v>
      </c>
      <c r="G90" s="16">
        <f t="shared" ref="G90:G120" si="22">+G$88*H90</f>
        <v>227594.41516859055</v>
      </c>
      <c r="H90" s="26">
        <v>2.2689743163808469E-2</v>
      </c>
      <c r="I90" s="21">
        <v>0.53</v>
      </c>
      <c r="J90" s="21">
        <v>0.47326548800574864</v>
      </c>
      <c r="K90" s="33">
        <f t="shared" ref="K90:K120" si="23">+B90+C90</f>
        <v>224873.43847864348</v>
      </c>
      <c r="L90" s="21">
        <f t="shared" ref="L90:L120" si="24">+D90-K90</f>
        <v>0</v>
      </c>
      <c r="M90" s="13">
        <f t="shared" ref="M90:M120" si="25">+E90+F90</f>
        <v>227594.41516859055</v>
      </c>
      <c r="N90" s="13">
        <f t="shared" ref="N90:N120" si="26">+G90-M90</f>
        <v>0</v>
      </c>
    </row>
    <row r="91" spans="1:14" ht="13.5" x14ac:dyDescent="0.25">
      <c r="A91" s="1" t="s">
        <v>6</v>
      </c>
      <c r="B91" s="6">
        <f t="shared" ref="B91:B118" si="27">+D91*I91</f>
        <v>53055.025965982379</v>
      </c>
      <c r="C91" s="6">
        <f t="shared" ref="C91:C118" si="28">+D91*J91</f>
        <v>49054.100110944295</v>
      </c>
      <c r="D91" s="16">
        <f t="shared" si="21"/>
        <v>102109.12607692667</v>
      </c>
      <c r="E91" s="6">
        <f t="shared" ref="E91:E120" si="29">+G91*I91</f>
        <v>53696.993687535607</v>
      </c>
      <c r="F91" s="6">
        <f t="shared" ref="F91:F120" si="30">+G91*J91</f>
        <v>49647.656485815511</v>
      </c>
      <c r="G91" s="16">
        <f t="shared" si="22"/>
        <v>103344.65017335111</v>
      </c>
      <c r="H91" s="26">
        <v>1.0302816824613264E-2</v>
      </c>
      <c r="I91" s="21">
        <v>0.51959142149558646</v>
      </c>
      <c r="J91" s="21">
        <v>0.48040857850441365</v>
      </c>
      <c r="K91" s="33">
        <f t="shared" si="23"/>
        <v>102109.12607692668</v>
      </c>
      <c r="L91" s="21">
        <f t="shared" si="24"/>
        <v>0</v>
      </c>
      <c r="M91" s="13">
        <f t="shared" si="25"/>
        <v>103344.65017335111</v>
      </c>
      <c r="N91" s="13">
        <f t="shared" si="26"/>
        <v>0</v>
      </c>
    </row>
    <row r="92" spans="1:14" ht="13.5" x14ac:dyDescent="0.25">
      <c r="A92" s="1" t="s">
        <v>7</v>
      </c>
      <c r="B92" s="6">
        <f t="shared" si="27"/>
        <v>101569.79329709725</v>
      </c>
      <c r="C92" s="6">
        <f t="shared" si="28"/>
        <v>94756.782130886306</v>
      </c>
      <c r="D92" s="16">
        <f t="shared" si="21"/>
        <v>196326.57542798357</v>
      </c>
      <c r="E92" s="6">
        <f t="shared" si="29"/>
        <v>102798.79144749636</v>
      </c>
      <c r="F92" s="6">
        <f t="shared" si="30"/>
        <v>95903.342601241806</v>
      </c>
      <c r="G92" s="16">
        <f t="shared" si="22"/>
        <v>198702.1340487382</v>
      </c>
      <c r="H92" s="26">
        <v>1.9809363003599364E-2</v>
      </c>
      <c r="I92" s="21">
        <v>0.51735121990326283</v>
      </c>
      <c r="J92" s="21">
        <v>0.48264878009673706</v>
      </c>
      <c r="K92" s="33">
        <f t="shared" si="23"/>
        <v>196326.57542798354</v>
      </c>
      <c r="L92" s="21">
        <f t="shared" si="24"/>
        <v>0</v>
      </c>
      <c r="M92" s="13">
        <f t="shared" si="25"/>
        <v>198702.13404873817</v>
      </c>
      <c r="N92" s="13">
        <f t="shared" si="26"/>
        <v>0</v>
      </c>
    </row>
    <row r="93" spans="1:14" ht="13.5" x14ac:dyDescent="0.25">
      <c r="A93" s="1" t="s">
        <v>8</v>
      </c>
      <c r="B93" s="6">
        <f t="shared" si="27"/>
        <v>34566.614330584765</v>
      </c>
      <c r="C93" s="6">
        <f t="shared" si="28"/>
        <v>32540.443906750894</v>
      </c>
      <c r="D93" s="16">
        <f t="shared" si="21"/>
        <v>67107.058237335659</v>
      </c>
      <c r="E93" s="6">
        <f t="shared" si="29"/>
        <v>34984.871606678513</v>
      </c>
      <c r="F93" s="6">
        <f t="shared" si="30"/>
        <v>32934.184447874024</v>
      </c>
      <c r="G93" s="16">
        <f t="shared" si="22"/>
        <v>67919.056054552537</v>
      </c>
      <c r="H93" s="26">
        <v>6.7711061216707055E-3</v>
      </c>
      <c r="I93" s="21">
        <v>0.51509655226331019</v>
      </c>
      <c r="J93" s="21">
        <v>0.48490344773668986</v>
      </c>
      <c r="K93" s="33">
        <f t="shared" si="23"/>
        <v>67107.058237335659</v>
      </c>
      <c r="L93" s="21">
        <f t="shared" si="24"/>
        <v>0</v>
      </c>
      <c r="M93" s="13">
        <f t="shared" si="25"/>
        <v>67919.056054552537</v>
      </c>
      <c r="N93" s="13">
        <f t="shared" si="26"/>
        <v>0</v>
      </c>
    </row>
    <row r="94" spans="1:14" ht="13.5" x14ac:dyDescent="0.25">
      <c r="A94" s="1" t="s">
        <v>9</v>
      </c>
      <c r="B94" s="6">
        <f t="shared" si="27"/>
        <v>154689.8749680396</v>
      </c>
      <c r="C94" s="6">
        <f t="shared" si="28"/>
        <v>149155.94290418676</v>
      </c>
      <c r="D94" s="16">
        <f t="shared" si="21"/>
        <v>303845.81787222635</v>
      </c>
      <c r="E94" s="6">
        <f t="shared" si="29"/>
        <v>156561.62801636077</v>
      </c>
      <c r="F94" s="6">
        <f t="shared" si="30"/>
        <v>150960.73517558663</v>
      </c>
      <c r="G94" s="16">
        <f t="shared" si="22"/>
        <v>307522.3631919474</v>
      </c>
      <c r="H94" s="26">
        <v>3.0658060887759717E-2</v>
      </c>
      <c r="I94" s="21">
        <v>0.50910648055419339</v>
      </c>
      <c r="J94" s="21">
        <v>0.49089351944580661</v>
      </c>
      <c r="K94" s="33">
        <f t="shared" si="23"/>
        <v>303845.81787222635</v>
      </c>
      <c r="L94" s="21">
        <f t="shared" si="24"/>
        <v>0</v>
      </c>
      <c r="M94" s="13">
        <f t="shared" si="25"/>
        <v>307522.3631919474</v>
      </c>
      <c r="N94" s="13">
        <f t="shared" si="26"/>
        <v>0</v>
      </c>
    </row>
    <row r="95" spans="1:14" ht="13.5" x14ac:dyDescent="0.25">
      <c r="A95" s="1" t="s">
        <v>10</v>
      </c>
      <c r="B95" s="6">
        <f t="shared" si="27"/>
        <v>34599.14218306476</v>
      </c>
      <c r="C95" s="6">
        <f t="shared" si="28"/>
        <v>31536.277622126865</v>
      </c>
      <c r="D95" s="16">
        <f t="shared" si="21"/>
        <v>66135.419805191617</v>
      </c>
      <c r="E95" s="6">
        <f t="shared" si="29"/>
        <v>35017.793047342901</v>
      </c>
      <c r="F95" s="6">
        <f t="shared" si="30"/>
        <v>31917.867715105564</v>
      </c>
      <c r="G95" s="16">
        <f t="shared" si="22"/>
        <v>66935.66076244846</v>
      </c>
      <c r="H95" s="26">
        <v>6.6730677467404095E-3</v>
      </c>
      <c r="I95" s="21">
        <v>0.52315600755207925</v>
      </c>
      <c r="J95" s="21">
        <v>0.47684399244792081</v>
      </c>
      <c r="K95" s="33">
        <f t="shared" si="23"/>
        <v>66135.419805191632</v>
      </c>
      <c r="L95" s="21">
        <f t="shared" si="24"/>
        <v>0</v>
      </c>
      <c r="M95" s="13">
        <f t="shared" si="25"/>
        <v>66935.66076244846</v>
      </c>
      <c r="N95" s="13">
        <f t="shared" si="26"/>
        <v>0</v>
      </c>
    </row>
    <row r="96" spans="1:14" ht="13.5" x14ac:dyDescent="0.25">
      <c r="A96" s="1" t="s">
        <v>11</v>
      </c>
      <c r="B96" s="6">
        <f t="shared" si="27"/>
        <v>49589.235748518229</v>
      </c>
      <c r="C96" s="6">
        <f t="shared" si="28"/>
        <v>42412.122491644244</v>
      </c>
      <c r="D96" s="16">
        <f t="shared" si="21"/>
        <v>92001.358240162474</v>
      </c>
      <c r="E96" s="6">
        <f t="shared" si="29"/>
        <v>50189.267283842593</v>
      </c>
      <c r="F96" s="6">
        <f t="shared" si="30"/>
        <v>42925.310698538247</v>
      </c>
      <c r="G96" s="16">
        <f t="shared" si="22"/>
        <v>93114.577982380841</v>
      </c>
      <c r="H96" s="26">
        <v>9.2829424556029622E-3</v>
      </c>
      <c r="I96" s="21">
        <v>0.53900547445255476</v>
      </c>
      <c r="J96" s="21">
        <v>0.46099452554744524</v>
      </c>
      <c r="K96" s="33">
        <f t="shared" si="23"/>
        <v>92001.358240162474</v>
      </c>
      <c r="L96" s="21">
        <f t="shared" si="24"/>
        <v>0</v>
      </c>
      <c r="M96" s="13">
        <f t="shared" si="25"/>
        <v>93114.577982380841</v>
      </c>
      <c r="N96" s="13">
        <f t="shared" si="26"/>
        <v>0</v>
      </c>
    </row>
    <row r="97" spans="1:14" ht="13.5" x14ac:dyDescent="0.25">
      <c r="A97" s="1" t="s">
        <v>12</v>
      </c>
      <c r="B97" s="6">
        <f t="shared" si="27"/>
        <v>124397.00073909924</v>
      </c>
      <c r="C97" s="6">
        <f t="shared" si="28"/>
        <v>118972.19437388892</v>
      </c>
      <c r="D97" s="16">
        <f t="shared" si="21"/>
        <v>243369.19511298815</v>
      </c>
      <c r="E97" s="6">
        <f t="shared" si="29"/>
        <v>125902.20892020047</v>
      </c>
      <c r="F97" s="6">
        <f t="shared" si="30"/>
        <v>120411.76220294557</v>
      </c>
      <c r="G97" s="16">
        <f t="shared" si="22"/>
        <v>246313.97112314604</v>
      </c>
      <c r="H97" s="26">
        <v>2.4555966095661949E-2</v>
      </c>
      <c r="I97" s="21">
        <v>0.51114521984323402</v>
      </c>
      <c r="J97" s="21">
        <v>0.48885478015676603</v>
      </c>
      <c r="K97" s="33">
        <f t="shared" si="23"/>
        <v>243369.19511298818</v>
      </c>
      <c r="L97" s="21">
        <f t="shared" si="24"/>
        <v>0</v>
      </c>
      <c r="M97" s="13">
        <f t="shared" si="25"/>
        <v>246313.97112314604</v>
      </c>
      <c r="N97" s="13">
        <f t="shared" si="26"/>
        <v>0</v>
      </c>
    </row>
    <row r="98" spans="1:14" ht="13.5" x14ac:dyDescent="0.25">
      <c r="A98" s="1" t="s">
        <v>13</v>
      </c>
      <c r="B98" s="6">
        <f t="shared" si="27"/>
        <v>28338.055223449683</v>
      </c>
      <c r="C98" s="6">
        <f t="shared" si="28"/>
        <v>26842.823294934264</v>
      </c>
      <c r="D98" s="16">
        <f t="shared" si="21"/>
        <v>55180.878518383943</v>
      </c>
      <c r="E98" s="6">
        <f t="shared" si="29"/>
        <v>28680.946710426088</v>
      </c>
      <c r="F98" s="6">
        <f t="shared" si="30"/>
        <v>27167.622421821012</v>
      </c>
      <c r="G98" s="16">
        <f t="shared" si="22"/>
        <v>55848.569132247096</v>
      </c>
      <c r="H98" s="26">
        <v>5.5677538868351296E-3</v>
      </c>
      <c r="I98" s="21">
        <v>0.51354846070471016</v>
      </c>
      <c r="J98" s="21">
        <v>0.48645153929528989</v>
      </c>
      <c r="K98" s="33">
        <f t="shared" si="23"/>
        <v>55180.87851838395</v>
      </c>
      <c r="L98" s="21">
        <f t="shared" si="24"/>
        <v>0</v>
      </c>
      <c r="M98" s="13">
        <f t="shared" si="25"/>
        <v>55848.569132247096</v>
      </c>
      <c r="N98" s="13">
        <f t="shared" si="26"/>
        <v>0</v>
      </c>
    </row>
    <row r="99" spans="1:14" ht="13.5" x14ac:dyDescent="0.25">
      <c r="A99" s="1" t="s">
        <v>14</v>
      </c>
      <c r="B99" s="6">
        <f t="shared" si="27"/>
        <v>150058.32848911535</v>
      </c>
      <c r="C99" s="6">
        <f t="shared" si="28"/>
        <v>136616.98041593467</v>
      </c>
      <c r="D99" s="16">
        <f t="shared" si="21"/>
        <v>286675.30890505004</v>
      </c>
      <c r="E99" s="6">
        <f t="shared" si="29"/>
        <v>151874.03965853425</v>
      </c>
      <c r="F99" s="6">
        <f t="shared" si="30"/>
        <v>138270.05079044233</v>
      </c>
      <c r="G99" s="16">
        <f t="shared" si="22"/>
        <v>290144.09044897661</v>
      </c>
      <c r="H99" s="26">
        <v>2.8925555523440755E-2</v>
      </c>
      <c r="I99" s="21">
        <v>0.52344350499615677</v>
      </c>
      <c r="J99" s="21">
        <v>0.47655649500384312</v>
      </c>
      <c r="K99" s="33">
        <f t="shared" si="23"/>
        <v>286675.30890505004</v>
      </c>
      <c r="L99" s="21">
        <f t="shared" si="24"/>
        <v>0</v>
      </c>
      <c r="M99" s="13">
        <f t="shared" si="25"/>
        <v>290144.09044897661</v>
      </c>
      <c r="N99" s="13">
        <f t="shared" si="26"/>
        <v>0</v>
      </c>
    </row>
    <row r="100" spans="1:14" ht="13.5" x14ac:dyDescent="0.25">
      <c r="A100" s="1" t="s">
        <v>15</v>
      </c>
      <c r="B100" s="6">
        <f t="shared" si="27"/>
        <v>127251.0574728269</v>
      </c>
      <c r="C100" s="6">
        <f t="shared" si="28"/>
        <v>130278.24632459319</v>
      </c>
      <c r="D100" s="16">
        <f t="shared" si="21"/>
        <v>257529.30379742009</v>
      </c>
      <c r="E100" s="6">
        <f t="shared" si="29"/>
        <v>128790.79984301154</v>
      </c>
      <c r="F100" s="6">
        <f t="shared" si="30"/>
        <v>131854.61778871375</v>
      </c>
      <c r="G100" s="16">
        <f t="shared" si="22"/>
        <v>260645.41763172529</v>
      </c>
      <c r="H100" s="26">
        <v>2.5984721894457136E-2</v>
      </c>
      <c r="I100" s="21">
        <v>0.4941226322458675</v>
      </c>
      <c r="J100" s="21">
        <v>0.5058773677541325</v>
      </c>
      <c r="K100" s="33">
        <f t="shared" si="23"/>
        <v>257529.30379742009</v>
      </c>
      <c r="L100" s="21">
        <f t="shared" si="24"/>
        <v>0</v>
      </c>
      <c r="M100" s="13">
        <f t="shared" si="25"/>
        <v>260645.41763172529</v>
      </c>
      <c r="N100" s="13">
        <f t="shared" si="26"/>
        <v>0</v>
      </c>
    </row>
    <row r="101" spans="1:14" ht="13.5" x14ac:dyDescent="0.25">
      <c r="A101" s="1" t="s">
        <v>16</v>
      </c>
      <c r="B101" s="6">
        <f t="shared" si="27"/>
        <v>211574.79324214917</v>
      </c>
      <c r="C101" s="6">
        <f t="shared" si="28"/>
        <v>202058.82246340791</v>
      </c>
      <c r="D101" s="16">
        <f t="shared" si="21"/>
        <v>413633.61570555711</v>
      </c>
      <c r="E101" s="6">
        <f t="shared" si="29"/>
        <v>214134.85584663917</v>
      </c>
      <c r="F101" s="6">
        <f t="shared" si="30"/>
        <v>204503.74147936943</v>
      </c>
      <c r="G101" s="16">
        <f t="shared" si="22"/>
        <v>418638.5973260086</v>
      </c>
      <c r="H101" s="26">
        <v>4.1735656144057547E-2</v>
      </c>
      <c r="I101" s="21">
        <v>0.51150289823822626</v>
      </c>
      <c r="J101" s="21">
        <v>0.48849710176177369</v>
      </c>
      <c r="K101" s="33">
        <f t="shared" si="23"/>
        <v>413633.61570555705</v>
      </c>
      <c r="L101" s="21">
        <f t="shared" si="24"/>
        <v>0</v>
      </c>
      <c r="M101" s="13">
        <f t="shared" si="25"/>
        <v>418638.5973260086</v>
      </c>
      <c r="N101" s="13">
        <f t="shared" si="26"/>
        <v>0</v>
      </c>
    </row>
    <row r="102" spans="1:14" ht="13.5" x14ac:dyDescent="0.25">
      <c r="A102" s="1" t="s">
        <v>17</v>
      </c>
      <c r="B102" s="6">
        <f t="shared" si="27"/>
        <v>76074.252666172659</v>
      </c>
      <c r="C102" s="6">
        <f t="shared" si="28"/>
        <v>71796.315422272775</v>
      </c>
      <c r="D102" s="16">
        <f t="shared" si="21"/>
        <v>147870.56808844543</v>
      </c>
      <c r="E102" s="6">
        <f t="shared" si="29"/>
        <v>76994.753858355311</v>
      </c>
      <c r="F102" s="6">
        <f t="shared" si="30"/>
        <v>72665.053420009412</v>
      </c>
      <c r="G102" s="16">
        <f t="shared" si="22"/>
        <v>149659.80727836472</v>
      </c>
      <c r="H102" s="26">
        <v>1.4920149014094976E-2</v>
      </c>
      <c r="I102" s="21">
        <v>0.5144651410324641</v>
      </c>
      <c r="J102" s="21">
        <v>0.4855348589675359</v>
      </c>
      <c r="K102" s="33">
        <f t="shared" si="23"/>
        <v>147870.56808844543</v>
      </c>
      <c r="L102" s="21">
        <f t="shared" si="24"/>
        <v>0</v>
      </c>
      <c r="M102" s="13">
        <f t="shared" si="25"/>
        <v>149659.80727836472</v>
      </c>
      <c r="N102" s="13">
        <f t="shared" si="26"/>
        <v>0</v>
      </c>
    </row>
    <row r="103" spans="1:14" ht="13.5" x14ac:dyDescent="0.25">
      <c r="A103" s="1" t="s">
        <v>18</v>
      </c>
      <c r="B103" s="6">
        <f t="shared" si="27"/>
        <v>60750.486291408371</v>
      </c>
      <c r="C103" s="6">
        <f t="shared" si="28"/>
        <v>54258.556507741792</v>
      </c>
      <c r="D103" s="16">
        <f t="shared" si="21"/>
        <v>115009.04279915018</v>
      </c>
      <c r="E103" s="6">
        <f t="shared" si="29"/>
        <v>61485.569359556372</v>
      </c>
      <c r="F103" s="6">
        <f t="shared" si="30"/>
        <v>54915.086992118071</v>
      </c>
      <c r="G103" s="16">
        <f t="shared" si="22"/>
        <v>116400.65635167445</v>
      </c>
      <c r="H103" s="26">
        <v>1.160441918032931E-2</v>
      </c>
      <c r="I103" s="21">
        <v>0.52822356236371759</v>
      </c>
      <c r="J103" s="21">
        <v>0.4717764376362823</v>
      </c>
      <c r="K103" s="33">
        <f t="shared" si="23"/>
        <v>115009.04279915016</v>
      </c>
      <c r="L103" s="21">
        <f t="shared" si="24"/>
        <v>0</v>
      </c>
      <c r="M103" s="13">
        <f t="shared" si="25"/>
        <v>116400.65635167444</v>
      </c>
      <c r="N103" s="13">
        <f t="shared" si="26"/>
        <v>0</v>
      </c>
    </row>
    <row r="104" spans="1:14" ht="13.5" x14ac:dyDescent="0.25">
      <c r="A104" s="1" t="s">
        <v>19</v>
      </c>
      <c r="B104" s="6">
        <f t="shared" si="27"/>
        <v>17727.679601591524</v>
      </c>
      <c r="C104" s="6">
        <f t="shared" si="28"/>
        <v>15416.103504384888</v>
      </c>
      <c r="D104" s="16">
        <f t="shared" si="21"/>
        <v>33143.783105976414</v>
      </c>
      <c r="E104" s="6">
        <f t="shared" si="29"/>
        <v>17942.185162093112</v>
      </c>
      <c r="F104" s="6">
        <f t="shared" si="30"/>
        <v>15602.638911007516</v>
      </c>
      <c r="G104" s="16">
        <f t="shared" si="22"/>
        <v>33544.82407310063</v>
      </c>
      <c r="H104" s="26">
        <v>3.3442096640639912E-3</v>
      </c>
      <c r="I104" s="21">
        <v>0.53487194098838131</v>
      </c>
      <c r="J104" s="21">
        <v>0.46512805901161869</v>
      </c>
      <c r="K104" s="33">
        <f t="shared" si="23"/>
        <v>33143.783105976414</v>
      </c>
      <c r="L104" s="21">
        <f t="shared" si="24"/>
        <v>0</v>
      </c>
      <c r="M104" s="13">
        <f t="shared" si="25"/>
        <v>33544.82407310063</v>
      </c>
      <c r="N104" s="13">
        <f t="shared" si="26"/>
        <v>0</v>
      </c>
    </row>
    <row r="105" spans="1:14" ht="13.5" x14ac:dyDescent="0.25">
      <c r="A105" s="1" t="s">
        <v>20</v>
      </c>
      <c r="B105" s="6">
        <f t="shared" si="27"/>
        <v>95798.722695809687</v>
      </c>
      <c r="C105" s="6">
        <f t="shared" si="28"/>
        <v>97630.775290327525</v>
      </c>
      <c r="D105" s="16">
        <f t="shared" si="21"/>
        <v>193429.4979861372</v>
      </c>
      <c r="E105" s="6">
        <f t="shared" si="29"/>
        <v>96957.890684459257</v>
      </c>
      <c r="F105" s="6">
        <f t="shared" si="30"/>
        <v>98812.11118123433</v>
      </c>
      <c r="G105" s="16">
        <f t="shared" si="22"/>
        <v>195770.00186569357</v>
      </c>
      <c r="H105" s="26">
        <v>1.951704771938495E-2</v>
      </c>
      <c r="I105" s="21">
        <v>0.49526428850410104</v>
      </c>
      <c r="J105" s="21">
        <v>0.50473571149589902</v>
      </c>
      <c r="K105" s="33">
        <f t="shared" si="23"/>
        <v>193429.49798613723</v>
      </c>
      <c r="L105" s="21">
        <f t="shared" si="24"/>
        <v>0</v>
      </c>
      <c r="M105" s="13">
        <f t="shared" si="25"/>
        <v>195770.0018656936</v>
      </c>
      <c r="N105" s="13">
        <f t="shared" si="26"/>
        <v>0</v>
      </c>
    </row>
    <row r="106" spans="1:14" ht="13.5" x14ac:dyDescent="0.25">
      <c r="A106" s="1" t="s">
        <v>21</v>
      </c>
      <c r="B106" s="6">
        <f t="shared" si="27"/>
        <v>172270.65459068923</v>
      </c>
      <c r="C106" s="6">
        <f t="shared" si="28"/>
        <v>165176.43489336103</v>
      </c>
      <c r="D106" s="16">
        <f t="shared" si="21"/>
        <v>337447.08948405029</v>
      </c>
      <c r="E106" s="6">
        <f t="shared" si="29"/>
        <v>174355.13570448561</v>
      </c>
      <c r="F106" s="6">
        <f t="shared" si="30"/>
        <v>167175.07569377765</v>
      </c>
      <c r="G106" s="16">
        <f t="shared" si="22"/>
        <v>341530.21139826329</v>
      </c>
      <c r="H106" s="26">
        <v>3.4048431168961515E-2</v>
      </c>
      <c r="I106" s="21">
        <v>0.51051160303112275</v>
      </c>
      <c r="J106" s="21">
        <v>0.48948839696887719</v>
      </c>
      <c r="K106" s="33">
        <f t="shared" si="23"/>
        <v>337447.08948405029</v>
      </c>
      <c r="L106" s="21">
        <f t="shared" si="24"/>
        <v>0</v>
      </c>
      <c r="M106" s="13">
        <f t="shared" si="25"/>
        <v>341530.21139826323</v>
      </c>
      <c r="N106" s="13">
        <f t="shared" si="26"/>
        <v>0</v>
      </c>
    </row>
    <row r="107" spans="1:14" ht="13.5" x14ac:dyDescent="0.25">
      <c r="A107" s="1" t="s">
        <v>22</v>
      </c>
      <c r="B107" s="6">
        <f t="shared" si="27"/>
        <v>49320.618644167393</v>
      </c>
      <c r="C107" s="6">
        <f t="shared" si="28"/>
        <v>47416.165345742498</v>
      </c>
      <c r="D107" s="16">
        <f t="shared" si="21"/>
        <v>96736.783989909891</v>
      </c>
      <c r="E107" s="6">
        <f t="shared" si="29"/>
        <v>49917.399902872137</v>
      </c>
      <c r="F107" s="6">
        <f t="shared" si="30"/>
        <v>47989.902651069882</v>
      </c>
      <c r="G107" s="16">
        <f t="shared" si="22"/>
        <v>97907.30255394202</v>
      </c>
      <c r="H107" s="26">
        <v>9.7607471921692963E-3</v>
      </c>
      <c r="I107" s="21">
        <v>0.50984348052455175</v>
      </c>
      <c r="J107" s="21">
        <v>0.49015651947544825</v>
      </c>
      <c r="K107" s="33">
        <f t="shared" si="23"/>
        <v>96736.783989909891</v>
      </c>
      <c r="L107" s="21">
        <f t="shared" si="24"/>
        <v>0</v>
      </c>
      <c r="M107" s="13">
        <f t="shared" si="25"/>
        <v>97907.30255394202</v>
      </c>
      <c r="N107" s="13">
        <f t="shared" si="26"/>
        <v>0</v>
      </c>
    </row>
    <row r="108" spans="1:14" ht="13.5" x14ac:dyDescent="0.25">
      <c r="A108" s="1" t="s">
        <v>23</v>
      </c>
      <c r="B108" s="6">
        <f t="shared" si="27"/>
        <v>54988.859260195663</v>
      </c>
      <c r="C108" s="6">
        <f t="shared" si="28"/>
        <v>51507.32975927346</v>
      </c>
      <c r="D108" s="16">
        <f t="shared" si="21"/>
        <v>106496.18901946911</v>
      </c>
      <c r="E108" s="6">
        <f t="shared" si="29"/>
        <v>55654.226434131509</v>
      </c>
      <c r="F108" s="6">
        <f t="shared" si="30"/>
        <v>52130.570301084757</v>
      </c>
      <c r="G108" s="16">
        <f t="shared" si="22"/>
        <v>107784.79673521625</v>
      </c>
      <c r="H108" s="26">
        <v>1.0745471733450812E-2</v>
      </c>
      <c r="I108" s="21">
        <v>0.51634579384002999</v>
      </c>
      <c r="J108" s="21">
        <v>0.48365420615997012</v>
      </c>
      <c r="K108" s="33">
        <f t="shared" si="23"/>
        <v>106496.18901946912</v>
      </c>
      <c r="L108" s="21">
        <f t="shared" si="24"/>
        <v>0</v>
      </c>
      <c r="M108" s="13">
        <f t="shared" si="25"/>
        <v>107784.79673521627</v>
      </c>
      <c r="N108" s="13">
        <f t="shared" si="26"/>
        <v>0</v>
      </c>
    </row>
    <row r="109" spans="1:14" ht="13.5" x14ac:dyDescent="0.25">
      <c r="A109" s="1" t="s">
        <v>24</v>
      </c>
      <c r="B109" s="6">
        <f t="shared" si="27"/>
        <v>299253.09495916526</v>
      </c>
      <c r="C109" s="6">
        <f t="shared" si="28"/>
        <v>298766.22645752941</v>
      </c>
      <c r="D109" s="16">
        <f t="shared" si="21"/>
        <v>598019.32141669467</v>
      </c>
      <c r="E109" s="6">
        <f t="shared" si="29"/>
        <v>302874.06816652673</v>
      </c>
      <c r="F109" s="6">
        <f t="shared" si="30"/>
        <v>302381.3085385178</v>
      </c>
      <c r="G109" s="16">
        <f t="shared" si="22"/>
        <v>605255.37670504453</v>
      </c>
      <c r="H109" s="26">
        <v>6.0340184691170112E-2</v>
      </c>
      <c r="I109" s="21">
        <v>0.50040706753460951</v>
      </c>
      <c r="J109" s="21">
        <v>0.49959293246539049</v>
      </c>
      <c r="K109" s="33">
        <f t="shared" si="23"/>
        <v>598019.32141669467</v>
      </c>
      <c r="L109" s="21">
        <f t="shared" si="24"/>
        <v>0</v>
      </c>
      <c r="M109" s="13">
        <f t="shared" si="25"/>
        <v>605255.37670504453</v>
      </c>
      <c r="N109" s="13">
        <f t="shared" si="26"/>
        <v>0</v>
      </c>
    </row>
    <row r="110" spans="1:14" ht="13.5" x14ac:dyDescent="0.25">
      <c r="A110" s="1" t="s">
        <v>25</v>
      </c>
      <c r="B110" s="6">
        <f t="shared" si="27"/>
        <v>128589.9458523256</v>
      </c>
      <c r="C110" s="6">
        <f t="shared" si="28"/>
        <v>115193.71705839137</v>
      </c>
      <c r="D110" s="16">
        <f t="shared" si="21"/>
        <v>243783.66291071699</v>
      </c>
      <c r="E110" s="6">
        <f t="shared" si="29"/>
        <v>130145.88882003615</v>
      </c>
      <c r="F110" s="6">
        <f t="shared" si="30"/>
        <v>116587.56517609162</v>
      </c>
      <c r="G110" s="16">
        <f t="shared" si="22"/>
        <v>246733.45399612779</v>
      </c>
      <c r="H110" s="26">
        <v>2.4597785920821201E-2</v>
      </c>
      <c r="I110" s="21">
        <v>0.52747564917596723</v>
      </c>
      <c r="J110" s="21">
        <v>0.47252435082403271</v>
      </c>
      <c r="K110" s="33">
        <f t="shared" si="23"/>
        <v>243783.66291071696</v>
      </c>
      <c r="L110" s="21">
        <f t="shared" si="24"/>
        <v>0</v>
      </c>
      <c r="M110" s="13">
        <f t="shared" si="25"/>
        <v>246733.45399612776</v>
      </c>
      <c r="N110" s="13">
        <f t="shared" si="26"/>
        <v>0</v>
      </c>
    </row>
    <row r="111" spans="1:14" ht="13.5" x14ac:dyDescent="0.25">
      <c r="A111" s="1" t="s">
        <v>26</v>
      </c>
      <c r="B111" s="6">
        <f t="shared" si="27"/>
        <v>150467.54985902482</v>
      </c>
      <c r="C111" s="6">
        <f t="shared" si="28"/>
        <v>154305.836451663</v>
      </c>
      <c r="D111" s="16">
        <f t="shared" si="21"/>
        <v>304773.38631068781</v>
      </c>
      <c r="E111" s="6">
        <f t="shared" si="29"/>
        <v>152288.21262173142</v>
      </c>
      <c r="F111" s="6">
        <f t="shared" si="30"/>
        <v>156172.94262012956</v>
      </c>
      <c r="G111" s="16">
        <f t="shared" si="22"/>
        <v>308461.15524186095</v>
      </c>
      <c r="H111" s="26">
        <v>3.0751652597736368E-2</v>
      </c>
      <c r="I111" s="21">
        <v>0.49370304828925354</v>
      </c>
      <c r="J111" s="21">
        <v>0.50629695171074651</v>
      </c>
      <c r="K111" s="33">
        <f t="shared" si="23"/>
        <v>304773.38631068781</v>
      </c>
      <c r="L111" s="21">
        <f t="shared" si="24"/>
        <v>0</v>
      </c>
      <c r="M111" s="13">
        <f t="shared" si="25"/>
        <v>308461.15524186101</v>
      </c>
      <c r="N111" s="13">
        <f t="shared" si="26"/>
        <v>0</v>
      </c>
    </row>
    <row r="112" spans="1:14" ht="13.5" x14ac:dyDescent="0.25">
      <c r="A112" s="1" t="s">
        <v>27</v>
      </c>
      <c r="B112" s="6">
        <f t="shared" si="27"/>
        <v>82169.5525066962</v>
      </c>
      <c r="C112" s="6">
        <f t="shared" si="28"/>
        <v>76683.887578781403</v>
      </c>
      <c r="D112" s="16">
        <f t="shared" si="21"/>
        <v>158853.4400854776</v>
      </c>
      <c r="E112" s="6">
        <f t="shared" si="29"/>
        <v>83163.807046079412</v>
      </c>
      <c r="F112" s="6">
        <f t="shared" si="30"/>
        <v>77611.765375323404</v>
      </c>
      <c r="G112" s="16">
        <f t="shared" si="22"/>
        <v>160775.57242140282</v>
      </c>
      <c r="H112" s="26">
        <v>1.6028321444327597E-2</v>
      </c>
      <c r="I112" s="21">
        <v>0.51726643415768336</v>
      </c>
      <c r="J112" s="21">
        <v>0.48273356584231664</v>
      </c>
      <c r="K112" s="33">
        <f t="shared" si="23"/>
        <v>158853.4400854776</v>
      </c>
      <c r="L112" s="21">
        <f t="shared" si="24"/>
        <v>0</v>
      </c>
      <c r="M112" s="13">
        <f t="shared" si="25"/>
        <v>160775.57242140282</v>
      </c>
      <c r="N112" s="13">
        <f t="shared" si="26"/>
        <v>0</v>
      </c>
    </row>
    <row r="113" spans="1:15" ht="13.5" x14ac:dyDescent="0.25">
      <c r="A113" s="1" t="s">
        <v>28</v>
      </c>
      <c r="B113" s="6">
        <f t="shared" si="27"/>
        <v>503768.29492759408</v>
      </c>
      <c r="C113" s="6">
        <f t="shared" si="28"/>
        <v>507136.5015876182</v>
      </c>
      <c r="D113" s="16">
        <f t="shared" si="21"/>
        <v>1010904.7965152123</v>
      </c>
      <c r="E113" s="6">
        <f t="shared" si="29"/>
        <v>509863.90940703626</v>
      </c>
      <c r="F113" s="6">
        <f t="shared" si="30"/>
        <v>513272.87148873601</v>
      </c>
      <c r="G113" s="16">
        <f t="shared" si="22"/>
        <v>1023136.7808957723</v>
      </c>
      <c r="H113" s="26">
        <v>0.10200035340399084</v>
      </c>
      <c r="I113" s="21">
        <v>0.4983340633699459</v>
      </c>
      <c r="J113" s="21">
        <v>0.5016659366300541</v>
      </c>
      <c r="K113" s="33">
        <f t="shared" si="23"/>
        <v>1010904.7965152123</v>
      </c>
      <c r="L113" s="21">
        <f t="shared" si="24"/>
        <v>0</v>
      </c>
      <c r="M113" s="13">
        <f t="shared" si="25"/>
        <v>1023136.7808957723</v>
      </c>
      <c r="N113" s="13">
        <f t="shared" si="26"/>
        <v>0</v>
      </c>
    </row>
    <row r="114" spans="1:15" ht="13.5" x14ac:dyDescent="0.25">
      <c r="A114" s="1" t="s">
        <v>29</v>
      </c>
      <c r="B114" s="6">
        <f t="shared" si="27"/>
        <v>31506.897626338487</v>
      </c>
      <c r="C114" s="6">
        <f t="shared" si="28"/>
        <v>28801.83944268043</v>
      </c>
      <c r="D114" s="16">
        <f t="shared" si="21"/>
        <v>60308.737069018913</v>
      </c>
      <c r="E114" s="6">
        <f t="shared" si="29"/>
        <v>31888.132220311923</v>
      </c>
      <c r="F114" s="6">
        <f t="shared" si="30"/>
        <v>29150.342735382888</v>
      </c>
      <c r="G114" s="16">
        <f t="shared" si="22"/>
        <v>61038.474955694808</v>
      </c>
      <c r="H114" s="26">
        <v>6.0851551160838943E-3</v>
      </c>
      <c r="I114" s="21">
        <v>0.52242675203563227</v>
      </c>
      <c r="J114" s="21">
        <v>0.47757324796436779</v>
      </c>
      <c r="K114" s="33">
        <f t="shared" si="23"/>
        <v>60308.737069018913</v>
      </c>
      <c r="L114" s="21">
        <f t="shared" si="24"/>
        <v>0</v>
      </c>
      <c r="M114" s="13">
        <f t="shared" si="25"/>
        <v>61038.474955694808</v>
      </c>
      <c r="N114" s="13">
        <f t="shared" si="26"/>
        <v>0</v>
      </c>
    </row>
    <row r="115" spans="1:15" ht="13.5" x14ac:dyDescent="0.25">
      <c r="A115" s="1" t="s">
        <v>30</v>
      </c>
      <c r="B115" s="6">
        <f t="shared" si="27"/>
        <v>89208.160069139296</v>
      </c>
      <c r="C115" s="6">
        <f t="shared" si="28"/>
        <v>81856.865408662808</v>
      </c>
      <c r="D115" s="16">
        <f t="shared" si="21"/>
        <v>171065.02547780212</v>
      </c>
      <c r="E115" s="6">
        <f t="shared" si="29"/>
        <v>90287.582013070874</v>
      </c>
      <c r="F115" s="6">
        <f t="shared" si="30"/>
        <v>82847.33642291851</v>
      </c>
      <c r="G115" s="16">
        <f t="shared" si="22"/>
        <v>173134.91843598938</v>
      </c>
      <c r="H115" s="26">
        <v>1.7260471128386759E-2</v>
      </c>
      <c r="I115" s="21">
        <v>0.52148684291234737</v>
      </c>
      <c r="J115" s="21">
        <v>0.47851315708765257</v>
      </c>
      <c r="K115" s="33">
        <f t="shared" si="23"/>
        <v>171065.02547780209</v>
      </c>
      <c r="L115" s="21">
        <f t="shared" si="24"/>
        <v>0</v>
      </c>
      <c r="M115" s="13">
        <f t="shared" si="25"/>
        <v>173134.91843598938</v>
      </c>
      <c r="N115" s="13">
        <f t="shared" si="26"/>
        <v>0</v>
      </c>
    </row>
    <row r="116" spans="1:15" ht="13.5" x14ac:dyDescent="0.25">
      <c r="A116" s="1" t="s">
        <v>31</v>
      </c>
      <c r="B116" s="6">
        <f t="shared" si="27"/>
        <v>87566.028161682014</v>
      </c>
      <c r="C116" s="6">
        <f t="shared" si="28"/>
        <v>85801.129843251882</v>
      </c>
      <c r="D116" s="16">
        <f t="shared" si="21"/>
        <v>173367.15800493388</v>
      </c>
      <c r="E116" s="6">
        <f t="shared" si="29"/>
        <v>88625.580250497587</v>
      </c>
      <c r="F116" s="6">
        <f t="shared" si="30"/>
        <v>86839.326598965141</v>
      </c>
      <c r="G116" s="16">
        <f t="shared" si="22"/>
        <v>175464.90684946271</v>
      </c>
      <c r="H116" s="26">
        <v>1.7492756435727005E-2</v>
      </c>
      <c r="I116" s="21">
        <v>0.50509005955551256</v>
      </c>
      <c r="J116" s="21">
        <v>0.4949099404444875</v>
      </c>
      <c r="K116" s="33">
        <f t="shared" si="23"/>
        <v>173367.15800493391</v>
      </c>
      <c r="L116" s="21">
        <f t="shared" si="24"/>
        <v>0</v>
      </c>
      <c r="M116" s="13">
        <f t="shared" si="25"/>
        <v>175464.90684946271</v>
      </c>
      <c r="N116" s="13">
        <f t="shared" si="26"/>
        <v>0</v>
      </c>
    </row>
    <row r="117" spans="1:15" ht="13.5" x14ac:dyDescent="0.25">
      <c r="A117" s="1" t="s">
        <v>32</v>
      </c>
      <c r="B117" s="6">
        <f t="shared" si="27"/>
        <v>100762.89269848085</v>
      </c>
      <c r="C117" s="6">
        <f t="shared" si="28"/>
        <v>94358.053616615551</v>
      </c>
      <c r="D117" s="16">
        <f t="shared" si="21"/>
        <v>195120.9463150964</v>
      </c>
      <c r="E117" s="6">
        <f t="shared" si="29"/>
        <v>101982.12732262809</v>
      </c>
      <c r="F117" s="6">
        <f t="shared" si="30"/>
        <v>95499.789457613821</v>
      </c>
      <c r="G117" s="16">
        <f t="shared" si="22"/>
        <v>197481.91678024191</v>
      </c>
      <c r="H117" s="26">
        <v>1.9687714955224731E-2</v>
      </c>
      <c r="I117" s="21">
        <v>0.51641248467379375</v>
      </c>
      <c r="J117" s="21">
        <v>0.48358751532620625</v>
      </c>
      <c r="K117" s="33">
        <f t="shared" si="23"/>
        <v>195120.9463150964</v>
      </c>
      <c r="L117" s="21">
        <f t="shared" si="24"/>
        <v>0</v>
      </c>
      <c r="M117" s="13">
        <f t="shared" si="25"/>
        <v>197481.91678024191</v>
      </c>
      <c r="N117" s="13">
        <f t="shared" si="26"/>
        <v>0</v>
      </c>
    </row>
    <row r="118" spans="1:15" ht="13.5" x14ac:dyDescent="0.25">
      <c r="A118" s="1" t="s">
        <v>33</v>
      </c>
      <c r="B118" s="6">
        <f t="shared" si="27"/>
        <v>45478.134909273744</v>
      </c>
      <c r="C118" s="6">
        <f t="shared" si="28"/>
        <v>43728.975874301679</v>
      </c>
      <c r="D118" s="16">
        <f t="shared" si="21"/>
        <v>89207.110783575423</v>
      </c>
      <c r="E118" s="6">
        <f t="shared" si="29"/>
        <v>46028.421976646328</v>
      </c>
      <c r="F118" s="6">
        <f t="shared" si="30"/>
        <v>44258.098054467628</v>
      </c>
      <c r="G118" s="16">
        <f t="shared" si="22"/>
        <v>90286.520031113963</v>
      </c>
      <c r="H118" s="26">
        <v>9.001002722947047E-3</v>
      </c>
      <c r="I118" s="21">
        <v>0.50980392156862742</v>
      </c>
      <c r="J118" s="21">
        <v>0.49019607843137253</v>
      </c>
      <c r="K118" s="33">
        <f t="shared" si="23"/>
        <v>89207.110783575423</v>
      </c>
      <c r="L118" s="21">
        <f t="shared" si="24"/>
        <v>0</v>
      </c>
      <c r="M118" s="13">
        <f t="shared" si="25"/>
        <v>90286.520031113963</v>
      </c>
      <c r="N118" s="13">
        <f t="shared" si="26"/>
        <v>0</v>
      </c>
    </row>
    <row r="119" spans="1:15" ht="13.5" x14ac:dyDescent="0.25">
      <c r="A119" s="1" t="s">
        <v>34</v>
      </c>
      <c r="B119" s="6">
        <f>+D119*I119</f>
        <v>33822.670865800603</v>
      </c>
      <c r="C119" s="6">
        <f>+D119*J119</f>
        <v>28655.988749302433</v>
      </c>
      <c r="D119" s="16">
        <f t="shared" si="21"/>
        <v>62478.659615103039</v>
      </c>
      <c r="E119" s="6">
        <f t="shared" si="29"/>
        <v>34231.92639922518</v>
      </c>
      <c r="F119" s="6">
        <f t="shared" si="30"/>
        <v>29002.727243371584</v>
      </c>
      <c r="G119" s="16">
        <f t="shared" si="22"/>
        <v>63234.653642596764</v>
      </c>
      <c r="H119" s="26">
        <v>6.3041004285632161E-3</v>
      </c>
      <c r="I119" s="21">
        <v>0.541347574902593</v>
      </c>
      <c r="J119" s="21">
        <v>0.45865242509740695</v>
      </c>
      <c r="K119" s="33">
        <f>+B119+C119</f>
        <v>62478.659615103039</v>
      </c>
      <c r="L119" s="21">
        <f t="shared" si="24"/>
        <v>0</v>
      </c>
      <c r="M119" s="13">
        <f t="shared" si="25"/>
        <v>63234.653642596764</v>
      </c>
      <c r="N119" s="13">
        <f t="shared" si="26"/>
        <v>0</v>
      </c>
    </row>
    <row r="120" spans="1:15" ht="13.5" x14ac:dyDescent="0.25">
      <c r="A120" s="1" t="s">
        <v>35</v>
      </c>
      <c r="B120" s="6">
        <f>+D120*I120</f>
        <v>1221323.2770659761</v>
      </c>
      <c r="C120" s="6">
        <f>+D120*J120</f>
        <v>1270068.8872211426</v>
      </c>
      <c r="D120" s="16">
        <f t="shared" si="21"/>
        <v>2491392.1642871187</v>
      </c>
      <c r="E120" s="6">
        <f t="shared" si="29"/>
        <v>1236101.3326258902</v>
      </c>
      <c r="F120" s="6">
        <f t="shared" si="30"/>
        <v>1285436.7664163723</v>
      </c>
      <c r="G120" s="16">
        <f t="shared" si="22"/>
        <v>2521538.0990422624</v>
      </c>
      <c r="H120" s="26">
        <v>0.25138161585663782</v>
      </c>
      <c r="I120" s="21">
        <v>0.49021719445579248</v>
      </c>
      <c r="J120" s="21">
        <v>0.50978280554420752</v>
      </c>
      <c r="K120" s="33">
        <f t="shared" si="23"/>
        <v>2491392.1642871187</v>
      </c>
      <c r="L120" s="21">
        <f t="shared" si="24"/>
        <v>0</v>
      </c>
      <c r="M120" s="13">
        <f t="shared" si="25"/>
        <v>2521538.0990422624</v>
      </c>
      <c r="N120" s="13">
        <f t="shared" si="26"/>
        <v>0</v>
      </c>
    </row>
    <row r="121" spans="1:15" ht="16.5" x14ac:dyDescent="0.3">
      <c r="A121" s="5"/>
      <c r="B121" s="7"/>
      <c r="C121" s="8"/>
      <c r="D121" s="7"/>
      <c r="E121" s="7"/>
      <c r="F121" s="8"/>
      <c r="G121" s="7"/>
    </row>
    <row r="122" spans="1:15" x14ac:dyDescent="0.2">
      <c r="B122" s="13">
        <f t="shared" ref="B122:G122" si="31">SUM(B89:B121)</f>
        <v>4973338.4815497287</v>
      </c>
      <c r="C122" s="13">
        <f t="shared" si="31"/>
        <v>4937458.5184502695</v>
      </c>
      <c r="D122" s="13">
        <f t="shared" si="31"/>
        <v>9910797</v>
      </c>
      <c r="E122" s="13">
        <f t="shared" si="31"/>
        <v>5033516.0559714362</v>
      </c>
      <c r="F122" s="13">
        <f t="shared" si="31"/>
        <v>4997201.9440285619</v>
      </c>
      <c r="G122" s="13">
        <f t="shared" si="31"/>
        <v>10030717.999999998</v>
      </c>
    </row>
    <row r="123" spans="1:15" x14ac:dyDescent="0.2">
      <c r="D123" s="13"/>
    </row>
    <row r="125" spans="1:15" ht="15.75" x14ac:dyDescent="0.25">
      <c r="A125" s="107" t="s">
        <v>40</v>
      </c>
      <c r="B125" s="107"/>
      <c r="C125" s="107"/>
      <c r="D125" s="107"/>
    </row>
    <row r="126" spans="1:15" ht="15.75" x14ac:dyDescent="0.25">
      <c r="A126" s="108" t="s">
        <v>39</v>
      </c>
      <c r="B126" s="108"/>
      <c r="C126" s="108"/>
      <c r="D126" s="108"/>
    </row>
    <row r="127" spans="1:15" ht="15.75" x14ac:dyDescent="0.25">
      <c r="A127" s="108" t="s">
        <v>37</v>
      </c>
      <c r="B127" s="108"/>
      <c r="C127" s="108"/>
      <c r="D127" s="108"/>
    </row>
    <row r="128" spans="1:15" ht="16.5" x14ac:dyDescent="0.3">
      <c r="A128" s="30"/>
      <c r="B128" s="30"/>
      <c r="C128" s="30"/>
      <c r="D128" s="30"/>
      <c r="J128" s="21">
        <f>+D131-H131</f>
        <v>0</v>
      </c>
      <c r="O128" s="40">
        <f>+G133*J134</f>
        <v>112000.30120593477</v>
      </c>
    </row>
    <row r="129" spans="1:20" ht="17.25" thickBot="1" x14ac:dyDescent="0.25">
      <c r="A129" s="104"/>
      <c r="B129" s="103" t="s">
        <v>52</v>
      </c>
      <c r="C129" s="103"/>
      <c r="D129" s="32"/>
      <c r="E129" s="103" t="s">
        <v>53</v>
      </c>
      <c r="F129" s="103"/>
      <c r="G129" s="34"/>
      <c r="H129" s="21" t="e">
        <f>+A131-H130</f>
        <v>#VALUE!</v>
      </c>
      <c r="I129" s="13">
        <f>+B133+C133</f>
        <v>230348.30024623088</v>
      </c>
      <c r="J129" s="21">
        <f>+G131-H130</f>
        <v>0</v>
      </c>
      <c r="K129" s="21">
        <f>+J129-G131</f>
        <v>-10274929.645350801</v>
      </c>
    </row>
    <row r="130" spans="1:20" ht="17.25" thickTop="1" x14ac:dyDescent="0.2">
      <c r="A130" s="104"/>
      <c r="B130" s="12" t="s">
        <v>1</v>
      </c>
      <c r="C130" s="12" t="s">
        <v>2</v>
      </c>
      <c r="D130" s="12" t="s">
        <v>3</v>
      </c>
      <c r="E130" s="12" t="s">
        <v>1</v>
      </c>
      <c r="F130" s="12" t="s">
        <v>2</v>
      </c>
      <c r="G130" s="12" t="s">
        <v>3</v>
      </c>
      <c r="H130" s="21">
        <f>+E131+F131</f>
        <v>10274929.645350799</v>
      </c>
      <c r="I130" s="21" t="s">
        <v>48</v>
      </c>
      <c r="J130" s="21" t="s">
        <v>49</v>
      </c>
      <c r="N130" s="21" t="s">
        <v>48</v>
      </c>
      <c r="O130" s="21" t="s">
        <v>49</v>
      </c>
    </row>
    <row r="131" spans="1:20" ht="16.5" x14ac:dyDescent="0.3">
      <c r="A131" s="3" t="s">
        <v>0</v>
      </c>
      <c r="B131" s="29">
        <f>SUM(B132:B163)</f>
        <v>5094421.4377855472</v>
      </c>
      <c r="C131" s="29">
        <f>SUM(C132:C163)</f>
        <v>5057667.9262602516</v>
      </c>
      <c r="D131" s="29">
        <v>10152089.364045801</v>
      </c>
      <c r="E131" s="29">
        <f>SUM(E132:E163)</f>
        <v>5156063.9371827757</v>
      </c>
      <c r="F131" s="29">
        <f>SUM(F132:F163)</f>
        <v>5118865.7081680223</v>
      </c>
      <c r="G131" s="29">
        <v>10274929.645350801</v>
      </c>
      <c r="H131" s="21">
        <f>+B131+C131</f>
        <v>10152089.364045799</v>
      </c>
      <c r="I131" s="21"/>
      <c r="J131" s="21"/>
      <c r="N131" s="21"/>
      <c r="O131" s="21"/>
    </row>
    <row r="132" spans="1:20" ht="13.5" x14ac:dyDescent="0.25">
      <c r="A132" s="1" t="s">
        <v>4</v>
      </c>
      <c r="B132" s="6">
        <f>+D132*I132</f>
        <v>495393.24919574033</v>
      </c>
      <c r="C132" s="6">
        <f t="shared" ref="C132:C137" si="32">+D132*J132</f>
        <v>541862.53174701205</v>
      </c>
      <c r="D132" s="6">
        <f>+D131*H132</f>
        <v>1037255.7809427528</v>
      </c>
      <c r="E132" s="6">
        <f>+G132*I132</f>
        <v>501387.50751101103</v>
      </c>
      <c r="F132" s="6">
        <f>+G132*J132</f>
        <v>548419.0683811534</v>
      </c>
      <c r="G132" s="40">
        <f>+G131*H132</f>
        <v>1049806.5758921648</v>
      </c>
      <c r="H132" s="26">
        <v>0.102171655877681</v>
      </c>
      <c r="I132" s="39">
        <v>0.47759989223244598</v>
      </c>
      <c r="J132" s="41">
        <v>0.52240010776755363</v>
      </c>
      <c r="K132" s="13">
        <f>+B132+C132</f>
        <v>1037255.7809427524</v>
      </c>
      <c r="L132" s="13">
        <f>+D132-K132</f>
        <v>0</v>
      </c>
      <c r="M132" s="6">
        <v>1049806.5758921599</v>
      </c>
      <c r="N132" s="39">
        <v>0.47759989223244598</v>
      </c>
      <c r="O132" s="21">
        <v>0.52240010776755363</v>
      </c>
      <c r="P132" s="6">
        <v>501387.50751101103</v>
      </c>
      <c r="Q132" s="6">
        <v>548419.0683811534</v>
      </c>
      <c r="R132" s="13">
        <f>+P132+Q132</f>
        <v>1049806.5758921644</v>
      </c>
      <c r="S132" s="40">
        <v>1049806.5758921648</v>
      </c>
      <c r="T132" s="13">
        <f>+R132-S132</f>
        <v>0</v>
      </c>
    </row>
    <row r="133" spans="1:20" ht="13.5" x14ac:dyDescent="0.25">
      <c r="A133" s="1" t="s">
        <v>5</v>
      </c>
      <c r="B133" s="6">
        <f>+D133*I133</f>
        <v>122084.59913050238</v>
      </c>
      <c r="C133" s="6">
        <f>+D133*J133</f>
        <v>108263.7011157285</v>
      </c>
      <c r="D133" s="6">
        <f>+D131*H133</f>
        <v>230348.30024623088</v>
      </c>
      <c r="E133" s="6">
        <f>+G133*I133</f>
        <v>123561.822779982</v>
      </c>
      <c r="F133" s="6">
        <f>+G133*J133</f>
        <v>109573.69189922931</v>
      </c>
      <c r="G133" s="40">
        <f>+G131*H133</f>
        <v>233135.51467921131</v>
      </c>
      <c r="H133" s="26">
        <v>2.2689743163808469E-2</v>
      </c>
      <c r="I133" s="39">
        <v>0.53</v>
      </c>
      <c r="J133" s="41">
        <v>0.47</v>
      </c>
      <c r="K133" s="13">
        <v>230348.30024623088</v>
      </c>
      <c r="L133" s="13">
        <f>+D133-K133</f>
        <v>0</v>
      </c>
      <c r="M133" s="6">
        <v>233135.51467921122</v>
      </c>
      <c r="N133" s="39">
        <v>0.53</v>
      </c>
      <c r="O133" s="21">
        <v>0.47326548800574864</v>
      </c>
      <c r="P133" s="6">
        <v>123561.822779982</v>
      </c>
      <c r="Q133" s="6">
        <v>110334.993126128</v>
      </c>
      <c r="R133" s="13">
        <f>+P133+Q133</f>
        <v>233896.81590610999</v>
      </c>
      <c r="S133" s="40">
        <v>233135.51467921099</v>
      </c>
      <c r="T133" s="13">
        <f>+R133-S133</f>
        <v>761.30122689899872</v>
      </c>
    </row>
    <row r="134" spans="1:20" ht="13.5" x14ac:dyDescent="0.25">
      <c r="A134" s="1" t="s">
        <v>6</v>
      </c>
      <c r="B134" s="6">
        <f>+D134*I134</f>
        <v>54346.725578015925</v>
      </c>
      <c r="C134" s="6">
        <f t="shared" si="32"/>
        <v>50248.391526852531</v>
      </c>
      <c r="D134" s="6">
        <f>+D131*H134</f>
        <v>104595.11710486845</v>
      </c>
      <c r="E134" s="6">
        <f t="shared" ref="E134:E163" si="33">+G134*I134</f>
        <v>55004.320957510165</v>
      </c>
      <c r="F134" s="6">
        <f t="shared" ref="F134:F163" si="34">+G134*J134</f>
        <v>50856.397064327677</v>
      </c>
      <c r="G134" s="40">
        <f>+G131*H134</f>
        <v>105860.71802183783</v>
      </c>
      <c r="H134" s="26">
        <v>1.0302816824613264E-2</v>
      </c>
      <c r="I134" s="39">
        <v>0.51959142149558646</v>
      </c>
      <c r="J134" s="41">
        <v>0.48040857850441365</v>
      </c>
      <c r="K134" s="13">
        <f t="shared" ref="K134:K163" si="35">+B134+C134</f>
        <v>104595.11710486846</v>
      </c>
      <c r="L134" s="13">
        <f t="shared" ref="L134:L163" si="36">+D134-K134</f>
        <v>0</v>
      </c>
      <c r="M134" s="6">
        <v>105860.71802183779</v>
      </c>
      <c r="N134" s="39">
        <v>0.51959142149558646</v>
      </c>
      <c r="O134" s="21">
        <v>0.48040857850441365</v>
      </c>
      <c r="P134" s="6">
        <v>55004.320957510165</v>
      </c>
      <c r="Q134" s="6">
        <v>50856.397064327677</v>
      </c>
      <c r="R134" s="13">
        <f t="shared" ref="R134:R163" si="37">+P134+Q134</f>
        <v>105860.71802183785</v>
      </c>
      <c r="S134" s="40">
        <v>105860.71802183783</v>
      </c>
      <c r="T134" s="13">
        <f t="shared" ref="T134:T163" si="38">+R134-S134</f>
        <v>0</v>
      </c>
    </row>
    <row r="135" spans="1:20" ht="13.5" x14ac:dyDescent="0.25">
      <c r="A135" s="1" t="s">
        <v>7</v>
      </c>
      <c r="B135" s="6">
        <f t="shared" ref="B135:B163" si="39">+D135*I135</f>
        <v>104042.65350604914</v>
      </c>
      <c r="C135" s="6">
        <f t="shared" si="32"/>
        <v>97063.769951314302</v>
      </c>
      <c r="D135" s="6">
        <f>+D131*H135</f>
        <v>201106.42345736347</v>
      </c>
      <c r="E135" s="6">
        <f t="shared" si="33"/>
        <v>105301.56961347281</v>
      </c>
      <c r="F135" s="6">
        <f t="shared" si="34"/>
        <v>98238.24156772565</v>
      </c>
      <c r="G135" s="40">
        <f>+G131*H135</f>
        <v>203539.81118119849</v>
      </c>
      <c r="H135" s="26">
        <v>1.9809363003599364E-2</v>
      </c>
      <c r="I135" s="39">
        <v>0.51735121990326283</v>
      </c>
      <c r="J135" s="41">
        <v>0.48264878009673706</v>
      </c>
      <c r="K135" s="13">
        <f t="shared" si="35"/>
        <v>201106.42345736345</v>
      </c>
      <c r="L135" s="13">
        <f t="shared" si="36"/>
        <v>0</v>
      </c>
      <c r="M135" s="6">
        <v>203539.8111811984</v>
      </c>
      <c r="N135" s="39">
        <v>0.51735121990326283</v>
      </c>
      <c r="O135" s="21">
        <v>0.48264878009673706</v>
      </c>
      <c r="P135" s="6">
        <v>105301.56961347281</v>
      </c>
      <c r="Q135" s="6">
        <v>98238.24156772565</v>
      </c>
      <c r="R135" s="13">
        <f t="shared" si="37"/>
        <v>203539.81118119846</v>
      </c>
      <c r="S135" s="40">
        <v>203539.81118119849</v>
      </c>
      <c r="T135" s="13">
        <f t="shared" si="38"/>
        <v>0</v>
      </c>
    </row>
    <row r="136" spans="1:20" ht="13.5" x14ac:dyDescent="0.25">
      <c r="A136" s="1" t="s">
        <v>8</v>
      </c>
      <c r="B136" s="6">
        <f t="shared" si="39"/>
        <v>35408.187423938034</v>
      </c>
      <c r="C136" s="6">
        <f t="shared" si="32"/>
        <v>33332.687016700547</v>
      </c>
      <c r="D136" s="6">
        <f>+D131*H136</f>
        <v>68740.874440638581</v>
      </c>
      <c r="E136" s="6">
        <f t="shared" si="33"/>
        <v>35836.626491767842</v>
      </c>
      <c r="F136" s="6">
        <f t="shared" si="34"/>
        <v>33736.012529602776</v>
      </c>
      <c r="G136" s="40">
        <f>+G131*H136</f>
        <v>69572.639021370618</v>
      </c>
      <c r="H136" s="26">
        <v>6.7711061216707055E-3</v>
      </c>
      <c r="I136" s="39">
        <v>0.51509655226331019</v>
      </c>
      <c r="J136" s="41">
        <v>0.48490344773668986</v>
      </c>
      <c r="K136" s="13">
        <f t="shared" si="35"/>
        <v>68740.874440638581</v>
      </c>
      <c r="L136" s="13">
        <f t="shared" si="36"/>
        <v>0</v>
      </c>
      <c r="M136" s="6">
        <v>69572.639021370589</v>
      </c>
      <c r="N136" s="39">
        <v>0.51509655226331019</v>
      </c>
      <c r="O136" s="21">
        <v>0.48490344773668986</v>
      </c>
      <c r="P136" s="6">
        <v>35836.626491767842</v>
      </c>
      <c r="Q136" s="6">
        <v>33736.012529602776</v>
      </c>
      <c r="R136" s="13">
        <f t="shared" si="37"/>
        <v>69572.639021370618</v>
      </c>
      <c r="S136" s="40">
        <v>69572.639021370618</v>
      </c>
      <c r="T136" s="13">
        <f t="shared" si="38"/>
        <v>0</v>
      </c>
    </row>
    <row r="137" spans="1:20" ht="13.5" x14ac:dyDescent="0.25">
      <c r="A137" s="1" t="s">
        <v>9</v>
      </c>
      <c r="B137" s="6">
        <f t="shared" si="39"/>
        <v>158456.01866213279</v>
      </c>
      <c r="C137" s="6">
        <f t="shared" si="32"/>
        <v>152787.35519876122</v>
      </c>
      <c r="D137" s="6">
        <f>+D131*H137</f>
        <v>311243.373860894</v>
      </c>
      <c r="E137" s="6">
        <f t="shared" si="33"/>
        <v>160373.33648794529</v>
      </c>
      <c r="F137" s="6">
        <f t="shared" si="34"/>
        <v>154636.08219666692</v>
      </c>
      <c r="G137" s="40">
        <f>+G131*H137</f>
        <v>315009.4186846122</v>
      </c>
      <c r="H137" s="26">
        <v>3.0658060887759717E-2</v>
      </c>
      <c r="I137" s="39">
        <v>0.50910648055419339</v>
      </c>
      <c r="J137" s="41">
        <v>0.49089351944580661</v>
      </c>
      <c r="K137" s="13">
        <f t="shared" si="35"/>
        <v>311243.373860894</v>
      </c>
      <c r="L137" s="13">
        <f t="shared" si="36"/>
        <v>0</v>
      </c>
      <c r="M137" s="6">
        <v>315009.41868461209</v>
      </c>
      <c r="N137" s="39">
        <v>0.50910648055419339</v>
      </c>
      <c r="O137" s="21">
        <v>0.49089351944580661</v>
      </c>
      <c r="P137" s="6">
        <v>160373.33648794529</v>
      </c>
      <c r="Q137" s="6">
        <v>154636.08219666692</v>
      </c>
      <c r="R137" s="13">
        <f t="shared" si="37"/>
        <v>315009.4186846122</v>
      </c>
      <c r="S137" s="40">
        <v>315009.4186846122</v>
      </c>
      <c r="T137" s="13">
        <f t="shared" si="38"/>
        <v>0</v>
      </c>
    </row>
    <row r="138" spans="1:20" ht="13.5" x14ac:dyDescent="0.25">
      <c r="A138" s="1" t="s">
        <v>10</v>
      </c>
      <c r="B138" s="6">
        <f t="shared" si="39"/>
        <v>35441.507212971876</v>
      </c>
      <c r="C138" s="6">
        <f t="shared" ref="C138:C163" si="40">+D138*J138</f>
        <v>32304.072884268506</v>
      </c>
      <c r="D138" s="6">
        <f>+D131*H138</f>
        <v>67745.580097240381</v>
      </c>
      <c r="E138" s="6">
        <f t="shared" si="33"/>
        <v>35870.349450248999</v>
      </c>
      <c r="F138" s="6">
        <f t="shared" si="34"/>
        <v>32694.952166168303</v>
      </c>
      <c r="G138" s="40">
        <f>+G131*H138</f>
        <v>68565.301616417302</v>
      </c>
      <c r="H138" s="26">
        <v>6.6730677467404095E-3</v>
      </c>
      <c r="I138" s="39">
        <v>0.52315600755207925</v>
      </c>
      <c r="J138" s="41">
        <v>0.47684399244792081</v>
      </c>
      <c r="K138" s="13">
        <f t="shared" si="35"/>
        <v>67745.580097240381</v>
      </c>
      <c r="L138" s="13">
        <f t="shared" si="36"/>
        <v>0</v>
      </c>
      <c r="M138" s="6">
        <v>68565.301616417273</v>
      </c>
      <c r="N138" s="39">
        <v>0.52315600755207925</v>
      </c>
      <c r="O138" s="21">
        <v>0.47684399244792081</v>
      </c>
      <c r="P138" s="6">
        <v>35870.349450248999</v>
      </c>
      <c r="Q138" s="6">
        <v>32694.952166168303</v>
      </c>
      <c r="R138" s="13">
        <f t="shared" si="37"/>
        <v>68565.301616417302</v>
      </c>
      <c r="S138" s="40">
        <v>68565.301616417302</v>
      </c>
      <c r="T138" s="13">
        <f t="shared" si="38"/>
        <v>0</v>
      </c>
    </row>
    <row r="139" spans="1:20" ht="13.5" x14ac:dyDescent="0.25">
      <c r="A139" s="1" t="s">
        <v>11</v>
      </c>
      <c r="B139" s="6">
        <f t="shared" si="39"/>
        <v>50796.555798054564</v>
      </c>
      <c r="C139" s="6">
        <f t="shared" si="40"/>
        <v>43444.705572521481</v>
      </c>
      <c r="D139" s="6">
        <f>+D131*H139</f>
        <v>94241.261370576045</v>
      </c>
      <c r="E139" s="6">
        <f t="shared" si="33"/>
        <v>51411.194123211251</v>
      </c>
      <c r="F139" s="6">
        <f t="shared" si="34"/>
        <v>43970.386509949189</v>
      </c>
      <c r="G139" s="40">
        <f>+G131*H139</f>
        <v>95381.58063316044</v>
      </c>
      <c r="H139" s="26">
        <v>9.2829424556029622E-3</v>
      </c>
      <c r="I139" s="39">
        <v>0.53900547445255476</v>
      </c>
      <c r="J139" s="41">
        <v>0.46099452554744524</v>
      </c>
      <c r="K139" s="13">
        <f t="shared" si="35"/>
        <v>94241.261370576045</v>
      </c>
      <c r="L139" s="13">
        <f t="shared" si="36"/>
        <v>0</v>
      </c>
      <c r="M139" s="6">
        <v>95381.580633160396</v>
      </c>
      <c r="N139" s="39">
        <v>0.53900547445255476</v>
      </c>
      <c r="O139" s="21">
        <v>0.46099452554744524</v>
      </c>
      <c r="P139" s="6">
        <v>51411.194123211251</v>
      </c>
      <c r="Q139" s="6">
        <v>43970.386509949189</v>
      </c>
      <c r="R139" s="13">
        <f t="shared" si="37"/>
        <v>95381.58063316044</v>
      </c>
      <c r="S139" s="40">
        <v>95381.58063316044</v>
      </c>
      <c r="T139" s="13">
        <f t="shared" si="38"/>
        <v>0</v>
      </c>
    </row>
    <row r="140" spans="1:20" ht="13.5" x14ac:dyDescent="0.25">
      <c r="A140" s="1" t="s">
        <v>12</v>
      </c>
      <c r="B140" s="6">
        <f t="shared" si="39"/>
        <v>127425.62158448074</v>
      </c>
      <c r="C140" s="6">
        <f t="shared" si="40"/>
        <v>121868.74063915822</v>
      </c>
      <c r="D140" s="6">
        <f>+D131*H140</f>
        <v>249294.36222363895</v>
      </c>
      <c r="E140" s="6">
        <f t="shared" si="33"/>
        <v>128967.47160565354</v>
      </c>
      <c r="F140" s="6">
        <f t="shared" si="34"/>
        <v>123343.35240089259</v>
      </c>
      <c r="G140" s="40">
        <f>+G131*H140</f>
        <v>252310.82400654611</v>
      </c>
      <c r="H140" s="26">
        <v>2.4555966095661949E-2</v>
      </c>
      <c r="I140" s="39">
        <v>0.51114521984323402</v>
      </c>
      <c r="J140" s="41">
        <v>0.48885478015676603</v>
      </c>
      <c r="K140" s="13">
        <f t="shared" si="35"/>
        <v>249294.36222363898</v>
      </c>
      <c r="L140" s="13">
        <f t="shared" si="36"/>
        <v>0</v>
      </c>
      <c r="M140" s="6">
        <v>252310.82400654603</v>
      </c>
      <c r="N140" s="39">
        <v>0.51114521984323402</v>
      </c>
      <c r="O140" s="21">
        <v>0.48885478015676603</v>
      </c>
      <c r="P140" s="6">
        <v>128967.47160565354</v>
      </c>
      <c r="Q140" s="6">
        <v>123343.35240089259</v>
      </c>
      <c r="R140" s="13">
        <f t="shared" si="37"/>
        <v>252310.82400654611</v>
      </c>
      <c r="S140" s="40">
        <v>252310.82400654611</v>
      </c>
      <c r="T140" s="13">
        <f t="shared" si="38"/>
        <v>0</v>
      </c>
    </row>
    <row r="141" spans="1:20" ht="13.5" x14ac:dyDescent="0.25">
      <c r="A141" s="1" t="s">
        <v>13</v>
      </c>
      <c r="B141" s="6">
        <f t="shared" si="39"/>
        <v>29027.985239908157</v>
      </c>
      <c r="C141" s="6">
        <f t="shared" si="40"/>
        <v>27496.349776255429</v>
      </c>
      <c r="D141" s="6">
        <f>+D131*H141</f>
        <v>56524.335016163583</v>
      </c>
      <c r="E141" s="6">
        <f t="shared" si="33"/>
        <v>29379.22386131118</v>
      </c>
      <c r="F141" s="6">
        <f t="shared" si="34"/>
        <v>27829.055608548246</v>
      </c>
      <c r="G141" s="40">
        <f>+G131*H141</f>
        <v>57208.279469859423</v>
      </c>
      <c r="H141" s="26">
        <v>5.5677538868351296E-3</v>
      </c>
      <c r="I141" s="39">
        <v>0.51354846070471016</v>
      </c>
      <c r="J141" s="41">
        <v>0.48645153929528989</v>
      </c>
      <c r="K141" s="13">
        <f t="shared" si="35"/>
        <v>56524.33501616359</v>
      </c>
      <c r="L141" s="13">
        <f t="shared" si="36"/>
        <v>0</v>
      </c>
      <c r="M141" s="6">
        <v>57208.279469859401</v>
      </c>
      <c r="N141" s="39">
        <v>0.51354846070471016</v>
      </c>
      <c r="O141" s="21">
        <v>0.48645153929528989</v>
      </c>
      <c r="P141" s="6">
        <v>29379.22386131118</v>
      </c>
      <c r="Q141" s="6">
        <v>27829.055608548246</v>
      </c>
      <c r="R141" s="13">
        <f t="shared" si="37"/>
        <v>57208.279469859423</v>
      </c>
      <c r="S141" s="40">
        <v>57208.279469859423</v>
      </c>
      <c r="T141" s="13">
        <f t="shared" si="38"/>
        <v>0</v>
      </c>
    </row>
    <row r="142" spans="1:20" ht="13.5" x14ac:dyDescent="0.25">
      <c r="A142" s="15" t="s">
        <v>14</v>
      </c>
      <c r="B142" s="14">
        <f t="shared" si="39"/>
        <v>153711.71063647442</v>
      </c>
      <c r="C142" s="14">
        <f t="shared" si="40"/>
        <v>139943.11394216467</v>
      </c>
      <c r="D142" s="14">
        <f>+D131*H142</f>
        <v>293654.82457863912</v>
      </c>
      <c r="E142" s="14">
        <f t="shared" si="33"/>
        <v>155571.62233517648</v>
      </c>
      <c r="F142" s="14">
        <f t="shared" si="34"/>
        <v>141636.42562086548</v>
      </c>
      <c r="G142" s="40">
        <f>+G131*H142</f>
        <v>297208.04795604199</v>
      </c>
      <c r="H142" s="26">
        <v>2.8925555523440755E-2</v>
      </c>
      <c r="I142" s="39">
        <v>0.52344350499615677</v>
      </c>
      <c r="J142" s="41">
        <v>0.47655649500384312</v>
      </c>
      <c r="K142" s="13">
        <f t="shared" si="35"/>
        <v>293654.82457863912</v>
      </c>
      <c r="L142" s="13">
        <f t="shared" si="36"/>
        <v>0</v>
      </c>
      <c r="M142" s="6">
        <v>297208.04795604188</v>
      </c>
      <c r="N142" s="39">
        <v>0.52344350499615677</v>
      </c>
      <c r="O142" s="21">
        <v>0.47655649500384312</v>
      </c>
      <c r="P142" s="14">
        <v>155571.62233517648</v>
      </c>
      <c r="Q142" s="14">
        <v>141636.42562086548</v>
      </c>
      <c r="R142" s="13">
        <f t="shared" si="37"/>
        <v>297208.04795604199</v>
      </c>
      <c r="S142" s="40">
        <v>297208.04795604199</v>
      </c>
      <c r="T142" s="13">
        <f t="shared" si="38"/>
        <v>0</v>
      </c>
    </row>
    <row r="143" spans="1:20" ht="13.5" x14ac:dyDescent="0.25">
      <c r="A143" s="15" t="s">
        <v>15</v>
      </c>
      <c r="B143" s="14">
        <f t="shared" si="39"/>
        <v>130349.16436422488</v>
      </c>
      <c r="C143" s="14">
        <f t="shared" si="40"/>
        <v>133450.05440818146</v>
      </c>
      <c r="D143" s="14">
        <f>+D131*H143</f>
        <v>263799.21877240634</v>
      </c>
      <c r="E143" s="14">
        <f t="shared" si="33"/>
        <v>131926.3892530326</v>
      </c>
      <c r="F143" s="14">
        <f t="shared" si="34"/>
        <v>135064.80006652107</v>
      </c>
      <c r="G143" s="40">
        <f>+G131*H143</f>
        <v>266991.18931955367</v>
      </c>
      <c r="H143" s="26">
        <v>2.5984721894457136E-2</v>
      </c>
      <c r="I143" s="39">
        <v>0.4941226322458675</v>
      </c>
      <c r="J143" s="41">
        <v>0.5058773677541325</v>
      </c>
      <c r="K143" s="13">
        <f t="shared" si="35"/>
        <v>263799.21877240634</v>
      </c>
      <c r="L143" s="13">
        <f t="shared" si="36"/>
        <v>0</v>
      </c>
      <c r="M143" s="6">
        <v>266991.18931955355</v>
      </c>
      <c r="N143" s="39">
        <v>0.4941226322458675</v>
      </c>
      <c r="O143" s="21">
        <v>0.5058773677541325</v>
      </c>
      <c r="P143" s="14">
        <v>131926.3892530326</v>
      </c>
      <c r="Q143" s="14">
        <v>135064.80006652107</v>
      </c>
      <c r="R143" s="13">
        <f t="shared" si="37"/>
        <v>266991.18931955367</v>
      </c>
      <c r="S143" s="40">
        <v>266991.18931955367</v>
      </c>
      <c r="T143" s="13">
        <f t="shared" si="38"/>
        <v>0</v>
      </c>
    </row>
    <row r="144" spans="1:20" ht="13.5" x14ac:dyDescent="0.25">
      <c r="A144" s="1" t="s">
        <v>16</v>
      </c>
      <c r="B144" s="6">
        <f t="shared" si="39"/>
        <v>216725.88069090826</v>
      </c>
      <c r="C144" s="6">
        <f t="shared" si="40"/>
        <v>206978.23015065107</v>
      </c>
      <c r="D144" s="6">
        <f>+D131*H144</f>
        <v>423704.11084155936</v>
      </c>
      <c r="E144" s="6">
        <f t="shared" si="33"/>
        <v>219348.26384726926</v>
      </c>
      <c r="F144" s="6">
        <f t="shared" si="34"/>
        <v>209482.66673547489</v>
      </c>
      <c r="G144" s="40">
        <f>+G131*H144</f>
        <v>428830.93058274419</v>
      </c>
      <c r="H144" s="26">
        <v>4.1735656144057547E-2</v>
      </c>
      <c r="I144" s="39">
        <v>0.51150289823822626</v>
      </c>
      <c r="J144" s="41">
        <v>0.48849710176177369</v>
      </c>
      <c r="K144" s="13">
        <f t="shared" si="35"/>
        <v>423704.11084155936</v>
      </c>
      <c r="L144" s="13">
        <f t="shared" si="36"/>
        <v>0</v>
      </c>
      <c r="M144" s="6">
        <v>428830.93058274401</v>
      </c>
      <c r="N144" s="39">
        <v>0.51150289823822626</v>
      </c>
      <c r="O144" s="21">
        <v>0.48849710176177369</v>
      </c>
      <c r="P144" s="6">
        <v>219348.26384726926</v>
      </c>
      <c r="Q144" s="6">
        <v>209482.66673547489</v>
      </c>
      <c r="R144" s="13">
        <f t="shared" si="37"/>
        <v>428830.93058274419</v>
      </c>
      <c r="S144" s="40">
        <v>428830.93058274419</v>
      </c>
      <c r="T144" s="13">
        <f t="shared" si="38"/>
        <v>0</v>
      </c>
    </row>
    <row r="145" spans="1:20" ht="13.5" x14ac:dyDescent="0.25">
      <c r="A145" s="1" t="s">
        <v>17</v>
      </c>
      <c r="B145" s="6">
        <f t="shared" si="39"/>
        <v>77926.387894937652</v>
      </c>
      <c r="C145" s="6">
        <f t="shared" si="40"/>
        <v>73544.298221034376</v>
      </c>
      <c r="D145" s="6">
        <f>+D131*H145</f>
        <v>151470.68611597203</v>
      </c>
      <c r="E145" s="6">
        <f t="shared" si="33"/>
        <v>78869.297188466764</v>
      </c>
      <c r="F145" s="6">
        <f t="shared" si="34"/>
        <v>74434.184229509236</v>
      </c>
      <c r="G145" s="40">
        <f>+G131*H145</f>
        <v>153303.481417976</v>
      </c>
      <c r="H145" s="26">
        <v>1.4920149014094976E-2</v>
      </c>
      <c r="I145" s="39">
        <v>0.5144651410324641</v>
      </c>
      <c r="J145" s="41">
        <v>0.4855348589675359</v>
      </c>
      <c r="K145" s="13">
        <f t="shared" si="35"/>
        <v>151470.68611597203</v>
      </c>
      <c r="L145" s="13">
        <f t="shared" si="36"/>
        <v>0</v>
      </c>
      <c r="M145" s="6">
        <v>153303.48141797594</v>
      </c>
      <c r="N145" s="39">
        <v>0.5144651410324641</v>
      </c>
      <c r="O145" s="21">
        <v>0.4855348589675359</v>
      </c>
      <c r="P145" s="6">
        <v>78869.297188466764</v>
      </c>
      <c r="Q145" s="6">
        <v>74434.184229509236</v>
      </c>
      <c r="R145" s="13">
        <f t="shared" si="37"/>
        <v>153303.481417976</v>
      </c>
      <c r="S145" s="40">
        <v>153303.481417976</v>
      </c>
      <c r="T145" s="13">
        <f t="shared" si="38"/>
        <v>0</v>
      </c>
    </row>
    <row r="146" spans="1:20" ht="13.5" x14ac:dyDescent="0.25">
      <c r="A146" s="1" t="s">
        <v>18</v>
      </c>
      <c r="B146" s="6">
        <f t="shared" si="39"/>
        <v>62229.542764281941</v>
      </c>
      <c r="C146" s="6">
        <f t="shared" si="40"/>
        <v>55579.557772268323</v>
      </c>
      <c r="D146" s="6">
        <f>+D131*H146</f>
        <v>117809.10053655028</v>
      </c>
      <c r="E146" s="6">
        <f t="shared" si="33"/>
        <v>62982.520231730035</v>
      </c>
      <c r="F146" s="6">
        <f t="shared" si="34"/>
        <v>56252.070421313023</v>
      </c>
      <c r="G146" s="40">
        <f>+G131*H146</f>
        <v>119234.59065304307</v>
      </c>
      <c r="H146" s="26">
        <v>1.160441918032931E-2</v>
      </c>
      <c r="I146" s="39">
        <v>0.52822356236371759</v>
      </c>
      <c r="J146" s="41">
        <v>0.4717764376362823</v>
      </c>
      <c r="K146" s="13">
        <f t="shared" si="35"/>
        <v>117809.10053655026</v>
      </c>
      <c r="L146" s="13">
        <f t="shared" si="36"/>
        <v>0</v>
      </c>
      <c r="M146" s="6">
        <v>119234.59065304302</v>
      </c>
      <c r="N146" s="39">
        <v>0.52822356236371759</v>
      </c>
      <c r="O146" s="21">
        <v>0.4717764376362823</v>
      </c>
      <c r="P146" s="6">
        <v>62982.520231730035</v>
      </c>
      <c r="Q146" s="6">
        <v>56252.070421313023</v>
      </c>
      <c r="R146" s="13">
        <f t="shared" si="37"/>
        <v>119234.59065304307</v>
      </c>
      <c r="S146" s="40">
        <v>119234.59065304307</v>
      </c>
      <c r="T146" s="13">
        <f t="shared" si="38"/>
        <v>0</v>
      </c>
    </row>
    <row r="147" spans="1:20" ht="13.5" x14ac:dyDescent="0.25">
      <c r="A147" s="15" t="s">
        <v>19</v>
      </c>
      <c r="B147" s="14">
        <f t="shared" si="39"/>
        <v>18159.285023447559</v>
      </c>
      <c r="C147" s="14">
        <f t="shared" si="40"/>
        <v>15791.430338235663</v>
      </c>
      <c r="D147" s="14">
        <f>+D131*H147</f>
        <v>33950.715361683222</v>
      </c>
      <c r="E147" s="14">
        <f t="shared" si="33"/>
        <v>18379.012372231358</v>
      </c>
      <c r="F147" s="14">
        <f t="shared" si="34"/>
        <v>15982.506645328387</v>
      </c>
      <c r="G147" s="40">
        <f>+G131*H147</f>
        <v>34361.519017559745</v>
      </c>
      <c r="H147" s="26">
        <v>3.3442096640639912E-3</v>
      </c>
      <c r="I147" s="39">
        <v>0.53487194098838131</v>
      </c>
      <c r="J147" s="41">
        <v>0.46512805901161869</v>
      </c>
      <c r="K147" s="13">
        <f t="shared" si="35"/>
        <v>33950.715361683222</v>
      </c>
      <c r="L147" s="13">
        <f t="shared" si="36"/>
        <v>0</v>
      </c>
      <c r="M147" s="6">
        <v>34361.519017559731</v>
      </c>
      <c r="N147" s="39">
        <v>0.53487194098838131</v>
      </c>
      <c r="O147" s="21">
        <v>0.46512805901161869</v>
      </c>
      <c r="P147" s="14">
        <v>18379.012372231358</v>
      </c>
      <c r="Q147" s="14">
        <v>15982.506645328387</v>
      </c>
      <c r="R147" s="13">
        <f t="shared" si="37"/>
        <v>34361.519017559745</v>
      </c>
      <c r="S147" s="40">
        <v>34361.519017559745</v>
      </c>
      <c r="T147" s="13">
        <f t="shared" si="38"/>
        <v>0</v>
      </c>
    </row>
    <row r="148" spans="1:20" ht="13.5" x14ac:dyDescent="0.25">
      <c r="A148" s="15" t="s">
        <v>20</v>
      </c>
      <c r="B148" s="14">
        <f t="shared" si="39"/>
        <v>98131.078032301797</v>
      </c>
      <c r="C148" s="14">
        <f t="shared" si="40"/>
        <v>100007.73453724051</v>
      </c>
      <c r="D148" s="14">
        <f>+D131*H148</f>
        <v>198138.81256954229</v>
      </c>
      <c r="E148" s="14">
        <f t="shared" si="33"/>
        <v>99318.464076493095</v>
      </c>
      <c r="F148" s="14">
        <f t="shared" si="34"/>
        <v>101217.82812514158</v>
      </c>
      <c r="G148" s="40">
        <f>+G131*H148</f>
        <v>200536.29220163467</v>
      </c>
      <c r="H148" s="26">
        <v>1.951704771938495E-2</v>
      </c>
      <c r="I148" s="39">
        <v>0.49526428850410104</v>
      </c>
      <c r="J148" s="41">
        <v>0.50473571149589902</v>
      </c>
      <c r="K148" s="13">
        <f t="shared" si="35"/>
        <v>198138.81256954232</v>
      </c>
      <c r="L148" s="13">
        <f t="shared" si="36"/>
        <v>0</v>
      </c>
      <c r="M148" s="6">
        <v>200536.29220163458</v>
      </c>
      <c r="N148" s="39">
        <v>0.49526428850410104</v>
      </c>
      <c r="O148" s="21">
        <v>0.50473571149589902</v>
      </c>
      <c r="P148" s="14">
        <v>99318.464076493095</v>
      </c>
      <c r="Q148" s="14">
        <v>101217.82812514158</v>
      </c>
      <c r="R148" s="13">
        <f t="shared" si="37"/>
        <v>200536.29220163467</v>
      </c>
      <c r="S148" s="40">
        <v>200536.29220163467</v>
      </c>
      <c r="T148" s="13">
        <f t="shared" si="38"/>
        <v>0</v>
      </c>
    </row>
    <row r="149" spans="1:20" ht="13.5" x14ac:dyDescent="0.25">
      <c r="A149" s="1" t="s">
        <v>21</v>
      </c>
      <c r="B149" s="6">
        <f t="shared" si="39"/>
        <v>176464.82721897584</v>
      </c>
      <c r="C149" s="6">
        <f t="shared" si="40"/>
        <v>169197.88871388388</v>
      </c>
      <c r="D149" s="6">
        <f>+D131*H149</f>
        <v>345662.71593285975</v>
      </c>
      <c r="E149" s="6">
        <f t="shared" si="33"/>
        <v>178600.05162832624</v>
      </c>
      <c r="F149" s="6">
        <f t="shared" si="34"/>
        <v>171245.18316732263</v>
      </c>
      <c r="G149" s="40">
        <f>+G131*H149</f>
        <v>349845.2347956489</v>
      </c>
      <c r="H149" s="26">
        <v>3.4048431168961515E-2</v>
      </c>
      <c r="I149" s="39">
        <v>0.51051160303112275</v>
      </c>
      <c r="J149" s="41">
        <v>0.48948839696887719</v>
      </c>
      <c r="K149" s="13">
        <f t="shared" si="35"/>
        <v>345662.71593285969</v>
      </c>
      <c r="L149" s="13">
        <f t="shared" si="36"/>
        <v>0</v>
      </c>
      <c r="M149" s="6">
        <v>349845.23479564878</v>
      </c>
      <c r="N149" s="39">
        <v>0.51051160303112275</v>
      </c>
      <c r="O149" s="21">
        <v>0.48948839696887719</v>
      </c>
      <c r="P149" s="6">
        <v>178600.05162832624</v>
      </c>
      <c r="Q149" s="6">
        <v>171245.18316732263</v>
      </c>
      <c r="R149" s="13">
        <f t="shared" si="37"/>
        <v>349845.23479564884</v>
      </c>
      <c r="S149" s="40">
        <v>349845.2347956489</v>
      </c>
      <c r="T149" s="13">
        <f t="shared" si="38"/>
        <v>0</v>
      </c>
    </row>
    <row r="150" spans="1:20" ht="13.5" x14ac:dyDescent="0.25">
      <c r="A150" s="1" t="s">
        <v>22</v>
      </c>
      <c r="B150" s="6">
        <f t="shared" si="39"/>
        <v>50521.398830549231</v>
      </c>
      <c r="C150" s="6">
        <f t="shared" si="40"/>
        <v>48570.578924212597</v>
      </c>
      <c r="D150" s="6">
        <f>+D131*H150</f>
        <v>99091.977754761829</v>
      </c>
      <c r="E150" s="6">
        <f t="shared" si="33"/>
        <v>51132.707756399104</v>
      </c>
      <c r="F150" s="6">
        <f t="shared" si="34"/>
        <v>49158.28292919579</v>
      </c>
      <c r="G150" s="40">
        <f>+G131*H150</f>
        <v>100290.99068559489</v>
      </c>
      <c r="H150" s="26">
        <v>9.7607471921692963E-3</v>
      </c>
      <c r="I150" s="39">
        <v>0.50984348052455175</v>
      </c>
      <c r="J150" s="41">
        <v>0.49015651947544825</v>
      </c>
      <c r="K150" s="13">
        <f t="shared" si="35"/>
        <v>99091.977754761829</v>
      </c>
      <c r="L150" s="13">
        <f t="shared" si="36"/>
        <v>0</v>
      </c>
      <c r="M150" s="6">
        <v>100290.99068559485</v>
      </c>
      <c r="N150" s="39">
        <v>0.50984348052455175</v>
      </c>
      <c r="O150" s="21">
        <v>0.49015651947544825</v>
      </c>
      <c r="P150" s="6">
        <v>51132.707756399104</v>
      </c>
      <c r="Q150" s="6">
        <v>49158.28292919579</v>
      </c>
      <c r="R150" s="13">
        <f t="shared" si="37"/>
        <v>100290.99068559489</v>
      </c>
      <c r="S150" s="40">
        <v>100290.99068559489</v>
      </c>
      <c r="T150" s="13">
        <f t="shared" si="38"/>
        <v>0</v>
      </c>
    </row>
    <row r="151" spans="1:20" ht="13.5" x14ac:dyDescent="0.25">
      <c r="A151" s="15" t="s">
        <v>23</v>
      </c>
      <c r="B151" s="14">
        <f t="shared" si="39"/>
        <v>56327.640777673456</v>
      </c>
      <c r="C151" s="14">
        <f t="shared" si="40"/>
        <v>52761.34851914733</v>
      </c>
      <c r="D151" s="14">
        <f>+D131*H151</f>
        <v>109088.98929682077</v>
      </c>
      <c r="E151" s="14">
        <f t="shared" si="33"/>
        <v>57009.205231083564</v>
      </c>
      <c r="F151" s="14">
        <f t="shared" si="34"/>
        <v>53399.760836229252</v>
      </c>
      <c r="G151" s="40">
        <f>+G131*H151</f>
        <v>110408.96606731281</v>
      </c>
      <c r="H151" s="26">
        <v>1.0745471733450812E-2</v>
      </c>
      <c r="I151" s="39">
        <v>0.51634579384002999</v>
      </c>
      <c r="J151" s="41">
        <v>0.48365420615997012</v>
      </c>
      <c r="K151" s="13">
        <f t="shared" si="35"/>
        <v>109088.98929682079</v>
      </c>
      <c r="L151" s="13">
        <f t="shared" si="36"/>
        <v>0</v>
      </c>
      <c r="M151" s="6">
        <v>110408.96606731277</v>
      </c>
      <c r="N151" s="39">
        <v>0.51634579384002999</v>
      </c>
      <c r="O151" s="21">
        <v>0.48365420615997012</v>
      </c>
      <c r="P151" s="14">
        <v>57009.205231083564</v>
      </c>
      <c r="Q151" s="14">
        <v>53399.760836229252</v>
      </c>
      <c r="R151" s="13">
        <f t="shared" si="37"/>
        <v>110408.96606731281</v>
      </c>
      <c r="S151" s="40">
        <v>110408.96606731281</v>
      </c>
      <c r="T151" s="13">
        <f t="shared" si="38"/>
        <v>0</v>
      </c>
    </row>
    <row r="152" spans="1:20" ht="13.5" x14ac:dyDescent="0.25">
      <c r="A152" s="1" t="s">
        <v>24</v>
      </c>
      <c r="B152" s="6">
        <f t="shared" si="39"/>
        <v>306538.83461569535</v>
      </c>
      <c r="C152" s="6">
        <f t="shared" si="40"/>
        <v>306040.11261209199</v>
      </c>
      <c r="D152" s="6">
        <f>+D131*H152</f>
        <v>612578.94722778734</v>
      </c>
      <c r="E152" s="6">
        <f t="shared" si="33"/>
        <v>310247.95451454667</v>
      </c>
      <c r="F152" s="6">
        <f t="shared" si="34"/>
        <v>309743.19797469967</v>
      </c>
      <c r="G152" s="40">
        <f>+G131*H152</f>
        <v>619991.15248924633</v>
      </c>
      <c r="H152" s="26">
        <v>6.0340184691170112E-2</v>
      </c>
      <c r="I152" s="39">
        <v>0.50040706753460951</v>
      </c>
      <c r="J152" s="41">
        <v>0.49959293246539049</v>
      </c>
      <c r="K152" s="13">
        <f t="shared" si="35"/>
        <v>612578.94722778734</v>
      </c>
      <c r="L152" s="13">
        <f t="shared" si="36"/>
        <v>0</v>
      </c>
      <c r="M152" s="6">
        <v>619991.1524892461</v>
      </c>
      <c r="N152" s="39">
        <v>0.50040706753460951</v>
      </c>
      <c r="O152" s="21">
        <v>0.49959293246539049</v>
      </c>
      <c r="P152" s="6">
        <v>310247.95451454667</v>
      </c>
      <c r="Q152" s="6">
        <v>309743.19797469967</v>
      </c>
      <c r="R152" s="13">
        <f t="shared" si="37"/>
        <v>619991.15248924633</v>
      </c>
      <c r="S152" s="40">
        <v>619991.15248924633</v>
      </c>
      <c r="T152" s="13">
        <f t="shared" si="38"/>
        <v>0</v>
      </c>
    </row>
    <row r="153" spans="1:20" ht="13.5" x14ac:dyDescent="0.25">
      <c r="A153" s="1" t="s">
        <v>25</v>
      </c>
      <c r="B153" s="6">
        <f t="shared" si="39"/>
        <v>131720.64987413428</v>
      </c>
      <c r="C153" s="6">
        <f t="shared" si="40"/>
        <v>117998.27095171018</v>
      </c>
      <c r="D153" s="6">
        <f>+D131*H153</f>
        <v>249718.92082584446</v>
      </c>
      <c r="E153" s="6">
        <f t="shared" si="33"/>
        <v>133314.46973761189</v>
      </c>
      <c r="F153" s="6">
        <f t="shared" si="34"/>
        <v>119426.0500302264</v>
      </c>
      <c r="G153" s="40">
        <f>+G131*H153</f>
        <v>252740.5197678383</v>
      </c>
      <c r="H153" s="26">
        <v>2.4597785920821201E-2</v>
      </c>
      <c r="I153" s="39">
        <v>0.52747564917596723</v>
      </c>
      <c r="J153" s="41">
        <v>0.47252435082403271</v>
      </c>
      <c r="K153" s="13">
        <f t="shared" si="35"/>
        <v>249718.92082584446</v>
      </c>
      <c r="L153" s="13">
        <f t="shared" si="36"/>
        <v>0</v>
      </c>
      <c r="M153" s="6">
        <v>252740.51976783821</v>
      </c>
      <c r="N153" s="39">
        <v>0.52747564917596723</v>
      </c>
      <c r="O153" s="21">
        <v>0.47252435082403271</v>
      </c>
      <c r="P153" s="6">
        <v>133314.46973761189</v>
      </c>
      <c r="Q153" s="6">
        <v>119426.0500302264</v>
      </c>
      <c r="R153" s="13">
        <f t="shared" si="37"/>
        <v>252740.5197678383</v>
      </c>
      <c r="S153" s="40">
        <v>252740.5197678383</v>
      </c>
      <c r="T153" s="13">
        <f t="shared" si="38"/>
        <v>0</v>
      </c>
    </row>
    <row r="154" spans="1:20" ht="13.5" x14ac:dyDescent="0.25">
      <c r="A154" s="1" t="s">
        <v>26</v>
      </c>
      <c r="B154" s="6">
        <f t="shared" si="39"/>
        <v>154130.89507915833</v>
      </c>
      <c r="C154" s="6">
        <f t="shared" si="40"/>
        <v>158062.63018515249</v>
      </c>
      <c r="D154" s="6">
        <f>+D131*H154</f>
        <v>312193.52526431083</v>
      </c>
      <c r="E154" s="6">
        <f t="shared" si="33"/>
        <v>155995.87890961685</v>
      </c>
      <c r="F154" s="6">
        <f t="shared" si="34"/>
        <v>159975.18801039355</v>
      </c>
      <c r="G154" s="40">
        <f>+G131*H154</f>
        <v>315971.06692001037</v>
      </c>
      <c r="H154" s="26">
        <v>3.0751652597736368E-2</v>
      </c>
      <c r="I154" s="39">
        <v>0.49370304828925354</v>
      </c>
      <c r="J154" s="41">
        <v>0.50629695171074651</v>
      </c>
      <c r="K154" s="13">
        <f t="shared" si="35"/>
        <v>312193.52526431083</v>
      </c>
      <c r="L154" s="13">
        <f t="shared" si="36"/>
        <v>0</v>
      </c>
      <c r="M154" s="6">
        <v>315971.06692001026</v>
      </c>
      <c r="N154" s="39">
        <v>0.49370304828925354</v>
      </c>
      <c r="O154" s="21">
        <v>0.50629695171074651</v>
      </c>
      <c r="P154" s="6">
        <v>155995.87890961685</v>
      </c>
      <c r="Q154" s="6">
        <v>159975.18801039355</v>
      </c>
      <c r="R154" s="13">
        <f t="shared" si="37"/>
        <v>315971.06692001037</v>
      </c>
      <c r="S154" s="40">
        <v>315971.06692001037</v>
      </c>
      <c r="T154" s="13">
        <f t="shared" si="38"/>
        <v>0</v>
      </c>
    </row>
    <row r="155" spans="1:20" ht="13.5" x14ac:dyDescent="0.25">
      <c r="A155" s="1" t="s">
        <v>27</v>
      </c>
      <c r="B155" s="6">
        <f t="shared" si="39"/>
        <v>84170.086427119182</v>
      </c>
      <c r="C155" s="6">
        <f t="shared" si="40"/>
        <v>78550.865231346252</v>
      </c>
      <c r="D155" s="6">
        <f>+D131*H155</f>
        <v>162720.95165846543</v>
      </c>
      <c r="E155" s="6">
        <f t="shared" si="33"/>
        <v>85188.544472887705</v>
      </c>
      <c r="F155" s="6">
        <f t="shared" si="34"/>
        <v>79501.330700645893</v>
      </c>
      <c r="G155" s="40">
        <f>+G131*H155</f>
        <v>164689.8751735336</v>
      </c>
      <c r="H155" s="26">
        <v>1.6028321444327597E-2</v>
      </c>
      <c r="I155" s="39">
        <v>0.51726643415768336</v>
      </c>
      <c r="J155" s="41">
        <v>0.48273356584231664</v>
      </c>
      <c r="K155" s="13">
        <f t="shared" si="35"/>
        <v>162720.95165846543</v>
      </c>
      <c r="L155" s="13">
        <f t="shared" si="36"/>
        <v>0</v>
      </c>
      <c r="M155" s="6">
        <v>164689.87517353354</v>
      </c>
      <c r="N155" s="39">
        <v>0.51726643415768336</v>
      </c>
      <c r="O155" s="21">
        <v>0.48273356584231664</v>
      </c>
      <c r="P155" s="6">
        <v>85188.544472887705</v>
      </c>
      <c r="Q155" s="6">
        <v>79501.330700645893</v>
      </c>
      <c r="R155" s="13">
        <f t="shared" si="37"/>
        <v>164689.8751735336</v>
      </c>
      <c r="S155" s="40">
        <v>164689.8751735336</v>
      </c>
      <c r="T155" s="13">
        <f t="shared" si="38"/>
        <v>0</v>
      </c>
    </row>
    <row r="156" spans="1:20" ht="13.5" x14ac:dyDescent="0.25">
      <c r="A156" s="1" t="s">
        <v>28</v>
      </c>
      <c r="B156" s="6">
        <f t="shared" si="39"/>
        <v>516033.24625435425</v>
      </c>
      <c r="C156" s="6">
        <f t="shared" si="40"/>
        <v>519483.45666721405</v>
      </c>
      <c r="D156" s="6">
        <f>+D131*H156</f>
        <v>1035516.7029215683</v>
      </c>
      <c r="E156" s="6">
        <f t="shared" si="33"/>
        <v>522277.2485340343</v>
      </c>
      <c r="F156" s="6">
        <f t="shared" si="34"/>
        <v>525769.20649288967</v>
      </c>
      <c r="G156" s="40">
        <f>+G131*H156</f>
        <v>1048046.455026924</v>
      </c>
      <c r="H156" s="26">
        <v>0.10200035340399084</v>
      </c>
      <c r="I156" s="39">
        <v>0.4983340633699459</v>
      </c>
      <c r="J156" s="41">
        <v>0.5016659366300541</v>
      </c>
      <c r="K156" s="13">
        <f t="shared" si="35"/>
        <v>1035516.7029215683</v>
      </c>
      <c r="L156" s="13">
        <f t="shared" si="36"/>
        <v>0</v>
      </c>
      <c r="M156" s="6">
        <v>1048046.4550269236</v>
      </c>
      <c r="N156" s="39">
        <v>0.4983340633699459</v>
      </c>
      <c r="O156" s="21">
        <v>0.5016659366300541</v>
      </c>
      <c r="P156" s="6">
        <v>522277.2485340343</v>
      </c>
      <c r="Q156" s="6">
        <v>525769.20649288967</v>
      </c>
      <c r="R156" s="13">
        <f t="shared" si="37"/>
        <v>1048046.4550269239</v>
      </c>
      <c r="S156" s="40">
        <v>1048046.455026924</v>
      </c>
      <c r="T156" s="13">
        <f t="shared" si="38"/>
        <v>0</v>
      </c>
    </row>
    <row r="157" spans="1:20" ht="13.5" x14ac:dyDescent="0.25">
      <c r="A157" s="1" t="s">
        <v>29</v>
      </c>
      <c r="B157" s="6">
        <f t="shared" si="39"/>
        <v>32273.977590947612</v>
      </c>
      <c r="C157" s="6">
        <f t="shared" si="40"/>
        <v>29503.060941616583</v>
      </c>
      <c r="D157" s="6">
        <f>+D131*H157</f>
        <v>61777.038532564191</v>
      </c>
      <c r="E157" s="6">
        <f t="shared" si="33"/>
        <v>32664.492719798225</v>
      </c>
      <c r="F157" s="6">
        <f t="shared" si="34"/>
        <v>29860.047979010276</v>
      </c>
      <c r="G157" s="40">
        <f>+G131*H157</f>
        <v>62524.540698808501</v>
      </c>
      <c r="H157" s="26">
        <v>6.0851551160838943E-3</v>
      </c>
      <c r="I157" s="39">
        <v>0.52242675203563227</v>
      </c>
      <c r="J157" s="41">
        <v>0.47757324796436779</v>
      </c>
      <c r="K157" s="13">
        <f t="shared" si="35"/>
        <v>61777.038532564198</v>
      </c>
      <c r="L157" s="13">
        <f t="shared" si="36"/>
        <v>0</v>
      </c>
      <c r="M157" s="6">
        <v>62524.54069880848</v>
      </c>
      <c r="N157" s="39">
        <v>0.52242675203563227</v>
      </c>
      <c r="O157" s="21">
        <v>0.47757324796436779</v>
      </c>
      <c r="P157" s="6">
        <v>32664.492719798225</v>
      </c>
      <c r="Q157" s="6">
        <v>29860.047979010276</v>
      </c>
      <c r="R157" s="13">
        <f t="shared" si="37"/>
        <v>62524.540698808501</v>
      </c>
      <c r="S157" s="40">
        <v>62524.540698808501</v>
      </c>
      <c r="T157" s="13">
        <f t="shared" si="38"/>
        <v>0</v>
      </c>
    </row>
    <row r="158" spans="1:20" ht="13.5" x14ac:dyDescent="0.25">
      <c r="A158" s="1" t="s">
        <v>30</v>
      </c>
      <c r="B158" s="6">
        <f t="shared" si="39"/>
        <v>91380.058841282313</v>
      </c>
      <c r="C158" s="6">
        <f t="shared" si="40"/>
        <v>83849.7865196325</v>
      </c>
      <c r="D158" s="6">
        <f>+D131*H158</f>
        <v>175229.84536091483</v>
      </c>
      <c r="E158" s="6">
        <f t="shared" si="33"/>
        <v>92485.757553262243</v>
      </c>
      <c r="F158" s="6">
        <f t="shared" si="34"/>
        <v>84864.368936520448</v>
      </c>
      <c r="G158" s="40">
        <f>+G131*H158</f>
        <v>177350.12648978271</v>
      </c>
      <c r="H158" s="26">
        <v>1.7260471128386759E-2</v>
      </c>
      <c r="I158" s="39">
        <v>0.52148684291234737</v>
      </c>
      <c r="J158" s="41">
        <v>0.47851315708765257</v>
      </c>
      <c r="K158" s="13">
        <f t="shared" si="35"/>
        <v>175229.84536091483</v>
      </c>
      <c r="L158" s="13">
        <f t="shared" si="36"/>
        <v>0</v>
      </c>
      <c r="M158" s="6">
        <v>177350.12648978265</v>
      </c>
      <c r="N158" s="39">
        <v>0.52148684291234737</v>
      </c>
      <c r="O158" s="21">
        <v>0.47851315708765257</v>
      </c>
      <c r="P158" s="6">
        <v>92485.757553262243</v>
      </c>
      <c r="Q158" s="6">
        <v>84864.368936520448</v>
      </c>
      <c r="R158" s="13">
        <f t="shared" si="37"/>
        <v>177350.12648978271</v>
      </c>
      <c r="S158" s="40">
        <v>177350.12648978271</v>
      </c>
      <c r="T158" s="13">
        <f t="shared" si="38"/>
        <v>0</v>
      </c>
    </row>
    <row r="159" spans="1:20" ht="13.5" x14ac:dyDescent="0.25">
      <c r="A159" s="1" t="s">
        <v>31</v>
      </c>
      <c r="B159" s="6">
        <f t="shared" si="39"/>
        <v>89697.946911025123</v>
      </c>
      <c r="C159" s="6">
        <f t="shared" si="40"/>
        <v>87890.079647962746</v>
      </c>
      <c r="D159" s="6">
        <f>+D131*H159</f>
        <v>177588.02655898785</v>
      </c>
      <c r="E159" s="6">
        <f t="shared" si="33"/>
        <v>90783.292068648923</v>
      </c>
      <c r="F159" s="6">
        <f t="shared" si="34"/>
        <v>88953.549611703478</v>
      </c>
      <c r="G159" s="40">
        <f>+G131*H159</f>
        <v>179736.8416803524</v>
      </c>
      <c r="H159" s="26">
        <v>1.7492756435727005E-2</v>
      </c>
      <c r="I159" s="39">
        <v>0.50509005955551256</v>
      </c>
      <c r="J159" s="41">
        <v>0.4949099404444875</v>
      </c>
      <c r="K159" s="13">
        <f t="shared" si="35"/>
        <v>177588.02655898785</v>
      </c>
      <c r="L159" s="13">
        <f t="shared" si="36"/>
        <v>0</v>
      </c>
      <c r="M159" s="6">
        <v>179736.84168035234</v>
      </c>
      <c r="N159" s="39">
        <v>0.50509005955551256</v>
      </c>
      <c r="O159" s="21">
        <v>0.4949099404444875</v>
      </c>
      <c r="P159" s="6">
        <v>90783.292068648923</v>
      </c>
      <c r="Q159" s="6">
        <v>88953.549611703478</v>
      </c>
      <c r="R159" s="13">
        <f t="shared" si="37"/>
        <v>179736.8416803524</v>
      </c>
      <c r="S159" s="40">
        <v>179736.8416803524</v>
      </c>
      <c r="T159" s="13">
        <f t="shared" si="38"/>
        <v>0</v>
      </c>
    </row>
    <row r="160" spans="1:20" ht="13.5" x14ac:dyDescent="0.25">
      <c r="A160" s="1" t="s">
        <v>32</v>
      </c>
      <c r="B160" s="6">
        <f t="shared" si="39"/>
        <v>103216.10777162883</v>
      </c>
      <c r="C160" s="6">
        <f t="shared" si="40"/>
        <v>96655.333827673603</v>
      </c>
      <c r="D160" s="6">
        <f>+D131*H160</f>
        <v>199871.44159930243</v>
      </c>
      <c r="E160" s="6">
        <f t="shared" si="33"/>
        <v>104465.022675666</v>
      </c>
      <c r="F160" s="6">
        <f t="shared" si="34"/>
        <v>97824.863366988895</v>
      </c>
      <c r="G160" s="40">
        <f>+G131*H160</f>
        <v>202289.88604265489</v>
      </c>
      <c r="H160" s="26">
        <v>1.9687714955224731E-2</v>
      </c>
      <c r="I160" s="39">
        <v>0.51641248467379375</v>
      </c>
      <c r="J160" s="41">
        <v>0.48358751532620625</v>
      </c>
      <c r="K160" s="13">
        <f t="shared" si="35"/>
        <v>199871.44159930243</v>
      </c>
      <c r="L160" s="13">
        <f t="shared" si="36"/>
        <v>0</v>
      </c>
      <c r="M160" s="6">
        <v>202289.88604265483</v>
      </c>
      <c r="N160" s="39">
        <v>0.51641248467379375</v>
      </c>
      <c r="O160" s="21">
        <v>0.48358751532620625</v>
      </c>
      <c r="P160" s="6">
        <v>104465.022675666</v>
      </c>
      <c r="Q160" s="6">
        <v>97824.863366988895</v>
      </c>
      <c r="R160" s="13">
        <f t="shared" si="37"/>
        <v>202289.88604265489</v>
      </c>
      <c r="S160" s="40">
        <v>202289.88604265489</v>
      </c>
      <c r="T160" s="13">
        <f t="shared" si="38"/>
        <v>0</v>
      </c>
    </row>
    <row r="161" spans="1:20" ht="13.5" x14ac:dyDescent="0.25">
      <c r="A161" s="1" t="s">
        <v>33</v>
      </c>
      <c r="B161" s="6">
        <f t="shared" si="39"/>
        <v>46585.364396937803</v>
      </c>
      <c r="C161" s="6">
        <f t="shared" si="40"/>
        <v>44793.619612440198</v>
      </c>
      <c r="D161" s="6">
        <f>+D131*H161</f>
        <v>91378.984009378008</v>
      </c>
      <c r="E161" s="6">
        <f t="shared" si="33"/>
        <v>47149.047306140965</v>
      </c>
      <c r="F161" s="6">
        <f t="shared" si="34"/>
        <v>45335.622409750926</v>
      </c>
      <c r="G161" s="40">
        <f>+G131*H161</f>
        <v>92484.669715891898</v>
      </c>
      <c r="H161" s="26">
        <v>9.001002722947047E-3</v>
      </c>
      <c r="I161" s="39">
        <v>0.50980392156862742</v>
      </c>
      <c r="J161" s="41">
        <v>0.49019607843137253</v>
      </c>
      <c r="K161" s="13">
        <f t="shared" si="35"/>
        <v>91378.984009378008</v>
      </c>
      <c r="L161" s="13">
        <f t="shared" si="36"/>
        <v>0</v>
      </c>
      <c r="M161" s="6">
        <v>92484.669715891854</v>
      </c>
      <c r="N161" s="39">
        <v>0.50980392156862742</v>
      </c>
      <c r="O161" s="21">
        <v>0.49019607843137253</v>
      </c>
      <c r="P161" s="6">
        <v>47149.047306140965</v>
      </c>
      <c r="Q161" s="6">
        <v>45335.622409750926</v>
      </c>
      <c r="R161" s="13">
        <f t="shared" si="37"/>
        <v>92484.669715891883</v>
      </c>
      <c r="S161" s="40">
        <v>92484.669715891898</v>
      </c>
      <c r="T161" s="13">
        <f t="shared" si="38"/>
        <v>0</v>
      </c>
    </row>
    <row r="162" spans="1:20" ht="13.5" x14ac:dyDescent="0.25">
      <c r="A162" s="1" t="s">
        <v>34</v>
      </c>
      <c r="B162" s="6">
        <f t="shared" si="39"/>
        <v>34646.131603776776</v>
      </c>
      <c r="C162" s="6">
        <f t="shared" si="40"/>
        <v>29353.659306916419</v>
      </c>
      <c r="D162" s="6">
        <f>+D131*H162</f>
        <v>63999.790910693198</v>
      </c>
      <c r="E162" s="6">
        <f t="shared" si="33"/>
        <v>35065.349796182636</v>
      </c>
      <c r="F162" s="6">
        <f t="shared" si="34"/>
        <v>29708.83858453024</v>
      </c>
      <c r="G162" s="40">
        <f>+G131*H162</f>
        <v>64774.188380712876</v>
      </c>
      <c r="H162" s="26">
        <v>6.3041004285632161E-3</v>
      </c>
      <c r="I162" s="39">
        <v>0.541347574902593</v>
      </c>
      <c r="J162" s="41">
        <v>0.45865242509740695</v>
      </c>
      <c r="K162" s="13">
        <f t="shared" si="35"/>
        <v>63999.790910693191</v>
      </c>
      <c r="L162" s="13">
        <f t="shared" si="36"/>
        <v>0</v>
      </c>
      <c r="M162" s="6">
        <v>64774.188380712854</v>
      </c>
      <c r="N162" s="39">
        <v>0.541347574902593</v>
      </c>
      <c r="O162" s="21">
        <v>0.45865242509740695</v>
      </c>
      <c r="P162" s="6">
        <v>35065.349796182636</v>
      </c>
      <c r="Q162" s="6">
        <v>29708.83858453024</v>
      </c>
      <c r="R162" s="13">
        <f t="shared" si="37"/>
        <v>64774.188380712876</v>
      </c>
      <c r="S162" s="40">
        <v>64774.188380712876</v>
      </c>
      <c r="T162" s="13">
        <f t="shared" si="38"/>
        <v>0</v>
      </c>
    </row>
    <row r="163" spans="1:20" ht="13.5" x14ac:dyDescent="0.25">
      <c r="A163" s="1" t="s">
        <v>35</v>
      </c>
      <c r="B163" s="6">
        <f t="shared" si="39"/>
        <v>1251058.1188539183</v>
      </c>
      <c r="C163" s="6">
        <f t="shared" si="40"/>
        <v>1300990.5098009016</v>
      </c>
      <c r="D163" s="6">
        <f>+D131*H163</f>
        <v>2552048.6286548199</v>
      </c>
      <c r="E163" s="6">
        <f t="shared" si="33"/>
        <v>1266195.9220920564</v>
      </c>
      <c r="F163" s="6">
        <f t="shared" si="34"/>
        <v>1316732.4949694984</v>
      </c>
      <c r="G163" s="40">
        <f>+G131*H163</f>
        <v>2582928.4170615547</v>
      </c>
      <c r="H163" s="26">
        <v>0.25138161585663782</v>
      </c>
      <c r="I163" s="39">
        <v>0.49021719445579248</v>
      </c>
      <c r="J163" s="41">
        <v>0.50978280554420752</v>
      </c>
      <c r="K163" s="13">
        <f t="shared" si="35"/>
        <v>2552048.6286548199</v>
      </c>
      <c r="L163" s="13">
        <f t="shared" si="36"/>
        <v>0</v>
      </c>
      <c r="M163" s="6">
        <v>2582928.4170615538</v>
      </c>
      <c r="N163" s="39">
        <v>0.49021719445579248</v>
      </c>
      <c r="O163" s="21">
        <v>0.50978280554420752</v>
      </c>
      <c r="P163" s="6">
        <v>1266195.9220920564</v>
      </c>
      <c r="Q163" s="6">
        <v>1316732.4949694984</v>
      </c>
      <c r="R163" s="13">
        <f t="shared" si="37"/>
        <v>2582928.4170615547</v>
      </c>
      <c r="S163" s="40">
        <v>2582928.4170615547</v>
      </c>
      <c r="T163" s="13">
        <f t="shared" si="38"/>
        <v>0</v>
      </c>
    </row>
    <row r="164" spans="1:20" ht="16.5" x14ac:dyDescent="0.3">
      <c r="A164" s="5"/>
      <c r="B164" s="38"/>
      <c r="C164" s="38"/>
      <c r="D164" s="38"/>
      <c r="E164" s="38"/>
      <c r="F164" s="38"/>
      <c r="G164" s="38"/>
      <c r="H164" s="26">
        <f>SUM(H132:H163)</f>
        <v>0.99999999999999978</v>
      </c>
      <c r="K164" s="13">
        <f>SUM(K132:K163)</f>
        <v>10152089.364045799</v>
      </c>
      <c r="M164" s="13">
        <f>SUM(M132:M163)</f>
        <v>10274929.645350792</v>
      </c>
      <c r="P164" s="13">
        <f>SUM(P132:P163)</f>
        <v>5156063.9371827757</v>
      </c>
      <c r="Q164" s="13">
        <f>SUM(Q132:Q163)</f>
        <v>5119627.0093949214</v>
      </c>
    </row>
    <row r="165" spans="1:20" ht="13.5" x14ac:dyDescent="0.25">
      <c r="A165" s="105" t="s">
        <v>50</v>
      </c>
      <c r="B165" s="105"/>
      <c r="C165" s="105"/>
      <c r="D165" s="105"/>
      <c r="F165" s="13"/>
      <c r="K165" s="13">
        <f>+D131-K164</f>
        <v>0</v>
      </c>
      <c r="M165" s="13">
        <f>+G131-M164</f>
        <v>0</v>
      </c>
    </row>
    <row r="166" spans="1:20" ht="13.5" x14ac:dyDescent="0.25">
      <c r="A166" s="105" t="s">
        <v>36</v>
      </c>
      <c r="B166" s="105"/>
      <c r="C166" s="105"/>
      <c r="D166" s="105"/>
      <c r="Q166" s="13">
        <f>+P164+Q164</f>
        <v>10275690.946577698</v>
      </c>
    </row>
    <row r="167" spans="1:20" ht="16.5" x14ac:dyDescent="0.3">
      <c r="A167" s="35"/>
      <c r="B167" s="36"/>
      <c r="C167" s="37"/>
      <c r="D167" s="37"/>
      <c r="Q167" s="13">
        <f>+M164-Q166</f>
        <v>-761.3012269064784</v>
      </c>
    </row>
    <row r="168" spans="1:20" x14ac:dyDescent="0.2">
      <c r="A168" s="106" t="s">
        <v>51</v>
      </c>
      <c r="B168" s="106"/>
      <c r="C168" s="106"/>
      <c r="D168" s="106"/>
    </row>
    <row r="173" spans="1:20" x14ac:dyDescent="0.2">
      <c r="B173" s="6">
        <v>495393.24919574033</v>
      </c>
      <c r="C173" s="6">
        <v>541862.53174701205</v>
      </c>
      <c r="D173" s="6">
        <v>1037255.7809427528</v>
      </c>
      <c r="E173" s="13">
        <f>+B173+C173</f>
        <v>1037255.7809427524</v>
      </c>
      <c r="F173" s="13">
        <f>+E173-D173</f>
        <v>0</v>
      </c>
      <c r="H173" s="13">
        <v>501387.50751101103</v>
      </c>
      <c r="I173" s="13">
        <v>548419.0683811534</v>
      </c>
      <c r="J173" s="13">
        <v>1049806.5758921648</v>
      </c>
      <c r="K173" s="13">
        <f>+H173+I173</f>
        <v>1049806.5758921644</v>
      </c>
      <c r="L173" s="13">
        <f>+K173-J173</f>
        <v>0</v>
      </c>
      <c r="N173" s="13">
        <v>489470.66988838027</v>
      </c>
      <c r="O173" s="13">
        <v>535384.39781367988</v>
      </c>
      <c r="P173" s="23">
        <v>1024855.0677020606</v>
      </c>
      <c r="Q173" s="13">
        <f>+N173+O173</f>
        <v>1024855.0677020601</v>
      </c>
      <c r="R173" s="42">
        <f>+Q173-P173</f>
        <v>0</v>
      </c>
    </row>
    <row r="174" spans="1:20" x14ac:dyDescent="0.2">
      <c r="B174" s="6">
        <v>122084.59913050238</v>
      </c>
      <c r="C174" s="6">
        <v>108263.7011157285</v>
      </c>
      <c r="D174" s="6">
        <v>230348.30024623088</v>
      </c>
      <c r="E174" s="13">
        <f>+B174+C174</f>
        <v>230348.30024623088</v>
      </c>
      <c r="F174" s="13">
        <f t="shared" ref="F174:F204" si="41">+E174-D174</f>
        <v>0</v>
      </c>
      <c r="H174" s="13">
        <v>123561.822779982</v>
      </c>
      <c r="I174" s="13">
        <v>109573.69189922931</v>
      </c>
      <c r="J174" s="13">
        <v>233135.51467921131</v>
      </c>
      <c r="K174" s="13">
        <f t="shared" ref="K174:K204" si="42">+H174+I174</f>
        <v>233135.51467921131</v>
      </c>
      <c r="L174" s="13">
        <f t="shared" ref="L174:L204" si="43">+K174-J174</f>
        <v>0</v>
      </c>
      <c r="N174" s="13">
        <v>120625.040039353</v>
      </c>
      <c r="O174" s="13">
        <v>106969.37512923755</v>
      </c>
      <c r="P174" s="23">
        <v>227594.41516859055</v>
      </c>
      <c r="Q174" s="13">
        <f t="shared" ref="Q174:Q204" si="44">+N174+O174</f>
        <v>227594.41516859055</v>
      </c>
      <c r="R174" s="42">
        <f t="shared" ref="R174:R204" si="45">+Q174-P174</f>
        <v>0</v>
      </c>
    </row>
    <row r="175" spans="1:20" x14ac:dyDescent="0.2">
      <c r="B175" s="6">
        <v>54346.725578015925</v>
      </c>
      <c r="C175" s="6">
        <v>50248.391526852531</v>
      </c>
      <c r="D175" s="6">
        <v>104595.11710486845</v>
      </c>
      <c r="E175" s="13">
        <f t="shared" ref="E175:E204" si="46">+B175+C175</f>
        <v>104595.11710486846</v>
      </c>
      <c r="F175" s="13">
        <f t="shared" si="41"/>
        <v>0</v>
      </c>
      <c r="H175" s="13">
        <v>55004.320957510165</v>
      </c>
      <c r="I175" s="13">
        <v>50856.397064327677</v>
      </c>
      <c r="J175" s="13">
        <v>105860.71802183783</v>
      </c>
      <c r="K175" s="13">
        <f t="shared" si="42"/>
        <v>105860.71802183785</v>
      </c>
      <c r="L175" s="13">
        <f t="shared" si="43"/>
        <v>0</v>
      </c>
      <c r="N175" s="13">
        <v>53696.993687535607</v>
      </c>
      <c r="O175" s="13">
        <v>49647.656485815511</v>
      </c>
      <c r="P175" s="23">
        <v>103344.65017335111</v>
      </c>
      <c r="Q175" s="13">
        <f t="shared" si="44"/>
        <v>103344.65017335111</v>
      </c>
      <c r="R175" s="42">
        <f t="shared" si="45"/>
        <v>0</v>
      </c>
    </row>
    <row r="176" spans="1:20" x14ac:dyDescent="0.2">
      <c r="B176" s="6">
        <v>104042.65350604914</v>
      </c>
      <c r="C176" s="6">
        <v>97063.769951314302</v>
      </c>
      <c r="D176" s="6">
        <v>201106.42345736347</v>
      </c>
      <c r="E176" s="13">
        <f t="shared" si="46"/>
        <v>201106.42345736345</v>
      </c>
      <c r="F176" s="13">
        <f t="shared" si="41"/>
        <v>0</v>
      </c>
      <c r="H176" s="13">
        <v>105301.56961347281</v>
      </c>
      <c r="I176" s="13">
        <v>98238.24156772565</v>
      </c>
      <c r="J176" s="13">
        <v>203539.81118119849</v>
      </c>
      <c r="K176" s="13">
        <f t="shared" si="42"/>
        <v>203539.81118119846</v>
      </c>
      <c r="L176" s="13">
        <f t="shared" si="43"/>
        <v>0</v>
      </c>
      <c r="N176" s="13">
        <v>102798.79144749636</v>
      </c>
      <c r="O176" s="13">
        <v>95903.342601241806</v>
      </c>
      <c r="P176" s="23">
        <v>198702.1340487382</v>
      </c>
      <c r="Q176" s="13">
        <f t="shared" si="44"/>
        <v>198702.13404873817</v>
      </c>
      <c r="R176" s="42">
        <f t="shared" si="45"/>
        <v>0</v>
      </c>
    </row>
    <row r="177" spans="2:18" x14ac:dyDescent="0.2">
      <c r="B177" s="6">
        <v>35408.187423938034</v>
      </c>
      <c r="C177" s="6">
        <v>33332.687016700547</v>
      </c>
      <c r="D177" s="6">
        <v>68740.874440638581</v>
      </c>
      <c r="E177" s="13">
        <f t="shared" si="46"/>
        <v>68740.874440638581</v>
      </c>
      <c r="F177" s="13">
        <f t="shared" si="41"/>
        <v>0</v>
      </c>
      <c r="H177" s="13">
        <v>35836.626491767842</v>
      </c>
      <c r="I177" s="13">
        <v>33736.012529602776</v>
      </c>
      <c r="J177" s="13">
        <v>69572.639021370618</v>
      </c>
      <c r="K177" s="13">
        <f t="shared" si="42"/>
        <v>69572.639021370618</v>
      </c>
      <c r="L177" s="13">
        <f t="shared" si="43"/>
        <v>0</v>
      </c>
      <c r="N177" s="13">
        <v>34984.871606678513</v>
      </c>
      <c r="O177" s="13">
        <v>32934.184447874024</v>
      </c>
      <c r="P177" s="23">
        <v>67919.056054552537</v>
      </c>
      <c r="Q177" s="13">
        <f t="shared" si="44"/>
        <v>67919.056054552537</v>
      </c>
      <c r="R177" s="42">
        <f t="shared" si="45"/>
        <v>0</v>
      </c>
    </row>
    <row r="178" spans="2:18" x14ac:dyDescent="0.2">
      <c r="B178" s="6">
        <v>158456.01866213279</v>
      </c>
      <c r="C178" s="6">
        <v>152787.35519876122</v>
      </c>
      <c r="D178" s="6">
        <v>311243.373860894</v>
      </c>
      <c r="E178" s="13">
        <f t="shared" si="46"/>
        <v>311243.373860894</v>
      </c>
      <c r="F178" s="13">
        <f t="shared" si="41"/>
        <v>0</v>
      </c>
      <c r="H178" s="13">
        <v>160373.33648794529</v>
      </c>
      <c r="I178" s="13">
        <v>154636.08219666692</v>
      </c>
      <c r="J178" s="13">
        <v>315009.4186846122</v>
      </c>
      <c r="K178" s="13">
        <f t="shared" si="42"/>
        <v>315009.4186846122</v>
      </c>
      <c r="L178" s="13">
        <f t="shared" si="43"/>
        <v>0</v>
      </c>
      <c r="N178" s="13">
        <v>156561.62801636077</v>
      </c>
      <c r="O178" s="13">
        <v>150960.73517558663</v>
      </c>
      <c r="P178" s="23">
        <v>307522.3631919474</v>
      </c>
      <c r="Q178" s="13">
        <f t="shared" si="44"/>
        <v>307522.3631919474</v>
      </c>
      <c r="R178" s="42">
        <f t="shared" si="45"/>
        <v>0</v>
      </c>
    </row>
    <row r="179" spans="2:18" x14ac:dyDescent="0.2">
      <c r="B179" s="6">
        <v>35441.507212971876</v>
      </c>
      <c r="C179" s="6">
        <v>32304.072884268506</v>
      </c>
      <c r="D179" s="6">
        <v>67745.580097240381</v>
      </c>
      <c r="E179" s="13">
        <f t="shared" si="46"/>
        <v>67745.580097240381</v>
      </c>
      <c r="F179" s="13">
        <f t="shared" si="41"/>
        <v>0</v>
      </c>
      <c r="H179" s="13">
        <v>35870.349450248999</v>
      </c>
      <c r="I179" s="13">
        <v>32694.952166168303</v>
      </c>
      <c r="J179" s="13">
        <v>68565.301616417302</v>
      </c>
      <c r="K179" s="13">
        <f t="shared" si="42"/>
        <v>68565.301616417302</v>
      </c>
      <c r="L179" s="13">
        <f t="shared" si="43"/>
        <v>0</v>
      </c>
      <c r="N179" s="13">
        <v>35017.793047342901</v>
      </c>
      <c r="O179" s="13">
        <v>31917.867715105564</v>
      </c>
      <c r="P179" s="23">
        <v>66935.66076244846</v>
      </c>
      <c r="Q179" s="13">
        <f t="shared" si="44"/>
        <v>66935.66076244846</v>
      </c>
      <c r="R179" s="42">
        <f t="shared" si="45"/>
        <v>0</v>
      </c>
    </row>
    <row r="180" spans="2:18" x14ac:dyDescent="0.2">
      <c r="B180" s="6">
        <v>50796.555798054564</v>
      </c>
      <c r="C180" s="6">
        <v>43444.705572521481</v>
      </c>
      <c r="D180" s="6">
        <v>94241.261370576045</v>
      </c>
      <c r="E180" s="13">
        <f t="shared" si="46"/>
        <v>94241.261370576045</v>
      </c>
      <c r="F180" s="13">
        <f t="shared" si="41"/>
        <v>0</v>
      </c>
      <c r="H180" s="13">
        <v>51411.194123211251</v>
      </c>
      <c r="I180" s="13">
        <v>43970.386509949189</v>
      </c>
      <c r="J180" s="13">
        <v>95381.58063316044</v>
      </c>
      <c r="K180" s="13">
        <f t="shared" si="42"/>
        <v>95381.58063316044</v>
      </c>
      <c r="L180" s="13">
        <f t="shared" si="43"/>
        <v>0</v>
      </c>
      <c r="N180" s="13">
        <v>50189.267283842593</v>
      </c>
      <c r="O180" s="13">
        <v>42925.310698538247</v>
      </c>
      <c r="P180" s="23">
        <v>93114.577982380841</v>
      </c>
      <c r="Q180" s="13">
        <f t="shared" si="44"/>
        <v>93114.577982380841</v>
      </c>
      <c r="R180" s="42">
        <f t="shared" si="45"/>
        <v>0</v>
      </c>
    </row>
    <row r="181" spans="2:18" x14ac:dyDescent="0.2">
      <c r="B181" s="6">
        <v>127425.62158448074</v>
      </c>
      <c r="C181" s="6">
        <v>121868.74063915822</v>
      </c>
      <c r="D181" s="6">
        <v>249294.36222363895</v>
      </c>
      <c r="E181" s="13">
        <f t="shared" si="46"/>
        <v>249294.36222363898</v>
      </c>
      <c r="F181" s="13">
        <f t="shared" si="41"/>
        <v>0</v>
      </c>
      <c r="H181" s="13">
        <v>128967.47160565354</v>
      </c>
      <c r="I181" s="13">
        <v>123343.35240089259</v>
      </c>
      <c r="J181" s="13">
        <v>252310.82400654611</v>
      </c>
      <c r="K181" s="13">
        <f t="shared" si="42"/>
        <v>252310.82400654611</v>
      </c>
      <c r="L181" s="13">
        <f t="shared" si="43"/>
        <v>0</v>
      </c>
      <c r="N181" s="13">
        <v>125902.20892020047</v>
      </c>
      <c r="O181" s="13">
        <v>120411.76220294557</v>
      </c>
      <c r="P181" s="23">
        <v>246313.97112314604</v>
      </c>
      <c r="Q181" s="13">
        <f t="shared" si="44"/>
        <v>246313.97112314604</v>
      </c>
      <c r="R181" s="42">
        <f t="shared" si="45"/>
        <v>0</v>
      </c>
    </row>
    <row r="182" spans="2:18" x14ac:dyDescent="0.2">
      <c r="B182" s="6">
        <v>29027.985239908157</v>
      </c>
      <c r="C182" s="6">
        <v>27496.349776255429</v>
      </c>
      <c r="D182" s="6">
        <v>56524.335016163583</v>
      </c>
      <c r="E182" s="13">
        <f t="shared" si="46"/>
        <v>56524.33501616359</v>
      </c>
      <c r="F182" s="13">
        <f t="shared" si="41"/>
        <v>0</v>
      </c>
      <c r="H182" s="13">
        <v>29379.22386131118</v>
      </c>
      <c r="I182" s="13">
        <v>27829.055608548246</v>
      </c>
      <c r="J182" s="13">
        <v>57208.279469859423</v>
      </c>
      <c r="K182" s="13">
        <f t="shared" si="42"/>
        <v>57208.279469859423</v>
      </c>
      <c r="L182" s="13">
        <f t="shared" si="43"/>
        <v>0</v>
      </c>
      <c r="N182" s="13">
        <v>28680.946710426088</v>
      </c>
      <c r="O182" s="13">
        <v>27167.622421821012</v>
      </c>
      <c r="P182" s="23">
        <v>55848.569132247096</v>
      </c>
      <c r="Q182" s="13">
        <f t="shared" si="44"/>
        <v>55848.569132247096</v>
      </c>
      <c r="R182" s="42">
        <f t="shared" si="45"/>
        <v>0</v>
      </c>
    </row>
    <row r="183" spans="2:18" x14ac:dyDescent="0.2">
      <c r="B183" s="14">
        <v>153711.71063647442</v>
      </c>
      <c r="C183" s="14">
        <v>139943.11394216467</v>
      </c>
      <c r="D183" s="14">
        <v>293654.82457863912</v>
      </c>
      <c r="E183" s="13">
        <f t="shared" si="46"/>
        <v>293654.82457863912</v>
      </c>
      <c r="F183" s="13">
        <f t="shared" si="41"/>
        <v>0</v>
      </c>
      <c r="H183" s="13">
        <v>155571.62233517648</v>
      </c>
      <c r="I183" s="13">
        <v>141636.42562086548</v>
      </c>
      <c r="J183" s="13">
        <v>297208.04795604199</v>
      </c>
      <c r="K183" s="13">
        <f t="shared" si="42"/>
        <v>297208.04795604199</v>
      </c>
      <c r="L183" s="13">
        <f t="shared" si="43"/>
        <v>0</v>
      </c>
      <c r="N183" s="13">
        <v>151874.03965853425</v>
      </c>
      <c r="O183" s="13">
        <v>138270.05079044233</v>
      </c>
      <c r="P183" s="23">
        <v>290144.09044897661</v>
      </c>
      <c r="Q183" s="13">
        <f t="shared" si="44"/>
        <v>290144.09044897661</v>
      </c>
      <c r="R183" s="42">
        <f t="shared" si="45"/>
        <v>0</v>
      </c>
    </row>
    <row r="184" spans="2:18" x14ac:dyDescent="0.2">
      <c r="B184" s="14">
        <v>130349.16436422488</v>
      </c>
      <c r="C184" s="14">
        <v>133450.05440818146</v>
      </c>
      <c r="D184" s="14">
        <v>263799.21877240634</v>
      </c>
      <c r="E184" s="13">
        <f t="shared" si="46"/>
        <v>263799.21877240634</v>
      </c>
      <c r="F184" s="13">
        <f t="shared" si="41"/>
        <v>0</v>
      </c>
      <c r="H184" s="13">
        <v>131926.3892530326</v>
      </c>
      <c r="I184" s="13">
        <v>135064.80006652107</v>
      </c>
      <c r="J184" s="13">
        <v>266991.18931955367</v>
      </c>
      <c r="K184" s="13">
        <f t="shared" si="42"/>
        <v>266991.18931955367</v>
      </c>
      <c r="L184" s="13">
        <f t="shared" si="43"/>
        <v>0</v>
      </c>
      <c r="N184" s="13">
        <v>128790.79984301154</v>
      </c>
      <c r="O184" s="13">
        <v>131854.61778871375</v>
      </c>
      <c r="P184" s="23">
        <v>260645.41763172529</v>
      </c>
      <c r="Q184" s="13">
        <f t="shared" si="44"/>
        <v>260645.41763172529</v>
      </c>
      <c r="R184" s="42">
        <f t="shared" si="45"/>
        <v>0</v>
      </c>
    </row>
    <row r="185" spans="2:18" x14ac:dyDescent="0.2">
      <c r="B185" s="6">
        <v>216725.88069090826</v>
      </c>
      <c r="C185" s="6">
        <v>206978.23015065107</v>
      </c>
      <c r="D185" s="6">
        <v>423704.11084155936</v>
      </c>
      <c r="E185" s="13">
        <f t="shared" si="46"/>
        <v>423704.11084155936</v>
      </c>
      <c r="F185" s="13">
        <f t="shared" si="41"/>
        <v>0</v>
      </c>
      <c r="H185" s="13">
        <v>219348.26384726926</v>
      </c>
      <c r="I185" s="13">
        <v>209482.66673547489</v>
      </c>
      <c r="J185" s="13">
        <v>428830.93058274419</v>
      </c>
      <c r="K185" s="13">
        <f t="shared" si="42"/>
        <v>428830.93058274419</v>
      </c>
      <c r="L185" s="13">
        <f t="shared" si="43"/>
        <v>0</v>
      </c>
      <c r="N185" s="13">
        <v>214134.85584663917</v>
      </c>
      <c r="O185" s="13">
        <v>204503.74147936943</v>
      </c>
      <c r="P185" s="23">
        <v>418638.5973260086</v>
      </c>
      <c r="Q185" s="13">
        <f t="shared" si="44"/>
        <v>418638.5973260086</v>
      </c>
      <c r="R185" s="42">
        <f t="shared" si="45"/>
        <v>0</v>
      </c>
    </row>
    <row r="186" spans="2:18" x14ac:dyDescent="0.2">
      <c r="B186" s="6">
        <v>77926.387894937652</v>
      </c>
      <c r="C186" s="6">
        <v>73544.298221034376</v>
      </c>
      <c r="D186" s="6">
        <v>151470.68611597203</v>
      </c>
      <c r="E186" s="13">
        <f t="shared" si="46"/>
        <v>151470.68611597203</v>
      </c>
      <c r="F186" s="13">
        <f t="shared" si="41"/>
        <v>0</v>
      </c>
      <c r="H186" s="13">
        <v>78869.297188466764</v>
      </c>
      <c r="I186" s="13">
        <v>74434.184229509236</v>
      </c>
      <c r="J186" s="13">
        <v>153303.481417976</v>
      </c>
      <c r="K186" s="13">
        <f t="shared" si="42"/>
        <v>153303.481417976</v>
      </c>
      <c r="L186" s="13">
        <f t="shared" si="43"/>
        <v>0</v>
      </c>
      <c r="N186" s="13">
        <v>76994.753858355311</v>
      </c>
      <c r="O186" s="13">
        <v>72665.053420009412</v>
      </c>
      <c r="P186" s="23">
        <v>149659.80727836472</v>
      </c>
      <c r="Q186" s="13">
        <f t="shared" si="44"/>
        <v>149659.80727836472</v>
      </c>
      <c r="R186" s="42">
        <f t="shared" si="45"/>
        <v>0</v>
      </c>
    </row>
    <row r="187" spans="2:18" x14ac:dyDescent="0.2">
      <c r="B187" s="6">
        <v>62229.542764281941</v>
      </c>
      <c r="C187" s="6">
        <v>55579.557772268323</v>
      </c>
      <c r="D187" s="6">
        <v>117809.10053655028</v>
      </c>
      <c r="E187" s="13">
        <f t="shared" si="46"/>
        <v>117809.10053655026</v>
      </c>
      <c r="F187" s="13">
        <f t="shared" si="41"/>
        <v>0</v>
      </c>
      <c r="H187" s="13">
        <v>62982.520231730035</v>
      </c>
      <c r="I187" s="13">
        <v>56252.070421313023</v>
      </c>
      <c r="J187" s="13">
        <v>119234.59065304307</v>
      </c>
      <c r="K187" s="13">
        <f t="shared" si="42"/>
        <v>119234.59065304307</v>
      </c>
      <c r="L187" s="13">
        <f t="shared" si="43"/>
        <v>0</v>
      </c>
      <c r="N187" s="13">
        <v>61485.569359556372</v>
      </c>
      <c r="O187" s="13">
        <v>54915.086992118071</v>
      </c>
      <c r="P187" s="23">
        <v>116400.65635167445</v>
      </c>
      <c r="Q187" s="13">
        <f t="shared" si="44"/>
        <v>116400.65635167444</v>
      </c>
      <c r="R187" s="42">
        <f t="shared" si="45"/>
        <v>0</v>
      </c>
    </row>
    <row r="188" spans="2:18" x14ac:dyDescent="0.2">
      <c r="B188" s="14">
        <v>18159.285023447559</v>
      </c>
      <c r="C188" s="14">
        <v>15791.430338235663</v>
      </c>
      <c r="D188" s="14">
        <v>33950.715361683222</v>
      </c>
      <c r="E188" s="13">
        <f t="shared" si="46"/>
        <v>33950.715361683222</v>
      </c>
      <c r="F188" s="13">
        <f t="shared" si="41"/>
        <v>0</v>
      </c>
      <c r="H188" s="13">
        <v>18379.012372231358</v>
      </c>
      <c r="I188" s="13">
        <v>15982.506645328387</v>
      </c>
      <c r="J188" s="13">
        <v>34361.519017559745</v>
      </c>
      <c r="K188" s="13">
        <f t="shared" si="42"/>
        <v>34361.519017559745</v>
      </c>
      <c r="L188" s="13">
        <f t="shared" si="43"/>
        <v>0</v>
      </c>
      <c r="N188" s="13">
        <v>17942.185162093112</v>
      </c>
      <c r="O188" s="13">
        <v>15602.638911007516</v>
      </c>
      <c r="P188" s="23">
        <v>33544.82407310063</v>
      </c>
      <c r="Q188" s="13">
        <f t="shared" si="44"/>
        <v>33544.82407310063</v>
      </c>
      <c r="R188" s="42">
        <f t="shared" si="45"/>
        <v>0</v>
      </c>
    </row>
    <row r="189" spans="2:18" x14ac:dyDescent="0.2">
      <c r="B189" s="14">
        <v>98131.078032301797</v>
      </c>
      <c r="C189" s="14">
        <v>100007.73453724051</v>
      </c>
      <c r="D189" s="14">
        <v>198138.81256954229</v>
      </c>
      <c r="E189" s="13">
        <f t="shared" si="46"/>
        <v>198138.81256954232</v>
      </c>
      <c r="F189" s="13">
        <f t="shared" si="41"/>
        <v>0</v>
      </c>
      <c r="H189" s="13">
        <v>99318.464076493095</v>
      </c>
      <c r="I189" s="13">
        <v>101217.82812514158</v>
      </c>
      <c r="J189" s="13">
        <v>200536.29220163467</v>
      </c>
      <c r="K189" s="13">
        <f t="shared" si="42"/>
        <v>200536.29220163467</v>
      </c>
      <c r="L189" s="13">
        <f t="shared" si="43"/>
        <v>0</v>
      </c>
      <c r="N189" s="13">
        <v>96957.890684459257</v>
      </c>
      <c r="O189" s="13">
        <v>98812.11118123433</v>
      </c>
      <c r="P189" s="23">
        <v>195770.00186569357</v>
      </c>
      <c r="Q189" s="13">
        <f t="shared" si="44"/>
        <v>195770.0018656936</v>
      </c>
      <c r="R189" s="42">
        <f t="shared" si="45"/>
        <v>0</v>
      </c>
    </row>
    <row r="190" spans="2:18" x14ac:dyDescent="0.2">
      <c r="B190" s="6">
        <v>176464.82721897584</v>
      </c>
      <c r="C190" s="6">
        <v>169197.88871388388</v>
      </c>
      <c r="D190" s="6">
        <v>345662.71593285975</v>
      </c>
      <c r="E190" s="13">
        <f t="shared" si="46"/>
        <v>345662.71593285969</v>
      </c>
      <c r="F190" s="13">
        <f t="shared" si="41"/>
        <v>0</v>
      </c>
      <c r="H190" s="13">
        <v>178600.05162832624</v>
      </c>
      <c r="I190" s="13">
        <v>171245.18316732263</v>
      </c>
      <c r="J190" s="13">
        <v>349845.2347956489</v>
      </c>
      <c r="K190" s="13">
        <f t="shared" si="42"/>
        <v>349845.23479564884</v>
      </c>
      <c r="L190" s="13">
        <f t="shared" si="43"/>
        <v>0</v>
      </c>
      <c r="N190" s="13">
        <v>174355.13570448561</v>
      </c>
      <c r="O190" s="13">
        <v>167175.07569377765</v>
      </c>
      <c r="P190" s="23">
        <v>341530.21139826329</v>
      </c>
      <c r="Q190" s="13">
        <f t="shared" si="44"/>
        <v>341530.21139826323</v>
      </c>
      <c r="R190" s="42">
        <f t="shared" si="45"/>
        <v>0</v>
      </c>
    </row>
    <row r="191" spans="2:18" x14ac:dyDescent="0.2">
      <c r="B191" s="6">
        <v>50521.398830549231</v>
      </c>
      <c r="C191" s="6">
        <v>48570.578924212597</v>
      </c>
      <c r="D191" s="6">
        <v>99091.977754761829</v>
      </c>
      <c r="E191" s="13">
        <f t="shared" si="46"/>
        <v>99091.977754761829</v>
      </c>
      <c r="F191" s="13">
        <f t="shared" si="41"/>
        <v>0</v>
      </c>
      <c r="H191" s="13">
        <v>51132.707756399104</v>
      </c>
      <c r="I191" s="13">
        <v>49158.28292919579</v>
      </c>
      <c r="J191" s="13">
        <v>100290.99068559489</v>
      </c>
      <c r="K191" s="13">
        <f t="shared" si="42"/>
        <v>100290.99068559489</v>
      </c>
      <c r="L191" s="13">
        <f t="shared" si="43"/>
        <v>0</v>
      </c>
      <c r="N191" s="13">
        <v>49917.399902872137</v>
      </c>
      <c r="O191" s="13">
        <v>47989.902651069882</v>
      </c>
      <c r="P191" s="23">
        <v>97907.30255394202</v>
      </c>
      <c r="Q191" s="13">
        <f t="shared" si="44"/>
        <v>97907.30255394202</v>
      </c>
      <c r="R191" s="42">
        <f t="shared" si="45"/>
        <v>0</v>
      </c>
    </row>
    <row r="192" spans="2:18" x14ac:dyDescent="0.2">
      <c r="B192" s="14">
        <v>56327.640777673456</v>
      </c>
      <c r="C192" s="14">
        <v>52761.34851914733</v>
      </c>
      <c r="D192" s="14">
        <v>109088.98929682077</v>
      </c>
      <c r="E192" s="13">
        <f t="shared" si="46"/>
        <v>109088.98929682079</v>
      </c>
      <c r="F192" s="13">
        <f t="shared" si="41"/>
        <v>0</v>
      </c>
      <c r="H192" s="13">
        <v>57009.205231083564</v>
      </c>
      <c r="I192" s="13">
        <v>53399.760836229252</v>
      </c>
      <c r="J192" s="13">
        <v>110408.96606731281</v>
      </c>
      <c r="K192" s="13">
        <f t="shared" si="42"/>
        <v>110408.96606731281</v>
      </c>
      <c r="L192" s="13">
        <f t="shared" si="43"/>
        <v>0</v>
      </c>
      <c r="N192" s="13">
        <v>55654.226434131509</v>
      </c>
      <c r="O192" s="13">
        <v>52130.570301084757</v>
      </c>
      <c r="P192" s="23">
        <v>107784.79673521625</v>
      </c>
      <c r="Q192" s="13">
        <f t="shared" si="44"/>
        <v>107784.79673521627</v>
      </c>
      <c r="R192" s="42">
        <f t="shared" si="45"/>
        <v>0</v>
      </c>
    </row>
    <row r="193" spans="2:18" x14ac:dyDescent="0.2">
      <c r="B193" s="6">
        <v>306538.83461569535</v>
      </c>
      <c r="C193" s="6">
        <v>306040.11261209199</v>
      </c>
      <c r="D193" s="6">
        <v>612578.94722778734</v>
      </c>
      <c r="E193" s="13">
        <f t="shared" si="46"/>
        <v>612578.94722778734</v>
      </c>
      <c r="F193" s="13">
        <f t="shared" si="41"/>
        <v>0</v>
      </c>
      <c r="H193" s="13">
        <v>310247.95451454667</v>
      </c>
      <c r="I193" s="13">
        <v>309743.19797469967</v>
      </c>
      <c r="J193" s="13">
        <v>619991.15248924633</v>
      </c>
      <c r="K193" s="13">
        <f t="shared" si="42"/>
        <v>619991.15248924633</v>
      </c>
      <c r="L193" s="13">
        <f t="shared" si="43"/>
        <v>0</v>
      </c>
      <c r="N193" s="13">
        <v>302874.06816652673</v>
      </c>
      <c r="O193" s="13">
        <v>302381.3085385178</v>
      </c>
      <c r="P193" s="23">
        <v>605255.37670504453</v>
      </c>
      <c r="Q193" s="13">
        <f t="shared" si="44"/>
        <v>605255.37670504453</v>
      </c>
      <c r="R193" s="42">
        <f t="shared" si="45"/>
        <v>0</v>
      </c>
    </row>
    <row r="194" spans="2:18" x14ac:dyDescent="0.2">
      <c r="B194" s="6">
        <v>131720.64987413428</v>
      </c>
      <c r="C194" s="6">
        <v>117998.27095171018</v>
      </c>
      <c r="D194" s="6">
        <v>249718.92082584446</v>
      </c>
      <c r="E194" s="13">
        <f t="shared" si="46"/>
        <v>249718.92082584446</v>
      </c>
      <c r="F194" s="13">
        <f t="shared" si="41"/>
        <v>0</v>
      </c>
      <c r="H194" s="13">
        <v>133314.46973761189</v>
      </c>
      <c r="I194" s="13">
        <v>119426.0500302264</v>
      </c>
      <c r="J194" s="13">
        <v>252740.5197678383</v>
      </c>
      <c r="K194" s="13">
        <f t="shared" si="42"/>
        <v>252740.5197678383</v>
      </c>
      <c r="L194" s="13">
        <f t="shared" si="43"/>
        <v>0</v>
      </c>
      <c r="N194" s="13">
        <v>130145.88882003615</v>
      </c>
      <c r="O194" s="13">
        <v>116587.56517609162</v>
      </c>
      <c r="P194" s="23">
        <v>246733.45399612779</v>
      </c>
      <c r="Q194" s="13">
        <f t="shared" si="44"/>
        <v>246733.45399612776</v>
      </c>
      <c r="R194" s="42">
        <f t="shared" si="45"/>
        <v>0</v>
      </c>
    </row>
    <row r="195" spans="2:18" x14ac:dyDescent="0.2">
      <c r="B195" s="6">
        <v>154130.89507915833</v>
      </c>
      <c r="C195" s="6">
        <v>158062.63018515249</v>
      </c>
      <c r="D195" s="6">
        <v>312193.52526431083</v>
      </c>
      <c r="E195" s="13">
        <f t="shared" si="46"/>
        <v>312193.52526431083</v>
      </c>
      <c r="F195" s="13">
        <f t="shared" si="41"/>
        <v>0</v>
      </c>
      <c r="H195" s="13">
        <v>155995.87890961685</v>
      </c>
      <c r="I195" s="13">
        <v>159975.18801039355</v>
      </c>
      <c r="J195" s="13">
        <v>315971.06692001037</v>
      </c>
      <c r="K195" s="13">
        <f t="shared" si="42"/>
        <v>315971.06692001037</v>
      </c>
      <c r="L195" s="13">
        <f t="shared" si="43"/>
        <v>0</v>
      </c>
      <c r="N195" s="13">
        <v>152288.21262173142</v>
      </c>
      <c r="O195" s="13">
        <v>156172.94262012956</v>
      </c>
      <c r="P195" s="23">
        <v>308461.15524186095</v>
      </c>
      <c r="Q195" s="13">
        <f t="shared" si="44"/>
        <v>308461.15524186101</v>
      </c>
      <c r="R195" s="42">
        <f t="shared" si="45"/>
        <v>0</v>
      </c>
    </row>
    <row r="196" spans="2:18" x14ac:dyDescent="0.2">
      <c r="B196" s="6">
        <v>84170.086427119182</v>
      </c>
      <c r="C196" s="6">
        <v>78550.865231346252</v>
      </c>
      <c r="D196" s="6">
        <v>162720.95165846543</v>
      </c>
      <c r="E196" s="13">
        <f t="shared" si="46"/>
        <v>162720.95165846543</v>
      </c>
      <c r="F196" s="13">
        <f t="shared" si="41"/>
        <v>0</v>
      </c>
      <c r="H196" s="13">
        <v>85188.544472887705</v>
      </c>
      <c r="I196" s="13">
        <v>79501.330700645893</v>
      </c>
      <c r="J196" s="13">
        <v>164689.8751735336</v>
      </c>
      <c r="K196" s="13">
        <f t="shared" si="42"/>
        <v>164689.8751735336</v>
      </c>
      <c r="L196" s="13">
        <f t="shared" si="43"/>
        <v>0</v>
      </c>
      <c r="N196" s="13">
        <v>83163.807046079412</v>
      </c>
      <c r="O196" s="13">
        <v>77611.765375323404</v>
      </c>
      <c r="P196" s="23">
        <v>160775.57242140282</v>
      </c>
      <c r="Q196" s="13">
        <f t="shared" si="44"/>
        <v>160775.57242140282</v>
      </c>
      <c r="R196" s="42">
        <f t="shared" si="45"/>
        <v>0</v>
      </c>
    </row>
    <row r="197" spans="2:18" x14ac:dyDescent="0.2">
      <c r="B197" s="6">
        <v>516033.24625435425</v>
      </c>
      <c r="C197" s="6">
        <v>519483.45666721405</v>
      </c>
      <c r="D197" s="6">
        <v>1035516.7029215683</v>
      </c>
      <c r="E197" s="13">
        <f t="shared" si="46"/>
        <v>1035516.7029215683</v>
      </c>
      <c r="F197" s="13">
        <f t="shared" si="41"/>
        <v>0</v>
      </c>
      <c r="H197" s="13">
        <v>522277.2485340343</v>
      </c>
      <c r="I197" s="13">
        <v>525769.20649288967</v>
      </c>
      <c r="J197" s="13">
        <v>1048046.455026924</v>
      </c>
      <c r="K197" s="13">
        <f t="shared" si="42"/>
        <v>1048046.4550269239</v>
      </c>
      <c r="L197" s="13">
        <f t="shared" si="43"/>
        <v>0</v>
      </c>
      <c r="N197" s="13">
        <v>509863.90940703626</v>
      </c>
      <c r="O197" s="13">
        <v>513272.87148873601</v>
      </c>
      <c r="P197" s="23">
        <v>1023136.7808957723</v>
      </c>
      <c r="Q197" s="13">
        <f t="shared" si="44"/>
        <v>1023136.7808957723</v>
      </c>
      <c r="R197" s="42">
        <f t="shared" si="45"/>
        <v>0</v>
      </c>
    </row>
    <row r="198" spans="2:18" x14ac:dyDescent="0.2">
      <c r="B198" s="6">
        <v>32273.977590947612</v>
      </c>
      <c r="C198" s="6">
        <v>29503.060941616583</v>
      </c>
      <c r="D198" s="6">
        <v>61777.038532564191</v>
      </c>
      <c r="E198" s="13">
        <f t="shared" si="46"/>
        <v>61777.038532564198</v>
      </c>
      <c r="F198" s="13">
        <f t="shared" si="41"/>
        <v>0</v>
      </c>
      <c r="H198" s="13">
        <v>32664.492719798225</v>
      </c>
      <c r="I198" s="13">
        <v>29860.047979010276</v>
      </c>
      <c r="J198" s="13">
        <v>62524.540698808501</v>
      </c>
      <c r="K198" s="13">
        <f t="shared" si="42"/>
        <v>62524.540698808501</v>
      </c>
      <c r="L198" s="13">
        <f t="shared" si="43"/>
        <v>0</v>
      </c>
      <c r="N198" s="13">
        <v>31888.132220311923</v>
      </c>
      <c r="O198" s="13">
        <v>29150.342735382888</v>
      </c>
      <c r="P198" s="23">
        <v>61038.474955694808</v>
      </c>
      <c r="Q198" s="13">
        <f t="shared" si="44"/>
        <v>61038.474955694808</v>
      </c>
      <c r="R198" s="42">
        <f t="shared" si="45"/>
        <v>0</v>
      </c>
    </row>
    <row r="199" spans="2:18" x14ac:dyDescent="0.2">
      <c r="B199" s="6">
        <v>91380.058841282313</v>
      </c>
      <c r="C199" s="6">
        <v>83849.7865196325</v>
      </c>
      <c r="D199" s="6">
        <v>175229.84536091483</v>
      </c>
      <c r="E199" s="13">
        <f t="shared" si="46"/>
        <v>175229.84536091483</v>
      </c>
      <c r="F199" s="13">
        <f t="shared" si="41"/>
        <v>0</v>
      </c>
      <c r="H199" s="13">
        <v>92485.757553262243</v>
      </c>
      <c r="I199" s="13">
        <v>84864.368936520448</v>
      </c>
      <c r="J199" s="13">
        <v>177350.12648978271</v>
      </c>
      <c r="K199" s="13">
        <f t="shared" si="42"/>
        <v>177350.12648978271</v>
      </c>
      <c r="L199" s="13">
        <f t="shared" si="43"/>
        <v>0</v>
      </c>
      <c r="N199" s="13">
        <v>90287.582013070874</v>
      </c>
      <c r="O199" s="13">
        <v>82847.33642291851</v>
      </c>
      <c r="P199" s="23">
        <v>173134.91843598938</v>
      </c>
      <c r="Q199" s="13">
        <f t="shared" si="44"/>
        <v>173134.91843598938</v>
      </c>
      <c r="R199" s="42">
        <f t="shared" si="45"/>
        <v>0</v>
      </c>
    </row>
    <row r="200" spans="2:18" x14ac:dyDescent="0.2">
      <c r="B200" s="6">
        <v>89697.946911025123</v>
      </c>
      <c r="C200" s="6">
        <v>87890.079647962746</v>
      </c>
      <c r="D200" s="6">
        <v>177588.02655898785</v>
      </c>
      <c r="E200" s="13">
        <f t="shared" si="46"/>
        <v>177588.02655898785</v>
      </c>
      <c r="F200" s="13">
        <f t="shared" si="41"/>
        <v>0</v>
      </c>
      <c r="H200" s="13">
        <v>90783.292068648923</v>
      </c>
      <c r="I200" s="13">
        <v>88953.549611703478</v>
      </c>
      <c r="J200" s="13">
        <v>179736.8416803524</v>
      </c>
      <c r="K200" s="13">
        <f t="shared" si="42"/>
        <v>179736.8416803524</v>
      </c>
      <c r="L200" s="13">
        <f t="shared" si="43"/>
        <v>0</v>
      </c>
      <c r="N200" s="13">
        <v>88625.580250497587</v>
      </c>
      <c r="O200" s="13">
        <v>86839.326598965141</v>
      </c>
      <c r="P200" s="23">
        <v>175464.90684946271</v>
      </c>
      <c r="Q200" s="13">
        <f t="shared" si="44"/>
        <v>175464.90684946271</v>
      </c>
      <c r="R200" s="42">
        <f t="shared" si="45"/>
        <v>0</v>
      </c>
    </row>
    <row r="201" spans="2:18" x14ac:dyDescent="0.2">
      <c r="B201" s="6">
        <v>103216.10777162883</v>
      </c>
      <c r="C201" s="6">
        <v>96655.333827673603</v>
      </c>
      <c r="D201" s="6">
        <v>199871.44159930243</v>
      </c>
      <c r="E201" s="13">
        <f t="shared" si="46"/>
        <v>199871.44159930243</v>
      </c>
      <c r="F201" s="13">
        <f t="shared" si="41"/>
        <v>0</v>
      </c>
      <c r="H201" s="13">
        <v>104465.022675666</v>
      </c>
      <c r="I201" s="13">
        <v>97824.863366988895</v>
      </c>
      <c r="J201" s="13">
        <v>202289.88604265489</v>
      </c>
      <c r="K201" s="13">
        <f t="shared" si="42"/>
        <v>202289.88604265489</v>
      </c>
      <c r="L201" s="13">
        <f t="shared" si="43"/>
        <v>0</v>
      </c>
      <c r="N201" s="13">
        <v>101982.12732262809</v>
      </c>
      <c r="O201" s="13">
        <v>95499.789457613821</v>
      </c>
      <c r="P201" s="23">
        <v>197481.91678024191</v>
      </c>
      <c r="Q201" s="13">
        <f t="shared" si="44"/>
        <v>197481.91678024191</v>
      </c>
      <c r="R201" s="42">
        <f t="shared" si="45"/>
        <v>0</v>
      </c>
    </row>
    <row r="202" spans="2:18" x14ac:dyDescent="0.2">
      <c r="B202" s="6">
        <v>46585.364396937803</v>
      </c>
      <c r="C202" s="6">
        <v>44793.619612440198</v>
      </c>
      <c r="D202" s="6">
        <v>91378.984009378008</v>
      </c>
      <c r="E202" s="13">
        <f t="shared" si="46"/>
        <v>91378.984009378008</v>
      </c>
      <c r="F202" s="13">
        <f t="shared" si="41"/>
        <v>0</v>
      </c>
      <c r="H202" s="13">
        <v>47149.047306140965</v>
      </c>
      <c r="I202" s="13">
        <v>45335.622409750926</v>
      </c>
      <c r="J202" s="13">
        <v>92484.669715891898</v>
      </c>
      <c r="K202" s="13">
        <f t="shared" si="42"/>
        <v>92484.669715891883</v>
      </c>
      <c r="L202" s="13">
        <f t="shared" si="43"/>
        <v>0</v>
      </c>
      <c r="N202" s="13">
        <v>46028.421976646328</v>
      </c>
      <c r="O202" s="13">
        <v>44258.098054467628</v>
      </c>
      <c r="P202" s="23">
        <v>90286.520031113963</v>
      </c>
      <c r="Q202" s="13">
        <f t="shared" si="44"/>
        <v>90286.520031113963</v>
      </c>
      <c r="R202" s="42">
        <f t="shared" si="45"/>
        <v>0</v>
      </c>
    </row>
    <row r="203" spans="2:18" x14ac:dyDescent="0.2">
      <c r="B203" s="6">
        <v>34646.131603776776</v>
      </c>
      <c r="C203" s="6">
        <v>29353.659306916419</v>
      </c>
      <c r="D203" s="6">
        <v>63999.790910693198</v>
      </c>
      <c r="E203" s="13">
        <f t="shared" si="46"/>
        <v>63999.790910693191</v>
      </c>
      <c r="F203" s="13">
        <f t="shared" si="41"/>
        <v>0</v>
      </c>
      <c r="H203" s="13">
        <v>35065.349796182636</v>
      </c>
      <c r="I203" s="13">
        <v>29708.83858453024</v>
      </c>
      <c r="J203" s="13">
        <v>64774.188380712876</v>
      </c>
      <c r="K203" s="13">
        <f t="shared" si="42"/>
        <v>64774.188380712876</v>
      </c>
      <c r="L203" s="13">
        <f t="shared" si="43"/>
        <v>0</v>
      </c>
      <c r="N203" s="13">
        <v>34231.92639922518</v>
      </c>
      <c r="O203" s="13">
        <v>29002.727243371584</v>
      </c>
      <c r="P203" s="23">
        <v>63234.653642596764</v>
      </c>
      <c r="Q203" s="13">
        <f t="shared" si="44"/>
        <v>63234.653642596764</v>
      </c>
      <c r="R203" s="42">
        <f t="shared" si="45"/>
        <v>0</v>
      </c>
    </row>
    <row r="204" spans="2:18" x14ac:dyDescent="0.2">
      <c r="B204" s="6">
        <v>1251058.1188539183</v>
      </c>
      <c r="C204" s="6">
        <v>1300990.5098009016</v>
      </c>
      <c r="D204" s="6">
        <v>2552048.6286548199</v>
      </c>
      <c r="E204" s="13">
        <f t="shared" si="46"/>
        <v>2552048.6286548199</v>
      </c>
      <c r="F204" s="13">
        <f t="shared" si="41"/>
        <v>0</v>
      </c>
      <c r="H204" s="13">
        <v>1266195.9220920564</v>
      </c>
      <c r="I204" s="13">
        <v>1316732.4949694984</v>
      </c>
      <c r="J204" s="13">
        <v>2582928.4170615547</v>
      </c>
      <c r="K204" s="13">
        <f t="shared" si="42"/>
        <v>2582928.4170615547</v>
      </c>
      <c r="L204" s="13">
        <f t="shared" si="43"/>
        <v>0</v>
      </c>
      <c r="N204" s="13">
        <v>1236101.3326258902</v>
      </c>
      <c r="O204" s="13">
        <v>1285436.7664163723</v>
      </c>
      <c r="P204" s="23">
        <v>2521538.0990422624</v>
      </c>
      <c r="Q204" s="13">
        <f t="shared" si="44"/>
        <v>2521538.0990422624</v>
      </c>
      <c r="R204" s="42">
        <f t="shared" si="45"/>
        <v>0</v>
      </c>
    </row>
    <row r="205" spans="2:18" x14ac:dyDescent="0.2">
      <c r="D205" s="13">
        <f>SUM(D173:D204)</f>
        <v>10152089.364045799</v>
      </c>
      <c r="E205" s="13">
        <f>SUM(E173:E204)</f>
        <v>10152089.364045799</v>
      </c>
      <c r="J205" s="13">
        <f>SUM(J173:J204)</f>
        <v>10274929.645350799</v>
      </c>
      <c r="K205" s="13">
        <f>SUM(K173:K204)</f>
        <v>10274929.645350799</v>
      </c>
      <c r="P205" s="23">
        <f>SUM(P173:P204)</f>
        <v>10030717.999999998</v>
      </c>
      <c r="Q205" s="13">
        <f>SUM(Q173:Q204)</f>
        <v>10030717.999999998</v>
      </c>
    </row>
    <row r="206" spans="2:18" x14ac:dyDescent="0.2">
      <c r="E206" s="13">
        <f>+E205-D205</f>
        <v>0</v>
      </c>
      <c r="K206" s="13">
        <f>+K205-J205</f>
        <v>0</v>
      </c>
      <c r="Q206" s="42">
        <f>+Q205-P205</f>
        <v>0</v>
      </c>
    </row>
  </sheetData>
  <mergeCells count="22">
    <mergeCell ref="Q8:R8"/>
    <mergeCell ref="A2:G2"/>
    <mergeCell ref="A3:G3"/>
    <mergeCell ref="A4:G4"/>
    <mergeCell ref="A6:A7"/>
    <mergeCell ref="B6:C6"/>
    <mergeCell ref="E6:F6"/>
    <mergeCell ref="A166:D166"/>
    <mergeCell ref="A168:D168"/>
    <mergeCell ref="A125:D125"/>
    <mergeCell ref="A126:D126"/>
    <mergeCell ref="A127:D127"/>
    <mergeCell ref="A129:A130"/>
    <mergeCell ref="B129:C129"/>
    <mergeCell ref="A165:D165"/>
    <mergeCell ref="E47:F47"/>
    <mergeCell ref="A86:A87"/>
    <mergeCell ref="B86:C86"/>
    <mergeCell ref="E86:F86"/>
    <mergeCell ref="E129:F129"/>
    <mergeCell ref="A47:A48"/>
    <mergeCell ref="B47:C47"/>
  </mergeCells>
  <pageMargins left="1.65" right="0.7" top="0.75" bottom="0.75" header="0.3" footer="0.3"/>
  <pageSetup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1.2 Población por sexo</vt:lpstr>
      <vt:lpstr>hoja de trabajo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Rodriguez</dc:creator>
  <cp:lastModifiedBy>Economia Agropecuaria</cp:lastModifiedBy>
  <cp:lastPrinted>2016-04-29T15:36:15Z</cp:lastPrinted>
  <dcterms:created xsi:type="dcterms:W3CDTF">2012-05-03T14:14:40Z</dcterms:created>
  <dcterms:modified xsi:type="dcterms:W3CDTF">2026-05-21T21:16:51Z</dcterms:modified>
</cp:coreProperties>
</file>