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8- Importaciones Agropecuarias\"/>
    </mc:Choice>
  </mc:AlternateContent>
  <xr:revisionPtr revIDLastSave="0" documentId="13_ncr:1_{282A2047-25C8-4F91-A1BD-62E7BB3E1CB2}" xr6:coauthVersionLast="47" xr6:coauthVersionMax="47" xr10:uidLastSave="{00000000-0000-0000-0000-000000000000}"/>
  <bookViews>
    <workbookView xWindow="-120" yWindow="-120" windowWidth="20730" windowHeight="11040" firstSheet="5" activeTab="9" xr2:uid="{00000000-000D-0000-FFFF-FFFF00000000}"/>
  </bookViews>
  <sheets>
    <sheet name="Mensual 2018 (2)" sheetId="7" state="hidden" r:id="rId1"/>
    <sheet name="Mensual 2017" sheetId="6" r:id="rId2"/>
    <sheet name="Mensual 2018" sheetId="4" r:id="rId3"/>
    <sheet name="Mensual 2019" sheetId="9" r:id="rId4"/>
    <sheet name="Mensual  2020" sheetId="10" r:id="rId5"/>
    <sheet name="Mensual 2021" sheetId="11" r:id="rId6"/>
    <sheet name="Mensual 2022" sheetId="12" r:id="rId7"/>
    <sheet name="Mensual 2023" sheetId="13" r:id="rId8"/>
    <sheet name="Mensual 2024" sheetId="15" r:id="rId9"/>
    <sheet name="Mensual 2025" sheetId="16" r:id="rId10"/>
    <sheet name="Hoja1" sheetId="5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5" i="15" l="1"/>
  <c r="AB125" i="15"/>
  <c r="AC195" i="16"/>
  <c r="AB195" i="16"/>
  <c r="AC194" i="16"/>
  <c r="AB194" i="16"/>
  <c r="AC193" i="16"/>
  <c r="AB193" i="16"/>
  <c r="AC192" i="16"/>
  <c r="AB192" i="16"/>
  <c r="AC191" i="16"/>
  <c r="AB191" i="16"/>
  <c r="AC190" i="16"/>
  <c r="AB190" i="16"/>
  <c r="AC189" i="16"/>
  <c r="AB189" i="16"/>
  <c r="AC188" i="16"/>
  <c r="AB188" i="16"/>
  <c r="AC187" i="16"/>
  <c r="AB187" i="16"/>
  <c r="AC186" i="16"/>
  <c r="AB186" i="16"/>
  <c r="AC185" i="16"/>
  <c r="AB185" i="16"/>
  <c r="AC184" i="16"/>
  <c r="AB184" i="16"/>
  <c r="AC183" i="16"/>
  <c r="AB183" i="16"/>
  <c r="AC182" i="16"/>
  <c r="AB182" i="16"/>
  <c r="AC181" i="16"/>
  <c r="AB181" i="16"/>
  <c r="AC180" i="16"/>
  <c r="AB180" i="16"/>
  <c r="AC179" i="16"/>
  <c r="AB179" i="16"/>
  <c r="AC178" i="16"/>
  <c r="AB178" i="16"/>
  <c r="AC177" i="16"/>
  <c r="AB177" i="16"/>
  <c r="AC176" i="16"/>
  <c r="AB176" i="16"/>
  <c r="AA175" i="16"/>
  <c r="Z175" i="16"/>
  <c r="Y175" i="16"/>
  <c r="X175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AC175" i="16" s="1"/>
  <c r="D175" i="16"/>
  <c r="AB175" i="16" s="1"/>
  <c r="AC174" i="16"/>
  <c r="AB174" i="16"/>
  <c r="AC173" i="16"/>
  <c r="AB173" i="16"/>
  <c r="AC172" i="16"/>
  <c r="AB172" i="16"/>
  <c r="AA171" i="16"/>
  <c r="Z171" i="16"/>
  <c r="Y171" i="16"/>
  <c r="X171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AC171" i="16" s="1"/>
  <c r="D171" i="16"/>
  <c r="AB171" i="16" s="1"/>
  <c r="AC170" i="16"/>
  <c r="AB170" i="16"/>
  <c r="AC169" i="16"/>
  <c r="AB169" i="16"/>
  <c r="AC168" i="16"/>
  <c r="AC167" i="16" s="1"/>
  <c r="AB168" i="16"/>
  <c r="AB167" i="16" s="1"/>
  <c r="AA167" i="16"/>
  <c r="Z167" i="16"/>
  <c r="Y167" i="16"/>
  <c r="X167" i="16"/>
  <c r="W167" i="16"/>
  <c r="V167" i="16"/>
  <c r="U167" i="16"/>
  <c r="T167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D167" i="16"/>
  <c r="AC166" i="16"/>
  <c r="AB166" i="16"/>
  <c r="AC165" i="16"/>
  <c r="AB165" i="16"/>
  <c r="AC164" i="16"/>
  <c r="AB164" i="16"/>
  <c r="AC163" i="16"/>
  <c r="AB163" i="16"/>
  <c r="AA162" i="16"/>
  <c r="Z162" i="16"/>
  <c r="Y162" i="16"/>
  <c r="X162" i="16"/>
  <c r="W162" i="16"/>
  <c r="V162" i="16"/>
  <c r="U162" i="16"/>
  <c r="T162" i="16"/>
  <c r="S162" i="16"/>
  <c r="R162" i="16"/>
  <c r="Q162" i="16"/>
  <c r="P162" i="16"/>
  <c r="O162" i="16"/>
  <c r="N162" i="16"/>
  <c r="M162" i="16"/>
  <c r="L162" i="16"/>
  <c r="K162" i="16"/>
  <c r="J162" i="16"/>
  <c r="I162" i="16"/>
  <c r="AC162" i="16" s="1"/>
  <c r="H162" i="16"/>
  <c r="AB162" i="16" s="1"/>
  <c r="G162" i="16"/>
  <c r="F162" i="16"/>
  <c r="E162" i="16"/>
  <c r="D162" i="16"/>
  <c r="AC150" i="16"/>
  <c r="AB150" i="16"/>
  <c r="AC149" i="16"/>
  <c r="AB149" i="16"/>
  <c r="AC148" i="16"/>
  <c r="AB148" i="16"/>
  <c r="AA147" i="16"/>
  <c r="Z147" i="16"/>
  <c r="Y147" i="16"/>
  <c r="X147" i="16"/>
  <c r="W147" i="16"/>
  <c r="V147" i="16"/>
  <c r="U147" i="16"/>
  <c r="T147" i="16"/>
  <c r="S147" i="16"/>
  <c r="R147" i="16"/>
  <c r="Q147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AC147" i="16" s="1"/>
  <c r="D147" i="16"/>
  <c r="AB147" i="16" s="1"/>
  <c r="AC146" i="16"/>
  <c r="AB146" i="16"/>
  <c r="AC145" i="16"/>
  <c r="AB145" i="16"/>
  <c r="AC144" i="16"/>
  <c r="AB144" i="16"/>
  <c r="AC143" i="16"/>
  <c r="AB143" i="16"/>
  <c r="AC142" i="16"/>
  <c r="AB142" i="16"/>
  <c r="AC141" i="16"/>
  <c r="AB141" i="16"/>
  <c r="AC140" i="16"/>
  <c r="AB140" i="16"/>
  <c r="AC139" i="16"/>
  <c r="AB139" i="16"/>
  <c r="AC137" i="16"/>
  <c r="AB137" i="16"/>
  <c r="AC136" i="16"/>
  <c r="AB136" i="16"/>
  <c r="AC135" i="16"/>
  <c r="AB135" i="16"/>
  <c r="AC133" i="16"/>
  <c r="AB133" i="16"/>
  <c r="AC132" i="16"/>
  <c r="AB132" i="16"/>
  <c r="AC131" i="16"/>
  <c r="AB131" i="16"/>
  <c r="AC130" i="16"/>
  <c r="AB130" i="16"/>
  <c r="AC129" i="16"/>
  <c r="AB129" i="16"/>
  <c r="AC128" i="16"/>
  <c r="AB128" i="16"/>
  <c r="AC127" i="16"/>
  <c r="AB127" i="16"/>
  <c r="AA126" i="16"/>
  <c r="Z126" i="16"/>
  <c r="Y126" i="16"/>
  <c r="X126" i="16"/>
  <c r="W126" i="16"/>
  <c r="V126" i="16"/>
  <c r="U126" i="16"/>
  <c r="T126" i="16"/>
  <c r="S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AC126" i="16" s="1"/>
  <c r="D126" i="16"/>
  <c r="AB126" i="16" s="1"/>
  <c r="AC124" i="16"/>
  <c r="AB124" i="16"/>
  <c r="AC123" i="16"/>
  <c r="AB123" i="16"/>
  <c r="AC122" i="16"/>
  <c r="AB122" i="16"/>
  <c r="AC121" i="16"/>
  <c r="AB121" i="16"/>
  <c r="AC120" i="16"/>
  <c r="AB120" i="16"/>
  <c r="AC119" i="16"/>
  <c r="AB119" i="16"/>
  <c r="AC118" i="16"/>
  <c r="AB118" i="16"/>
  <c r="AC106" i="16"/>
  <c r="AB106" i="16"/>
  <c r="AC105" i="16"/>
  <c r="AB105" i="16"/>
  <c r="AC104" i="16"/>
  <c r="AB104" i="16"/>
  <c r="AC103" i="16"/>
  <c r="AB103" i="16"/>
  <c r="AC102" i="16"/>
  <c r="AB102" i="16"/>
  <c r="AC101" i="16"/>
  <c r="AB101" i="16"/>
  <c r="AC100" i="16"/>
  <c r="AB100" i="16"/>
  <c r="AC99" i="16"/>
  <c r="AB99" i="16"/>
  <c r="AC98" i="16"/>
  <c r="AB98" i="16"/>
  <c r="AA97" i="16"/>
  <c r="Z97" i="16"/>
  <c r="Y97" i="16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AC97" i="16" s="1"/>
  <c r="D97" i="16"/>
  <c r="AB97" i="16" s="1"/>
  <c r="AC96" i="16"/>
  <c r="AB96" i="16"/>
  <c r="AC95" i="16"/>
  <c r="AB95" i="16"/>
  <c r="AC93" i="16"/>
  <c r="AB93" i="16"/>
  <c r="AC92" i="16"/>
  <c r="AB92" i="16"/>
  <c r="AC91" i="16"/>
  <c r="AB91" i="16"/>
  <c r="AA90" i="16"/>
  <c r="Z90" i="16"/>
  <c r="Y90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AC90" i="16" s="1"/>
  <c r="D90" i="16"/>
  <c r="AB90" i="16" s="1"/>
  <c r="AC89" i="16"/>
  <c r="AB89" i="16"/>
  <c r="AC88" i="16"/>
  <c r="AB88" i="16"/>
  <c r="AC87" i="16"/>
  <c r="AB87" i="16"/>
  <c r="AC86" i="16"/>
  <c r="AB86" i="16"/>
  <c r="AC85" i="16"/>
  <c r="AB85" i="16"/>
  <c r="AC84" i="16"/>
  <c r="AB84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AC83" i="16" s="1"/>
  <c r="H83" i="16"/>
  <c r="AB83" i="16" s="1"/>
  <c r="G83" i="16"/>
  <c r="F83" i="16"/>
  <c r="E83" i="16"/>
  <c r="D83" i="16"/>
  <c r="AC81" i="16"/>
  <c r="AB81" i="16"/>
  <c r="AC80" i="16"/>
  <c r="AB80" i="16"/>
  <c r="AC78" i="16"/>
  <c r="AB78" i="16"/>
  <c r="AC77" i="16"/>
  <c r="AB77" i="16"/>
  <c r="AC76" i="16"/>
  <c r="AB76" i="16"/>
  <c r="AC75" i="16"/>
  <c r="AB75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AC74" i="16" s="1"/>
  <c r="H74" i="16"/>
  <c r="AB74" i="16" s="1"/>
  <c r="G74" i="16"/>
  <c r="F74" i="16"/>
  <c r="E74" i="16"/>
  <c r="D74" i="16"/>
  <c r="AC73" i="16"/>
  <c r="AB73" i="16"/>
  <c r="AC72" i="16"/>
  <c r="AB72" i="16"/>
  <c r="AC61" i="16"/>
  <c r="AB61" i="16"/>
  <c r="AC60" i="16"/>
  <c r="AB60" i="16"/>
  <c r="AC59" i="16"/>
  <c r="AB59" i="16"/>
  <c r="AC58" i="16"/>
  <c r="AB58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C57" i="16" s="1"/>
  <c r="D57" i="16"/>
  <c r="AB57" i="16" s="1"/>
  <c r="AC55" i="16"/>
  <c r="AB55" i="16"/>
  <c r="AC54" i="16"/>
  <c r="AB54" i="16"/>
  <c r="AC53" i="16"/>
  <c r="AB53" i="16"/>
  <c r="AC52" i="16"/>
  <c r="AB52" i="16"/>
  <c r="AC51" i="16"/>
  <c r="AB51" i="16"/>
  <c r="AC50" i="16"/>
  <c r="AB50" i="16"/>
  <c r="AC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AB49" i="16" s="1"/>
  <c r="G49" i="16"/>
  <c r="F49" i="16"/>
  <c r="E49" i="16"/>
  <c r="D49" i="16"/>
  <c r="AC47" i="16"/>
  <c r="AB47" i="16"/>
  <c r="AC46" i="16"/>
  <c r="AB46" i="16"/>
  <c r="AC45" i="16"/>
  <c r="AB45" i="16"/>
  <c r="AC44" i="16"/>
  <c r="AB44" i="16"/>
  <c r="AC43" i="16"/>
  <c r="AB43" i="16"/>
  <c r="AC42" i="16"/>
  <c r="AB42" i="16"/>
  <c r="AC41" i="16"/>
  <c r="AB41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AC40" i="16" s="1"/>
  <c r="H40" i="16"/>
  <c r="AB40" i="16" s="1"/>
  <c r="G40" i="16"/>
  <c r="F40" i="16"/>
  <c r="E40" i="16"/>
  <c r="D40" i="16"/>
  <c r="AC37" i="16"/>
  <c r="AB37" i="16"/>
  <c r="AC36" i="16"/>
  <c r="AB36" i="16"/>
  <c r="AC35" i="16"/>
  <c r="AB35" i="16"/>
  <c r="AC34" i="16"/>
  <c r="AB34" i="16"/>
  <c r="AC32" i="16"/>
  <c r="AB32" i="16"/>
  <c r="AC31" i="16"/>
  <c r="AB31" i="16"/>
  <c r="AC30" i="16"/>
  <c r="AB30" i="16"/>
  <c r="AC29" i="16"/>
  <c r="AB29" i="16"/>
  <c r="AC28" i="16"/>
  <c r="AB28" i="16"/>
  <c r="AC27" i="16"/>
  <c r="AB27" i="16"/>
  <c r="AC26" i="16"/>
  <c r="AB26" i="16"/>
  <c r="AC25" i="16"/>
  <c r="AB25" i="16"/>
  <c r="AC23" i="16"/>
  <c r="AB23" i="16"/>
  <c r="AC22" i="16"/>
  <c r="AB22" i="16"/>
  <c r="AC21" i="16"/>
  <c r="AB21" i="16"/>
  <c r="AC20" i="16"/>
  <c r="AB20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AC19" i="16" s="1"/>
  <c r="F19" i="16"/>
  <c r="AB19" i="16" s="1"/>
  <c r="E19" i="16"/>
  <c r="D19" i="16"/>
  <c r="AC18" i="16"/>
  <c r="AB18" i="16"/>
  <c r="AC17" i="16"/>
  <c r="AB17" i="16"/>
  <c r="AC16" i="16"/>
  <c r="AB16" i="16"/>
  <c r="AC15" i="16"/>
  <c r="AB15" i="16"/>
  <c r="AC194" i="15" l="1"/>
  <c r="AB194" i="15"/>
  <c r="AC193" i="15"/>
  <c r="AB193" i="15"/>
  <c r="AC192" i="15"/>
  <c r="AB192" i="15"/>
  <c r="AC191" i="15"/>
  <c r="AB191" i="15"/>
  <c r="AC190" i="15"/>
  <c r="AB190" i="15"/>
  <c r="AC189" i="15"/>
  <c r="AB189" i="15"/>
  <c r="AC188" i="15"/>
  <c r="AB188" i="15"/>
  <c r="AC187" i="15"/>
  <c r="AB187" i="15"/>
  <c r="AC186" i="15"/>
  <c r="AB186" i="15"/>
  <c r="AC185" i="15"/>
  <c r="AB185" i="15"/>
  <c r="AC184" i="15"/>
  <c r="AB184" i="15"/>
  <c r="AC183" i="15"/>
  <c r="AB183" i="15"/>
  <c r="AC182" i="15"/>
  <c r="AB182" i="15"/>
  <c r="AC181" i="15"/>
  <c r="AB181" i="15"/>
  <c r="AC180" i="15"/>
  <c r="AB180" i="15"/>
  <c r="AC179" i="15"/>
  <c r="AB179" i="15"/>
  <c r="AC178" i="15"/>
  <c r="AB178" i="15"/>
  <c r="AC177" i="15"/>
  <c r="AB177" i="15"/>
  <c r="AC176" i="15"/>
  <c r="AB176" i="15"/>
  <c r="AC175" i="15"/>
  <c r="AB175" i="15"/>
  <c r="AA174" i="15"/>
  <c r="Z174" i="15"/>
  <c r="Y174" i="15"/>
  <c r="X174" i="15"/>
  <c r="W174" i="15"/>
  <c r="V174" i="15"/>
  <c r="U174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D174" i="15"/>
  <c r="AC173" i="15"/>
  <c r="AB173" i="15"/>
  <c r="AC172" i="15"/>
  <c r="AB172" i="15"/>
  <c r="AC171" i="15"/>
  <c r="AB171" i="15"/>
  <c r="AA170" i="15"/>
  <c r="Z170" i="15"/>
  <c r="Y170" i="15"/>
  <c r="X170" i="15"/>
  <c r="W170" i="15"/>
  <c r="V170" i="15"/>
  <c r="U170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D170" i="15"/>
  <c r="AC169" i="15"/>
  <c r="AC166" i="15" s="1"/>
  <c r="AB169" i="15"/>
  <c r="AB166" i="15" s="1"/>
  <c r="AC168" i="15"/>
  <c r="AB168" i="15"/>
  <c r="AC167" i="15"/>
  <c r="AB167" i="15"/>
  <c r="AA166" i="15"/>
  <c r="Z166" i="15"/>
  <c r="Y166" i="15"/>
  <c r="X166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6" i="15"/>
  <c r="AC165" i="15"/>
  <c r="AB165" i="15"/>
  <c r="AC164" i="15"/>
  <c r="AB164" i="15"/>
  <c r="AC163" i="15"/>
  <c r="AB163" i="15"/>
  <c r="AC162" i="15"/>
  <c r="AB162" i="15"/>
  <c r="AA161" i="15"/>
  <c r="Z161" i="15"/>
  <c r="Y161" i="15"/>
  <c r="X161" i="15"/>
  <c r="W161" i="15"/>
  <c r="V161" i="15"/>
  <c r="U161" i="15"/>
  <c r="T161" i="15"/>
  <c r="S161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D161" i="15"/>
  <c r="AC149" i="15"/>
  <c r="AB149" i="15"/>
  <c r="AC148" i="15"/>
  <c r="AB148" i="15"/>
  <c r="AC147" i="15"/>
  <c r="AB147" i="15"/>
  <c r="AA146" i="15"/>
  <c r="Z146" i="15"/>
  <c r="Y146" i="15"/>
  <c r="X146" i="15"/>
  <c r="W146" i="15"/>
  <c r="V146" i="15"/>
  <c r="U146" i="15"/>
  <c r="T146" i="15"/>
  <c r="S146" i="15"/>
  <c r="R146" i="15"/>
  <c r="Q146" i="15"/>
  <c r="P146" i="15"/>
  <c r="O146" i="15"/>
  <c r="N146" i="15"/>
  <c r="M146" i="15"/>
  <c r="L146" i="15"/>
  <c r="K146" i="15"/>
  <c r="J146" i="15"/>
  <c r="I146" i="15"/>
  <c r="H146" i="15"/>
  <c r="G146" i="15"/>
  <c r="F146" i="15"/>
  <c r="E146" i="15"/>
  <c r="D146" i="15"/>
  <c r="AC145" i="15"/>
  <c r="AB145" i="15"/>
  <c r="AC144" i="15"/>
  <c r="AB144" i="15"/>
  <c r="AC143" i="15"/>
  <c r="AB143" i="15"/>
  <c r="AC142" i="15"/>
  <c r="AB142" i="15"/>
  <c r="AC141" i="15"/>
  <c r="AB141" i="15"/>
  <c r="AC140" i="15"/>
  <c r="AC139" i="15"/>
  <c r="AB139" i="15"/>
  <c r="AC138" i="15"/>
  <c r="AB138" i="15"/>
  <c r="AC136" i="15"/>
  <c r="AB136" i="15"/>
  <c r="AC135" i="15"/>
  <c r="AB135" i="15"/>
  <c r="AC134" i="15"/>
  <c r="AB134" i="15"/>
  <c r="AC132" i="15"/>
  <c r="AB132" i="15"/>
  <c r="AC131" i="15"/>
  <c r="AB131" i="15"/>
  <c r="AC130" i="15"/>
  <c r="AB130" i="15"/>
  <c r="AC129" i="15"/>
  <c r="AB129" i="15"/>
  <c r="AC128" i="15"/>
  <c r="AB128" i="15"/>
  <c r="AC127" i="15"/>
  <c r="AB127" i="15"/>
  <c r="AC126" i="15"/>
  <c r="AB126" i="15"/>
  <c r="AA125" i="15"/>
  <c r="Z125" i="15"/>
  <c r="Y125" i="15"/>
  <c r="X125" i="15"/>
  <c r="W125" i="15"/>
  <c r="V125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AC123" i="15"/>
  <c r="AB123" i="15"/>
  <c r="AC122" i="15"/>
  <c r="AB122" i="15"/>
  <c r="AC121" i="15"/>
  <c r="AB121" i="15"/>
  <c r="AC120" i="15"/>
  <c r="AB120" i="15"/>
  <c r="AC119" i="15"/>
  <c r="AB119" i="15"/>
  <c r="AC118" i="15"/>
  <c r="AB118" i="15"/>
  <c r="AC117" i="15"/>
  <c r="AB117" i="15"/>
  <c r="AC105" i="15"/>
  <c r="AB105" i="15"/>
  <c r="AC104" i="15"/>
  <c r="AB104" i="15"/>
  <c r="AC103" i="15"/>
  <c r="AB103" i="15"/>
  <c r="AC102" i="15"/>
  <c r="AB102" i="15"/>
  <c r="AC101" i="15"/>
  <c r="AB101" i="15"/>
  <c r="AC100" i="15"/>
  <c r="AB100" i="15"/>
  <c r="AC99" i="15"/>
  <c r="AB99" i="15"/>
  <c r="AC98" i="15"/>
  <c r="AB98" i="15"/>
  <c r="AC97" i="15"/>
  <c r="AB97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AC95" i="15"/>
  <c r="AB95" i="15"/>
  <c r="AC94" i="15"/>
  <c r="AB94" i="15"/>
  <c r="AC92" i="15"/>
  <c r="AB92" i="15"/>
  <c r="AC91" i="15"/>
  <c r="AB91" i="15"/>
  <c r="AC90" i="15"/>
  <c r="AB90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AC89" i="15" s="1"/>
  <c r="D89" i="15"/>
  <c r="AB89" i="15" s="1"/>
  <c r="AC88" i="15"/>
  <c r="AB88" i="15"/>
  <c r="AC87" i="15"/>
  <c r="AB87" i="15"/>
  <c r="AC86" i="15"/>
  <c r="AB86" i="15"/>
  <c r="AC85" i="15"/>
  <c r="AB85" i="15"/>
  <c r="AC84" i="15"/>
  <c r="AB84" i="15"/>
  <c r="AC83" i="15"/>
  <c r="AB83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C80" i="15"/>
  <c r="AB80" i="15"/>
  <c r="AC79" i="15"/>
  <c r="AB79" i="15"/>
  <c r="AC77" i="15"/>
  <c r="AB77" i="15"/>
  <c r="AC76" i="15"/>
  <c r="AB76" i="15"/>
  <c r="AC75" i="15"/>
  <c r="AB75" i="15"/>
  <c r="AC74" i="15"/>
  <c r="AB74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C72" i="15"/>
  <c r="AB72" i="15"/>
  <c r="AC71" i="15"/>
  <c r="AB71" i="15"/>
  <c r="AC60" i="15"/>
  <c r="AB60" i="15"/>
  <c r="AC59" i="15"/>
  <c r="AB59" i="15"/>
  <c r="AC58" i="15"/>
  <c r="AB58" i="15"/>
  <c r="AC57" i="15"/>
  <c r="AB57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C54" i="15"/>
  <c r="AB54" i="15"/>
  <c r="AC53" i="15"/>
  <c r="AB53" i="15"/>
  <c r="AC52" i="15"/>
  <c r="AB52" i="15"/>
  <c r="AC51" i="15"/>
  <c r="AB51" i="15"/>
  <c r="AC50" i="15"/>
  <c r="AB50" i="15"/>
  <c r="AC49" i="15"/>
  <c r="AB49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AB48" i="15" s="1"/>
  <c r="G48" i="15"/>
  <c r="F48" i="15"/>
  <c r="E48" i="15"/>
  <c r="D48" i="15"/>
  <c r="AC46" i="15"/>
  <c r="AB46" i="15"/>
  <c r="AC45" i="15"/>
  <c r="AB45" i="15"/>
  <c r="AC44" i="15"/>
  <c r="AB44" i="15"/>
  <c r="AC43" i="15"/>
  <c r="AB43" i="15"/>
  <c r="AC42" i="15"/>
  <c r="AB42" i="15"/>
  <c r="AC41" i="15"/>
  <c r="AB41" i="15"/>
  <c r="AC40" i="15"/>
  <c r="AB40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AC39" i="15" s="1"/>
  <c r="F39" i="15"/>
  <c r="AB39" i="15" s="1"/>
  <c r="E39" i="15"/>
  <c r="D39" i="15"/>
  <c r="AC36" i="15"/>
  <c r="AB36" i="15"/>
  <c r="AC35" i="15"/>
  <c r="AB35" i="15"/>
  <c r="AC34" i="15"/>
  <c r="AB34" i="15"/>
  <c r="AC33" i="15"/>
  <c r="AB33" i="15"/>
  <c r="AC31" i="15"/>
  <c r="AB31" i="15"/>
  <c r="AC30" i="15"/>
  <c r="AB30" i="15"/>
  <c r="AC29" i="15"/>
  <c r="AB29" i="15"/>
  <c r="AC28" i="15"/>
  <c r="AB28" i="15"/>
  <c r="AC27" i="15"/>
  <c r="AB27" i="15"/>
  <c r="AC26" i="15"/>
  <c r="AB26" i="15"/>
  <c r="AC25" i="15"/>
  <c r="AB25" i="15"/>
  <c r="AC24" i="15"/>
  <c r="AB24" i="15"/>
  <c r="AC22" i="15"/>
  <c r="AB22" i="15"/>
  <c r="AC21" i="15"/>
  <c r="AB21" i="15"/>
  <c r="AC20" i="15"/>
  <c r="AB20" i="15"/>
  <c r="AC19" i="15"/>
  <c r="AB19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AC17" i="15"/>
  <c r="AB17" i="15"/>
  <c r="AC16" i="15"/>
  <c r="AB16" i="15"/>
  <c r="AC15" i="15"/>
  <c r="AB15" i="15"/>
  <c r="AC14" i="15"/>
  <c r="AB14" i="15"/>
  <c r="AB170" i="15" l="1"/>
  <c r="AB18" i="15"/>
  <c r="AB161" i="15"/>
  <c r="AB82" i="15"/>
  <c r="AC82" i="15"/>
  <c r="AB73" i="15"/>
  <c r="AC73" i="15"/>
  <c r="AB174" i="15"/>
  <c r="AC146" i="15"/>
  <c r="AC174" i="15"/>
  <c r="AB56" i="15"/>
  <c r="AB146" i="15"/>
  <c r="AB96" i="15"/>
  <c r="AC56" i="15"/>
  <c r="AC96" i="15"/>
  <c r="AC48" i="15"/>
  <c r="AC170" i="15"/>
  <c r="AC18" i="15"/>
  <c r="AC161" i="15"/>
  <c r="AC190" i="13"/>
  <c r="AB190" i="13"/>
  <c r="AC189" i="13"/>
  <c r="AB189" i="13"/>
  <c r="AC188" i="13"/>
  <c r="AB188" i="13"/>
  <c r="AC187" i="13"/>
  <c r="AB187" i="13"/>
  <c r="AC186" i="13"/>
  <c r="AB186" i="13"/>
  <c r="AC185" i="13"/>
  <c r="AB185" i="13"/>
  <c r="AC184" i="13"/>
  <c r="AB184" i="13"/>
  <c r="AC183" i="13"/>
  <c r="AB183" i="13"/>
  <c r="AC182" i="13"/>
  <c r="AB182" i="13"/>
  <c r="AC181" i="13"/>
  <c r="AB181" i="13"/>
  <c r="AC180" i="13"/>
  <c r="AB180" i="13"/>
  <c r="AC179" i="13"/>
  <c r="AB179" i="13"/>
  <c r="AC178" i="13"/>
  <c r="AB178" i="13"/>
  <c r="AC177" i="13"/>
  <c r="AB177" i="13"/>
  <c r="AC176" i="13"/>
  <c r="AB176" i="13"/>
  <c r="AC175" i="13"/>
  <c r="AB175" i="13"/>
  <c r="AC174" i="13"/>
  <c r="AB174" i="13"/>
  <c r="AC173" i="13"/>
  <c r="AB173" i="13"/>
  <c r="AC172" i="13"/>
  <c r="AB172" i="13"/>
  <c r="AC171" i="13"/>
  <c r="AB171" i="13"/>
  <c r="AA170" i="13"/>
  <c r="Z170" i="13"/>
  <c r="Y170" i="13"/>
  <c r="X170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D170" i="13"/>
  <c r="AC169" i="13"/>
  <c r="AB169" i="13"/>
  <c r="AC168" i="13"/>
  <c r="AB168" i="13"/>
  <c r="AC167" i="13"/>
  <c r="AB167" i="13"/>
  <c r="AA166" i="13"/>
  <c r="Z166" i="13"/>
  <c r="Y166" i="13"/>
  <c r="X166" i="13"/>
  <c r="W166" i="13"/>
  <c r="V166" i="13"/>
  <c r="U166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D166" i="13"/>
  <c r="AC165" i="13"/>
  <c r="AB165" i="13"/>
  <c r="AC164" i="13"/>
  <c r="AB164" i="13"/>
  <c r="AC163" i="13"/>
  <c r="AB163" i="13"/>
  <c r="AA162" i="13"/>
  <c r="Z162" i="13"/>
  <c r="Y162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AC161" i="13"/>
  <c r="AB161" i="13"/>
  <c r="AC160" i="13"/>
  <c r="AB160" i="13"/>
  <c r="AC159" i="13"/>
  <c r="AB159" i="13"/>
  <c r="AC158" i="13"/>
  <c r="AB158" i="13"/>
  <c r="AA157" i="13"/>
  <c r="Z157" i="13"/>
  <c r="Y157" i="13"/>
  <c r="X157" i="13"/>
  <c r="W157" i="13"/>
  <c r="V157" i="13"/>
  <c r="U157" i="13"/>
  <c r="T157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D157" i="13"/>
  <c r="AC146" i="13"/>
  <c r="AB146" i="13"/>
  <c r="AC145" i="13"/>
  <c r="AB145" i="13"/>
  <c r="AC144" i="13"/>
  <c r="AB144" i="13"/>
  <c r="AA143" i="13"/>
  <c r="Z143" i="13"/>
  <c r="Y143" i="13"/>
  <c r="X143" i="13"/>
  <c r="W143" i="13"/>
  <c r="V143" i="13"/>
  <c r="U143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AC142" i="13"/>
  <c r="AB142" i="13"/>
  <c r="AC141" i="13"/>
  <c r="AB141" i="13"/>
  <c r="AC140" i="13"/>
  <c r="AB140" i="13"/>
  <c r="AC139" i="13"/>
  <c r="AB139" i="13"/>
  <c r="AC138" i="13"/>
  <c r="AB138" i="13"/>
  <c r="AC137" i="13"/>
  <c r="AB137" i="13"/>
  <c r="AC136" i="13"/>
  <c r="AB136" i="13"/>
  <c r="AC135" i="13"/>
  <c r="AB135" i="13"/>
  <c r="AC133" i="13"/>
  <c r="AB133" i="13"/>
  <c r="AC132" i="13"/>
  <c r="AB132" i="13"/>
  <c r="AC131" i="13"/>
  <c r="AB131" i="13"/>
  <c r="AC129" i="13"/>
  <c r="AB129" i="13"/>
  <c r="AC128" i="13"/>
  <c r="AB128" i="13"/>
  <c r="AC127" i="13"/>
  <c r="AB127" i="13"/>
  <c r="AC126" i="13"/>
  <c r="AB126" i="13"/>
  <c r="AC125" i="13"/>
  <c r="AB125" i="13"/>
  <c r="AC124" i="13"/>
  <c r="AB124" i="13"/>
  <c r="AC123" i="13"/>
  <c r="AB123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AC120" i="13"/>
  <c r="AB120" i="13"/>
  <c r="AC119" i="13"/>
  <c r="AB119" i="13"/>
  <c r="AC118" i="13"/>
  <c r="AB118" i="13"/>
  <c r="AC117" i="13"/>
  <c r="AB117" i="13"/>
  <c r="AC116" i="13"/>
  <c r="AB116" i="13"/>
  <c r="AC115" i="13"/>
  <c r="AB115" i="13"/>
  <c r="AC114" i="13"/>
  <c r="AB114" i="13"/>
  <c r="AC103" i="13"/>
  <c r="AB103" i="13"/>
  <c r="AC102" i="13"/>
  <c r="AB102" i="13"/>
  <c r="AC101" i="13"/>
  <c r="AB101" i="13"/>
  <c r="AC100" i="13"/>
  <c r="AB100" i="13"/>
  <c r="AC99" i="13"/>
  <c r="AB99" i="13"/>
  <c r="AC98" i="13"/>
  <c r="AB98" i="13"/>
  <c r="AC97" i="13"/>
  <c r="AB97" i="13"/>
  <c r="AC96" i="13"/>
  <c r="AB96" i="13"/>
  <c r="AC95" i="13"/>
  <c r="AB95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AC93" i="13"/>
  <c r="AB93" i="13"/>
  <c r="AC92" i="13"/>
  <c r="AB92" i="13"/>
  <c r="AC90" i="13"/>
  <c r="AB90" i="13"/>
  <c r="AC89" i="13"/>
  <c r="AB89" i="13"/>
  <c r="AC88" i="13"/>
  <c r="AB88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AC86" i="13"/>
  <c r="AB86" i="13"/>
  <c r="AC85" i="13"/>
  <c r="AB85" i="13"/>
  <c r="AC84" i="13"/>
  <c r="AB84" i="13"/>
  <c r="AC83" i="13"/>
  <c r="AB83" i="13"/>
  <c r="AC82" i="13"/>
  <c r="AB82" i="13"/>
  <c r="AC81" i="13"/>
  <c r="AB81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C78" i="13"/>
  <c r="AB78" i="13"/>
  <c r="AC77" i="13"/>
  <c r="AB77" i="13"/>
  <c r="AC75" i="13"/>
  <c r="AB75" i="13"/>
  <c r="AC74" i="13"/>
  <c r="AB74" i="13"/>
  <c r="AC73" i="13"/>
  <c r="AB73" i="13"/>
  <c r="AC72" i="13"/>
  <c r="AB72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C70" i="13"/>
  <c r="AB70" i="13"/>
  <c r="AC69" i="13"/>
  <c r="AB69" i="13"/>
  <c r="AC59" i="13"/>
  <c r="AB59" i="13"/>
  <c r="AC58" i="13"/>
  <c r="AB58" i="13"/>
  <c r="AC57" i="13"/>
  <c r="AB57" i="13"/>
  <c r="AC56" i="13"/>
  <c r="AB56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C53" i="13"/>
  <c r="AB53" i="13"/>
  <c r="AC52" i="13"/>
  <c r="AB52" i="13"/>
  <c r="AC51" i="13"/>
  <c r="AB51" i="13"/>
  <c r="AC50" i="13"/>
  <c r="AB50" i="13"/>
  <c r="AC49" i="13"/>
  <c r="AB49" i="13"/>
  <c r="AC48" i="13"/>
  <c r="AB48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AC47" i="13" s="1"/>
  <c r="D47" i="13"/>
  <c r="AC45" i="13"/>
  <c r="AB45" i="13"/>
  <c r="AC44" i="13"/>
  <c r="AB44" i="13"/>
  <c r="AC43" i="13"/>
  <c r="AB43" i="13"/>
  <c r="AC42" i="13"/>
  <c r="AB42" i="13"/>
  <c r="AC41" i="13"/>
  <c r="AB41" i="13"/>
  <c r="AC40" i="13"/>
  <c r="AB40" i="13"/>
  <c r="AC39" i="13"/>
  <c r="AB39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C35" i="13"/>
  <c r="AB35" i="13"/>
  <c r="AC34" i="13"/>
  <c r="AB34" i="13"/>
  <c r="AC33" i="13"/>
  <c r="AB33" i="13"/>
  <c r="AC32" i="13"/>
  <c r="AB32" i="13"/>
  <c r="AC30" i="13"/>
  <c r="AB30" i="13"/>
  <c r="AC29" i="13"/>
  <c r="AB29" i="13"/>
  <c r="AC28" i="13"/>
  <c r="AB28" i="13"/>
  <c r="AC27" i="13"/>
  <c r="AB27" i="13"/>
  <c r="AC26" i="13"/>
  <c r="AB26" i="13"/>
  <c r="AC25" i="13"/>
  <c r="AB25" i="13"/>
  <c r="AC24" i="13"/>
  <c r="AB24" i="13"/>
  <c r="AC23" i="13"/>
  <c r="AB23" i="13"/>
  <c r="AC22" i="13"/>
  <c r="AB22" i="13"/>
  <c r="AC21" i="13"/>
  <c r="AB21" i="13"/>
  <c r="AC20" i="13"/>
  <c r="AB20" i="13"/>
  <c r="AC19" i="13"/>
  <c r="AB19" i="13"/>
  <c r="AC18" i="13"/>
  <c r="AB18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AC16" i="13"/>
  <c r="AB16" i="13"/>
  <c r="AC15" i="13"/>
  <c r="AB15" i="13"/>
  <c r="AC14" i="13"/>
  <c r="AB14" i="13"/>
  <c r="AC13" i="13"/>
  <c r="AB13" i="13"/>
  <c r="AC17" i="13" l="1"/>
  <c r="AC87" i="13"/>
  <c r="AC157" i="13"/>
  <c r="AB166" i="13"/>
  <c r="AC38" i="13"/>
  <c r="AB80" i="13"/>
  <c r="AC166" i="13"/>
  <c r="AC80" i="13"/>
  <c r="AB17" i="13"/>
  <c r="AB87" i="13"/>
  <c r="AC122" i="13"/>
  <c r="AC143" i="13"/>
  <c r="AB38" i="13"/>
  <c r="AB55" i="13"/>
  <c r="AB162" i="13"/>
  <c r="AB170" i="13"/>
  <c r="AB71" i="13"/>
  <c r="AB122" i="13"/>
  <c r="AB143" i="13"/>
  <c r="AC55" i="13"/>
  <c r="AC162" i="13"/>
  <c r="AC170" i="13"/>
  <c r="AB157" i="13"/>
  <c r="AC94" i="13"/>
  <c r="AC71" i="13"/>
  <c r="AB94" i="13"/>
  <c r="AB47" i="13"/>
  <c r="AC193" i="12"/>
  <c r="AB193" i="12"/>
  <c r="AC192" i="12"/>
  <c r="AB192" i="12"/>
  <c r="AC191" i="12"/>
  <c r="AB191" i="12"/>
  <c r="AC190" i="12"/>
  <c r="AB190" i="12"/>
  <c r="AC189" i="12"/>
  <c r="AB189" i="12"/>
  <c r="AC188" i="12"/>
  <c r="AB188" i="12"/>
  <c r="AC187" i="12"/>
  <c r="AB187" i="12"/>
  <c r="AC186" i="12"/>
  <c r="AB186" i="12"/>
  <c r="AC185" i="12"/>
  <c r="AB185" i="12"/>
  <c r="AC184" i="12"/>
  <c r="AB184" i="12"/>
  <c r="AC183" i="12"/>
  <c r="AB183" i="12"/>
  <c r="AC182" i="12"/>
  <c r="AB182" i="12"/>
  <c r="AC181" i="12"/>
  <c r="AB181" i="12"/>
  <c r="AC180" i="12"/>
  <c r="AB180" i="12"/>
  <c r="AC179" i="12"/>
  <c r="AB179" i="12"/>
  <c r="AC178" i="12"/>
  <c r="AB178" i="12"/>
  <c r="AC177" i="12"/>
  <c r="AB177" i="12"/>
  <c r="AC176" i="12"/>
  <c r="AB176" i="12"/>
  <c r="AC175" i="12"/>
  <c r="AB175" i="12"/>
  <c r="AC174" i="12"/>
  <c r="AB174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AC172" i="12"/>
  <c r="AB172" i="12"/>
  <c r="AC171" i="12"/>
  <c r="AB171" i="12"/>
  <c r="AC170" i="12"/>
  <c r="AB170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AC169" i="12" s="1"/>
  <c r="D169" i="12"/>
  <c r="AC168" i="12"/>
  <c r="AB168" i="12"/>
  <c r="AC167" i="12"/>
  <c r="AB167" i="12"/>
  <c r="AC166" i="12"/>
  <c r="AB166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AC164" i="12"/>
  <c r="AB164" i="12"/>
  <c r="AC163" i="12"/>
  <c r="AB163" i="12"/>
  <c r="AC162" i="12"/>
  <c r="AB162" i="12"/>
  <c r="AC161" i="12"/>
  <c r="AB161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AC148" i="12"/>
  <c r="AB148" i="12"/>
  <c r="AC147" i="12"/>
  <c r="AB147" i="12"/>
  <c r="AC146" i="12"/>
  <c r="AB146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AC144" i="12"/>
  <c r="AB144" i="12"/>
  <c r="AC143" i="12"/>
  <c r="AB143" i="12"/>
  <c r="AC142" i="12"/>
  <c r="AB142" i="12"/>
  <c r="AC141" i="12"/>
  <c r="AB141" i="12"/>
  <c r="AC140" i="12"/>
  <c r="AB140" i="12"/>
  <c r="AC139" i="12"/>
  <c r="AB139" i="12"/>
  <c r="AC138" i="12"/>
  <c r="AB138" i="12"/>
  <c r="AC137" i="12"/>
  <c r="AB137" i="12"/>
  <c r="AC135" i="12"/>
  <c r="AB135" i="12"/>
  <c r="AC134" i="12"/>
  <c r="AB134" i="12"/>
  <c r="AC133" i="12"/>
  <c r="AB133" i="12"/>
  <c r="AC131" i="12"/>
  <c r="AB131" i="12"/>
  <c r="AC130" i="12"/>
  <c r="AB130" i="12"/>
  <c r="AC129" i="12"/>
  <c r="AB129" i="12"/>
  <c r="AC128" i="12"/>
  <c r="AB128" i="12"/>
  <c r="AC127" i="12"/>
  <c r="AB127" i="12"/>
  <c r="AC126" i="12"/>
  <c r="AB126" i="12"/>
  <c r="AC125" i="12"/>
  <c r="AB125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AC122" i="12"/>
  <c r="AB122" i="12"/>
  <c r="AC121" i="12"/>
  <c r="AB121" i="12"/>
  <c r="AC120" i="12"/>
  <c r="AB120" i="12"/>
  <c r="AC119" i="12"/>
  <c r="AB119" i="12"/>
  <c r="AC118" i="12"/>
  <c r="AB118" i="12"/>
  <c r="AC117" i="12"/>
  <c r="AB117" i="12"/>
  <c r="AC116" i="12"/>
  <c r="AB116" i="12"/>
  <c r="AC104" i="12"/>
  <c r="AB104" i="12"/>
  <c r="AC103" i="12"/>
  <c r="AB103" i="12"/>
  <c r="AC102" i="12"/>
  <c r="AB102" i="12"/>
  <c r="AC101" i="12"/>
  <c r="AB101" i="12"/>
  <c r="AC100" i="12"/>
  <c r="AB100" i="12"/>
  <c r="AC99" i="12"/>
  <c r="AB99" i="12"/>
  <c r="AC98" i="12"/>
  <c r="AB98" i="12"/>
  <c r="AC97" i="12"/>
  <c r="AB97" i="12"/>
  <c r="AC96" i="12"/>
  <c r="AB96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AC94" i="12"/>
  <c r="AB94" i="12"/>
  <c r="AC93" i="12"/>
  <c r="AB93" i="12"/>
  <c r="AC91" i="12"/>
  <c r="AB91" i="12"/>
  <c r="AC90" i="12"/>
  <c r="AB90" i="12"/>
  <c r="AC89" i="12"/>
  <c r="AB89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AC87" i="12"/>
  <c r="AB87" i="12"/>
  <c r="AC86" i="12"/>
  <c r="AB86" i="12"/>
  <c r="AC85" i="12"/>
  <c r="AB85" i="12"/>
  <c r="AC84" i="12"/>
  <c r="AB84" i="12"/>
  <c r="AC83" i="12"/>
  <c r="AB83" i="12"/>
  <c r="AC82" i="12"/>
  <c r="AB82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AB81" i="12" s="1"/>
  <c r="AC79" i="12"/>
  <c r="AB79" i="12"/>
  <c r="AC78" i="12"/>
  <c r="AB78" i="12"/>
  <c r="AC76" i="12"/>
  <c r="AB76" i="12"/>
  <c r="AC75" i="12"/>
  <c r="AB75" i="12"/>
  <c r="AC74" i="12"/>
  <c r="AB74" i="12"/>
  <c r="AC73" i="12"/>
  <c r="AB73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AC71" i="12"/>
  <c r="AB71" i="12"/>
  <c r="AC70" i="12"/>
  <c r="AB70" i="12"/>
  <c r="AC59" i="12"/>
  <c r="AB59" i="12"/>
  <c r="AC58" i="12"/>
  <c r="AB58" i="12"/>
  <c r="AC57" i="12"/>
  <c r="AB57" i="12"/>
  <c r="AC56" i="12"/>
  <c r="AB56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C53" i="12"/>
  <c r="AB53" i="12"/>
  <c r="AC52" i="12"/>
  <c r="AB52" i="12"/>
  <c r="AC51" i="12"/>
  <c r="AB51" i="12"/>
  <c r="AC50" i="12"/>
  <c r="AB50" i="12"/>
  <c r="AC49" i="12"/>
  <c r="AB49" i="12"/>
  <c r="AC48" i="12"/>
  <c r="AB48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C45" i="12"/>
  <c r="AB45" i="12"/>
  <c r="AC44" i="12"/>
  <c r="AB44" i="12"/>
  <c r="AC43" i="12"/>
  <c r="AB43" i="12"/>
  <c r="AC42" i="12"/>
  <c r="AB42" i="12"/>
  <c r="AC41" i="12"/>
  <c r="AB41" i="12"/>
  <c r="AC40" i="12"/>
  <c r="AB40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C36" i="12"/>
  <c r="AB36" i="12"/>
  <c r="AC35" i="12"/>
  <c r="AB35" i="12"/>
  <c r="AC34" i="12"/>
  <c r="AB34" i="12"/>
  <c r="AC33" i="12"/>
  <c r="AB33" i="12"/>
  <c r="AC31" i="12"/>
  <c r="AB31" i="12"/>
  <c r="AC30" i="12"/>
  <c r="AB30" i="12"/>
  <c r="AC29" i="12"/>
  <c r="AB29" i="12"/>
  <c r="AC28" i="12"/>
  <c r="AB28" i="12"/>
  <c r="AC27" i="12"/>
  <c r="AB27" i="12"/>
  <c r="AC26" i="12"/>
  <c r="AB26" i="12"/>
  <c r="AC25" i="12"/>
  <c r="AB25" i="12"/>
  <c r="AC24" i="12"/>
  <c r="AB24" i="12"/>
  <c r="AC23" i="12"/>
  <c r="AB23" i="12"/>
  <c r="AC22" i="12"/>
  <c r="AB22" i="12"/>
  <c r="AC21" i="12"/>
  <c r="AB21" i="12"/>
  <c r="AC20" i="12"/>
  <c r="AB20" i="12"/>
  <c r="AC19" i="12"/>
  <c r="AB19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C17" i="12"/>
  <c r="AB17" i="12"/>
  <c r="AC16" i="12"/>
  <c r="AC15" i="12"/>
  <c r="AB15" i="12"/>
  <c r="AC14" i="12"/>
  <c r="AB14" i="12"/>
  <c r="AC72" i="12" l="1"/>
  <c r="AB124" i="12"/>
  <c r="AB145" i="12"/>
  <c r="AC145" i="12"/>
  <c r="AC81" i="12"/>
  <c r="AC124" i="12"/>
  <c r="AB55" i="12"/>
  <c r="AC173" i="12"/>
  <c r="AB165" i="12"/>
  <c r="AB173" i="12"/>
  <c r="AC47" i="12"/>
  <c r="AC18" i="12"/>
  <c r="AB95" i="12"/>
  <c r="AC95" i="12"/>
  <c r="AB47" i="12"/>
  <c r="AB72" i="12"/>
  <c r="AC55" i="12"/>
  <c r="AC39" i="12"/>
  <c r="AC88" i="12"/>
  <c r="AC160" i="12"/>
  <c r="AC165" i="12"/>
  <c r="AB39" i="12"/>
  <c r="AB88" i="12"/>
  <c r="AB160" i="12"/>
  <c r="AB18" i="12"/>
  <c r="AB169" i="12"/>
  <c r="AA69" i="11"/>
  <c r="Y69" i="11"/>
  <c r="W69" i="11"/>
  <c r="U69" i="11"/>
  <c r="S69" i="11"/>
  <c r="Q69" i="11"/>
  <c r="O69" i="11"/>
  <c r="M69" i="11"/>
  <c r="K69" i="11"/>
  <c r="I69" i="11"/>
  <c r="G69" i="11"/>
  <c r="E69" i="11"/>
  <c r="D69" i="11"/>
  <c r="AC34" i="11"/>
  <c r="AC190" i="11" l="1"/>
  <c r="AB190" i="11"/>
  <c r="AC189" i="11"/>
  <c r="AB189" i="11"/>
  <c r="AC188" i="11"/>
  <c r="AB188" i="11"/>
  <c r="AC187" i="11"/>
  <c r="AB187" i="11"/>
  <c r="AC186" i="11"/>
  <c r="AB186" i="11"/>
  <c r="AC184" i="11"/>
  <c r="AB184" i="11"/>
  <c r="AC183" i="11"/>
  <c r="AB183" i="11"/>
  <c r="AC182" i="11"/>
  <c r="AB182" i="11"/>
  <c r="AC181" i="11"/>
  <c r="AB181" i="11"/>
  <c r="AC180" i="11"/>
  <c r="AB180" i="11"/>
  <c r="AC179" i="11"/>
  <c r="AB179" i="11"/>
  <c r="AC178" i="11"/>
  <c r="AB178" i="11"/>
  <c r="AC177" i="11"/>
  <c r="AB177" i="11"/>
  <c r="AC176" i="11"/>
  <c r="AB176" i="11"/>
  <c r="AC175" i="11"/>
  <c r="AB175" i="11"/>
  <c r="AC174" i="11"/>
  <c r="AB174" i="11"/>
  <c r="AC173" i="11"/>
  <c r="AB173" i="11"/>
  <c r="AC172" i="11"/>
  <c r="AB172" i="11"/>
  <c r="AA171" i="11"/>
  <c r="Z171" i="11"/>
  <c r="Y171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AC171" i="11" s="1"/>
  <c r="D171" i="11"/>
  <c r="AB171" i="11" s="1"/>
  <c r="AC170" i="11"/>
  <c r="AB170" i="11"/>
  <c r="AC169" i="11"/>
  <c r="AB169" i="11"/>
  <c r="AC168" i="11"/>
  <c r="AB168" i="11"/>
  <c r="AA167" i="11"/>
  <c r="Z167" i="11"/>
  <c r="Y167" i="11"/>
  <c r="X167" i="11"/>
  <c r="W167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AC166" i="11"/>
  <c r="AB166" i="11"/>
  <c r="AC165" i="11"/>
  <c r="AB165" i="11"/>
  <c r="AC164" i="11"/>
  <c r="AB164" i="11"/>
  <c r="AA163" i="11"/>
  <c r="Z163" i="11"/>
  <c r="Y163" i="11"/>
  <c r="X163" i="11"/>
  <c r="W163" i="11"/>
  <c r="V163" i="11"/>
  <c r="U163" i="11"/>
  <c r="T163" i="11"/>
  <c r="S163" i="11"/>
  <c r="R163" i="11"/>
  <c r="Q163" i="11"/>
  <c r="P163" i="11"/>
  <c r="O163" i="11"/>
  <c r="N163" i="11"/>
  <c r="M163" i="11"/>
  <c r="L163" i="11"/>
  <c r="J163" i="11"/>
  <c r="I163" i="11"/>
  <c r="H163" i="11"/>
  <c r="G163" i="11"/>
  <c r="F163" i="11"/>
  <c r="E163" i="11"/>
  <c r="D163" i="11"/>
  <c r="AC162" i="11"/>
  <c r="AB162" i="11"/>
  <c r="AC161" i="11"/>
  <c r="AB161" i="11"/>
  <c r="AC160" i="11"/>
  <c r="AB160" i="11"/>
  <c r="AC159" i="11"/>
  <c r="AB159" i="11"/>
  <c r="AA158" i="11"/>
  <c r="Z158" i="11"/>
  <c r="Y158" i="11"/>
  <c r="X158" i="11"/>
  <c r="W158" i="11"/>
  <c r="V158" i="11"/>
  <c r="U158" i="11"/>
  <c r="T158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AC145" i="11"/>
  <c r="AB145" i="11"/>
  <c r="AC144" i="11"/>
  <c r="AB144" i="11"/>
  <c r="AC143" i="11"/>
  <c r="AB143" i="11"/>
  <c r="AA142" i="11"/>
  <c r="Z142" i="11"/>
  <c r="Y142" i="11"/>
  <c r="X142" i="11"/>
  <c r="W142" i="11"/>
  <c r="V142" i="11"/>
  <c r="U142" i="11"/>
  <c r="T142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AC142" i="11" s="1"/>
  <c r="D142" i="11"/>
  <c r="AC141" i="11"/>
  <c r="AB141" i="11"/>
  <c r="AC140" i="11"/>
  <c r="AB140" i="11"/>
  <c r="AC139" i="11"/>
  <c r="AB139" i="11"/>
  <c r="AC138" i="11"/>
  <c r="AB138" i="11"/>
  <c r="AC137" i="11"/>
  <c r="AB137" i="11"/>
  <c r="AC136" i="11"/>
  <c r="AB136" i="11"/>
  <c r="AC135" i="11"/>
  <c r="AB135" i="11"/>
  <c r="AC134" i="11"/>
  <c r="AB134" i="11"/>
  <c r="AC132" i="11"/>
  <c r="AB132" i="11"/>
  <c r="AC131" i="11"/>
  <c r="AB131" i="11"/>
  <c r="AC130" i="11"/>
  <c r="AB130" i="11"/>
  <c r="AC128" i="11"/>
  <c r="AB128" i="11"/>
  <c r="AC127" i="11"/>
  <c r="AB127" i="11"/>
  <c r="AC126" i="11"/>
  <c r="AB126" i="11"/>
  <c r="AC125" i="11"/>
  <c r="AB125" i="11"/>
  <c r="AC124" i="11"/>
  <c r="AB124" i="11"/>
  <c r="AC123" i="11"/>
  <c r="AB123" i="11"/>
  <c r="AC122" i="11"/>
  <c r="AB122" i="11"/>
  <c r="AA121" i="11"/>
  <c r="Z121" i="11"/>
  <c r="Y121" i="11"/>
  <c r="X121" i="11"/>
  <c r="W121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AC119" i="11"/>
  <c r="AB119" i="11"/>
  <c r="AC118" i="11"/>
  <c r="AB118" i="11"/>
  <c r="AC117" i="11"/>
  <c r="AB117" i="11"/>
  <c r="AC116" i="11"/>
  <c r="AB116" i="11"/>
  <c r="AC115" i="11"/>
  <c r="AB115" i="11"/>
  <c r="AC114" i="11"/>
  <c r="AB114" i="11"/>
  <c r="AC113" i="11"/>
  <c r="AB113" i="11"/>
  <c r="AC101" i="11"/>
  <c r="AB101" i="11"/>
  <c r="AC100" i="11"/>
  <c r="AB100" i="11"/>
  <c r="AC99" i="11"/>
  <c r="AB99" i="11"/>
  <c r="AC98" i="11"/>
  <c r="AB98" i="11"/>
  <c r="AC97" i="11"/>
  <c r="AB97" i="11"/>
  <c r="AC96" i="11"/>
  <c r="AB96" i="11"/>
  <c r="AC95" i="11"/>
  <c r="AB95" i="11"/>
  <c r="AC94" i="11"/>
  <c r="AB94" i="11"/>
  <c r="AC93" i="11"/>
  <c r="AB93" i="11"/>
  <c r="AA92" i="11"/>
  <c r="Z92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AC91" i="11"/>
  <c r="AB91" i="11"/>
  <c r="AC90" i="11"/>
  <c r="AB90" i="11"/>
  <c r="AC88" i="11"/>
  <c r="AB88" i="11"/>
  <c r="AC87" i="11"/>
  <c r="AB87" i="11"/>
  <c r="AC86" i="11"/>
  <c r="AB86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AC84" i="11"/>
  <c r="AB84" i="11"/>
  <c r="AC83" i="11"/>
  <c r="AB83" i="11"/>
  <c r="AC82" i="11"/>
  <c r="AB82" i="11"/>
  <c r="AC81" i="11"/>
  <c r="AB81" i="11"/>
  <c r="AC80" i="11"/>
  <c r="AB80" i="11"/>
  <c r="AC79" i="11"/>
  <c r="AB79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AC76" i="11"/>
  <c r="AB76" i="11"/>
  <c r="AC75" i="11"/>
  <c r="AB75" i="11"/>
  <c r="AC73" i="11"/>
  <c r="AB73" i="11"/>
  <c r="AC72" i="11"/>
  <c r="AB72" i="11"/>
  <c r="AC71" i="11"/>
  <c r="AB71" i="11"/>
  <c r="AC70" i="11"/>
  <c r="AB70" i="11"/>
  <c r="Z69" i="11"/>
  <c r="AB69" i="11" s="1"/>
  <c r="X69" i="11"/>
  <c r="V69" i="11"/>
  <c r="T69" i="11"/>
  <c r="R69" i="11"/>
  <c r="P69" i="11"/>
  <c r="N69" i="11"/>
  <c r="L69" i="11"/>
  <c r="J69" i="11"/>
  <c r="H69" i="11"/>
  <c r="F69" i="11"/>
  <c r="AC69" i="11"/>
  <c r="AC68" i="11"/>
  <c r="AB68" i="11"/>
  <c r="AC67" i="11"/>
  <c r="AB67" i="11"/>
  <c r="AC56" i="11"/>
  <c r="AB56" i="11"/>
  <c r="AC55" i="11"/>
  <c r="AB55" i="11"/>
  <c r="AC54" i="11"/>
  <c r="AB54" i="11"/>
  <c r="AC53" i="11"/>
  <c r="AB53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C50" i="11"/>
  <c r="AB50" i="11"/>
  <c r="AC49" i="11"/>
  <c r="AB49" i="11"/>
  <c r="AC48" i="11"/>
  <c r="AB48" i="11"/>
  <c r="AC47" i="11"/>
  <c r="AB47" i="11"/>
  <c r="AC46" i="11"/>
  <c r="AB46" i="11"/>
  <c r="AC45" i="11"/>
  <c r="AB45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AC42" i="11"/>
  <c r="AB42" i="11"/>
  <c r="AC41" i="11"/>
  <c r="AB41" i="11"/>
  <c r="AC40" i="11"/>
  <c r="AB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AC36" i="11"/>
  <c r="AB36" i="11"/>
  <c r="AC35" i="11"/>
  <c r="AB35" i="11"/>
  <c r="AB34" i="11"/>
  <c r="AC33" i="11"/>
  <c r="AB33" i="11"/>
  <c r="AC31" i="11"/>
  <c r="AB31" i="11"/>
  <c r="AC30" i="11"/>
  <c r="AB30" i="11"/>
  <c r="AC29" i="11"/>
  <c r="AB29" i="11"/>
  <c r="AC28" i="11"/>
  <c r="AB28" i="11"/>
  <c r="AC27" i="11"/>
  <c r="AB27" i="11"/>
  <c r="AC26" i="11"/>
  <c r="AB26" i="11"/>
  <c r="AC25" i="11"/>
  <c r="AB25" i="11"/>
  <c r="AC24" i="11"/>
  <c r="AB24" i="11"/>
  <c r="AC23" i="11"/>
  <c r="AB23" i="11"/>
  <c r="AC22" i="11"/>
  <c r="AB22" i="11"/>
  <c r="AC21" i="11"/>
  <c r="AB21" i="11"/>
  <c r="AC20" i="11"/>
  <c r="AB20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C18" i="11"/>
  <c r="AB18" i="11"/>
  <c r="AC17" i="11"/>
  <c r="AB17" i="11"/>
  <c r="AC16" i="11"/>
  <c r="AB16" i="11"/>
  <c r="AC15" i="11"/>
  <c r="AB15" i="11"/>
  <c r="AC92" i="11" l="1"/>
  <c r="AC52" i="11"/>
  <c r="AB78" i="11"/>
  <c r="AC121" i="11"/>
  <c r="AB85" i="11"/>
  <c r="AC19" i="11"/>
  <c r="AB52" i="11"/>
  <c r="AB158" i="11"/>
  <c r="AB44" i="11"/>
  <c r="AC44" i="11"/>
  <c r="AB163" i="11"/>
  <c r="AC163" i="11"/>
  <c r="AB39" i="11"/>
  <c r="AC78" i="11"/>
  <c r="AC85" i="11"/>
  <c r="AC158" i="11"/>
  <c r="AB167" i="11"/>
  <c r="AB19" i="11"/>
  <c r="AC39" i="11"/>
  <c r="AB92" i="11"/>
  <c r="AB121" i="11"/>
  <c r="AB142" i="11"/>
  <c r="AC167" i="11"/>
  <c r="AC188" i="10"/>
  <c r="AB188" i="10"/>
  <c r="AC187" i="10"/>
  <c r="AB187" i="10"/>
  <c r="AC186" i="10"/>
  <c r="AB186" i="10"/>
  <c r="AC185" i="10"/>
  <c r="AB185" i="10"/>
  <c r="AC184" i="10"/>
  <c r="AB184" i="10"/>
  <c r="AC182" i="10"/>
  <c r="AB182" i="10"/>
  <c r="AC181" i="10"/>
  <c r="AB181" i="10"/>
  <c r="AC180" i="10"/>
  <c r="AB180" i="10"/>
  <c r="AC179" i="10"/>
  <c r="AB179" i="10"/>
  <c r="AC178" i="10"/>
  <c r="AB178" i="10"/>
  <c r="AC177" i="10"/>
  <c r="AB177" i="10"/>
  <c r="AC176" i="10"/>
  <c r="AB176" i="10"/>
  <c r="AC175" i="10"/>
  <c r="AB175" i="10"/>
  <c r="AC174" i="10"/>
  <c r="AB174" i="10"/>
  <c r="AC173" i="10"/>
  <c r="AB173" i="10"/>
  <c r="AC172" i="10"/>
  <c r="AB172" i="10"/>
  <c r="AC171" i="10"/>
  <c r="AB171" i="10"/>
  <c r="AC170" i="10"/>
  <c r="AB170" i="10"/>
  <c r="AA169" i="10"/>
  <c r="Z169" i="10"/>
  <c r="Y169" i="10"/>
  <c r="X169" i="10"/>
  <c r="W169" i="10"/>
  <c r="V169" i="10"/>
  <c r="U169" i="10"/>
  <c r="T169" i="10"/>
  <c r="S169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D169" i="10"/>
  <c r="AC168" i="10"/>
  <c r="AB168" i="10"/>
  <c r="AC167" i="10"/>
  <c r="AB167" i="10"/>
  <c r="AC166" i="10"/>
  <c r="AB166" i="10"/>
  <c r="AA165" i="10"/>
  <c r="Z165" i="10"/>
  <c r="Y165" i="10"/>
  <c r="X165" i="10"/>
  <c r="W165" i="10"/>
  <c r="V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AC164" i="10"/>
  <c r="AB164" i="10"/>
  <c r="AC163" i="10"/>
  <c r="AB163" i="10"/>
  <c r="AC162" i="10"/>
  <c r="AB162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AC160" i="10"/>
  <c r="AB160" i="10"/>
  <c r="AC159" i="10"/>
  <c r="AB159" i="10"/>
  <c r="AC158" i="10"/>
  <c r="AB158" i="10"/>
  <c r="AC157" i="10"/>
  <c r="AB157" i="10"/>
  <c r="AA156" i="10"/>
  <c r="Z156" i="10"/>
  <c r="Y156" i="10"/>
  <c r="X156" i="10"/>
  <c r="W156" i="10"/>
  <c r="V156" i="10"/>
  <c r="U156" i="10"/>
  <c r="T156" i="10"/>
  <c r="S156" i="10"/>
  <c r="R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E156" i="10"/>
  <c r="D156" i="10"/>
  <c r="AC143" i="10"/>
  <c r="AB143" i="10"/>
  <c r="AC142" i="10"/>
  <c r="AB142" i="10"/>
  <c r="AC141" i="10"/>
  <c r="AB141" i="10"/>
  <c r="AA140" i="10"/>
  <c r="Z140" i="10"/>
  <c r="Y140" i="10"/>
  <c r="X140" i="10"/>
  <c r="W140" i="10"/>
  <c r="V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AC139" i="10"/>
  <c r="AB139" i="10"/>
  <c r="AC138" i="10"/>
  <c r="AB138" i="10"/>
  <c r="AC137" i="10"/>
  <c r="AB137" i="10"/>
  <c r="AC136" i="10"/>
  <c r="AB136" i="10"/>
  <c r="AC135" i="10"/>
  <c r="AB135" i="10"/>
  <c r="AC134" i="10"/>
  <c r="AB134" i="10"/>
  <c r="AC133" i="10"/>
  <c r="AB133" i="10"/>
  <c r="AC132" i="10"/>
  <c r="AB132" i="10"/>
  <c r="AC130" i="10"/>
  <c r="AB130" i="10"/>
  <c r="AC129" i="10"/>
  <c r="AB129" i="10"/>
  <c r="AC128" i="10"/>
  <c r="AB128" i="10"/>
  <c r="AC126" i="10"/>
  <c r="AB126" i="10"/>
  <c r="AC125" i="10"/>
  <c r="AB125" i="10"/>
  <c r="AC124" i="10"/>
  <c r="AB124" i="10"/>
  <c r="AC123" i="10"/>
  <c r="AB123" i="10"/>
  <c r="AC122" i="10"/>
  <c r="AB122" i="10"/>
  <c r="AC121" i="10"/>
  <c r="AB121" i="10"/>
  <c r="AC120" i="10"/>
  <c r="AB120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AC117" i="10"/>
  <c r="AB117" i="10"/>
  <c r="AC116" i="10"/>
  <c r="AB116" i="10"/>
  <c r="AC115" i="10"/>
  <c r="AB115" i="10"/>
  <c r="AC114" i="10"/>
  <c r="AB114" i="10"/>
  <c r="AC113" i="10"/>
  <c r="AB113" i="10"/>
  <c r="AC112" i="10"/>
  <c r="AB112" i="10"/>
  <c r="AC111" i="10"/>
  <c r="AB111" i="10"/>
  <c r="AC99" i="10"/>
  <c r="AB99" i="10"/>
  <c r="AC98" i="10"/>
  <c r="AB98" i="10"/>
  <c r="AC97" i="10"/>
  <c r="AB97" i="10"/>
  <c r="AC96" i="10"/>
  <c r="AB96" i="10"/>
  <c r="AC95" i="10"/>
  <c r="AB95" i="10"/>
  <c r="AC94" i="10"/>
  <c r="AB94" i="10"/>
  <c r="AC93" i="10"/>
  <c r="AB93" i="10"/>
  <c r="AC92" i="10"/>
  <c r="AB92" i="10"/>
  <c r="AC91" i="10"/>
  <c r="AB91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AC89" i="10"/>
  <c r="AB89" i="10"/>
  <c r="AC88" i="10"/>
  <c r="AB88" i="10"/>
  <c r="AC86" i="10"/>
  <c r="AB86" i="10"/>
  <c r="AC85" i="10"/>
  <c r="AB85" i="10"/>
  <c r="AC84" i="10"/>
  <c r="AB84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C82" i="10"/>
  <c r="AB82" i="10"/>
  <c r="AC81" i="10"/>
  <c r="AB81" i="10"/>
  <c r="AC80" i="10"/>
  <c r="AB80" i="10"/>
  <c r="AC79" i="10"/>
  <c r="AB79" i="10"/>
  <c r="AC78" i="10"/>
  <c r="AB78" i="10"/>
  <c r="AC77" i="10"/>
  <c r="AB77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AC74" i="10"/>
  <c r="AB74" i="10"/>
  <c r="AC73" i="10"/>
  <c r="AB73" i="10"/>
  <c r="AC71" i="10"/>
  <c r="AB71" i="10"/>
  <c r="AC70" i="10"/>
  <c r="AB70" i="10"/>
  <c r="AC69" i="10"/>
  <c r="AB69" i="10"/>
  <c r="AC68" i="10"/>
  <c r="AB68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AC66" i="10"/>
  <c r="AB66" i="10"/>
  <c r="AC65" i="10"/>
  <c r="AB65" i="10"/>
  <c r="AC54" i="10"/>
  <c r="AB54" i="10"/>
  <c r="AC53" i="10"/>
  <c r="AB53" i="10"/>
  <c r="AC52" i="10"/>
  <c r="AB52" i="10"/>
  <c r="AC51" i="10"/>
  <c r="AB51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C48" i="10"/>
  <c r="AB48" i="10"/>
  <c r="AC47" i="10"/>
  <c r="AB47" i="10"/>
  <c r="AC46" i="10"/>
  <c r="AB46" i="10"/>
  <c r="AC45" i="10"/>
  <c r="AB45" i="10"/>
  <c r="AC44" i="10"/>
  <c r="AB44" i="10"/>
  <c r="AC43" i="10"/>
  <c r="AB43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C40" i="10"/>
  <c r="AB40" i="10"/>
  <c r="AC39" i="10"/>
  <c r="AB39" i="10"/>
  <c r="AC38" i="10"/>
  <c r="AB38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C34" i="10"/>
  <c r="AB34" i="10"/>
  <c r="AC33" i="10"/>
  <c r="AB33" i="10"/>
  <c r="AC32" i="10"/>
  <c r="AB32" i="10"/>
  <c r="AC30" i="10"/>
  <c r="AB30" i="10"/>
  <c r="AC29" i="10"/>
  <c r="AB29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C17" i="10"/>
  <c r="AB17" i="10"/>
  <c r="AC16" i="10"/>
  <c r="AB16" i="10"/>
  <c r="AC15" i="10"/>
  <c r="AB15" i="10"/>
  <c r="AC14" i="10"/>
  <c r="AB14" i="10"/>
  <c r="AC161" i="10" l="1"/>
  <c r="AC156" i="10"/>
  <c r="AC169" i="10"/>
  <c r="AB18" i="10"/>
  <c r="AB42" i="10"/>
  <c r="AB67" i="10"/>
  <c r="AB76" i="10"/>
  <c r="AB83" i="10"/>
  <c r="AB156" i="10"/>
  <c r="AB161" i="10"/>
  <c r="AB169" i="10"/>
  <c r="AC37" i="10"/>
  <c r="AC90" i="10"/>
  <c r="AC119" i="10"/>
  <c r="AC18" i="10"/>
  <c r="AC42" i="10"/>
  <c r="AC67" i="10"/>
  <c r="AC76" i="10"/>
  <c r="AC83" i="10"/>
  <c r="AB37" i="10"/>
  <c r="AB90" i="10"/>
  <c r="AB119" i="10"/>
  <c r="AB140" i="10"/>
  <c r="AB165" i="10"/>
  <c r="AC140" i="10"/>
  <c r="AC165" i="10"/>
  <c r="AB50" i="10"/>
  <c r="AC50" i="10"/>
  <c r="AC187" i="9" l="1"/>
  <c r="AB187" i="9"/>
  <c r="AC186" i="9"/>
  <c r="AB186" i="9"/>
  <c r="AC185" i="9"/>
  <c r="AB185" i="9"/>
  <c r="AC184" i="9"/>
  <c r="AB184" i="9"/>
  <c r="AC183" i="9"/>
  <c r="AB183" i="9"/>
  <c r="AC182" i="9"/>
  <c r="AB182" i="9"/>
  <c r="AC181" i="9"/>
  <c r="AB181" i="9"/>
  <c r="AC180" i="9"/>
  <c r="AB180" i="9"/>
  <c r="AC179" i="9"/>
  <c r="AB179" i="9"/>
  <c r="AC178" i="9"/>
  <c r="AB178" i="9"/>
  <c r="AC177" i="9"/>
  <c r="AB177" i="9"/>
  <c r="AC176" i="9"/>
  <c r="AB176" i="9"/>
  <c r="AC175" i="9"/>
  <c r="AB175" i="9"/>
  <c r="AC174" i="9"/>
  <c r="AB174" i="9"/>
  <c r="AC173" i="9"/>
  <c r="AB173" i="9"/>
  <c r="AC172" i="9"/>
  <c r="AB172" i="9"/>
  <c r="AC171" i="9"/>
  <c r="AB171" i="9"/>
  <c r="AC170" i="9"/>
  <c r="AB170" i="9"/>
  <c r="AC169" i="9"/>
  <c r="AB169" i="9"/>
  <c r="AC168" i="9"/>
  <c r="AB168" i="9"/>
  <c r="AA167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AC166" i="9"/>
  <c r="AB166" i="9"/>
  <c r="AC165" i="9"/>
  <c r="AB165" i="9"/>
  <c r="AC164" i="9"/>
  <c r="AB164" i="9"/>
  <c r="AA163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AC162" i="9"/>
  <c r="AB162" i="9"/>
  <c r="AC161" i="9"/>
  <c r="AB161" i="9"/>
  <c r="AC160" i="9"/>
  <c r="AB160" i="9"/>
  <c r="AA159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AC158" i="9"/>
  <c r="AB158" i="9"/>
  <c r="AC157" i="9"/>
  <c r="AB157" i="9"/>
  <c r="AC156" i="9"/>
  <c r="AB156" i="9"/>
  <c r="AC155" i="9"/>
  <c r="AB155" i="9"/>
  <c r="AA154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AC142" i="9"/>
  <c r="AB142" i="9"/>
  <c r="AC141" i="9"/>
  <c r="AB141" i="9"/>
  <c r="AC140" i="9"/>
  <c r="AB140" i="9"/>
  <c r="AA139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AC138" i="9"/>
  <c r="AB138" i="9"/>
  <c r="AC137" i="9"/>
  <c r="AB137" i="9"/>
  <c r="AC136" i="9"/>
  <c r="AB136" i="9"/>
  <c r="AC135" i="9"/>
  <c r="AB135" i="9"/>
  <c r="AC134" i="9"/>
  <c r="AB134" i="9"/>
  <c r="AC133" i="9"/>
  <c r="AB133" i="9"/>
  <c r="AC132" i="9"/>
  <c r="AB132" i="9"/>
  <c r="AC131" i="9"/>
  <c r="AB131" i="9"/>
  <c r="AC130" i="9"/>
  <c r="AB130" i="9"/>
  <c r="AC129" i="9"/>
  <c r="AB129" i="9"/>
  <c r="AC128" i="9"/>
  <c r="AB128" i="9"/>
  <c r="AC127" i="9"/>
  <c r="AB127" i="9"/>
  <c r="AC126" i="9"/>
  <c r="AB126" i="9"/>
  <c r="AC125" i="9"/>
  <c r="AB125" i="9"/>
  <c r="AC124" i="9"/>
  <c r="AB124" i="9"/>
  <c r="AC123" i="9"/>
  <c r="AB123" i="9"/>
  <c r="AC122" i="9"/>
  <c r="AB122" i="9"/>
  <c r="AC121" i="9"/>
  <c r="AB121" i="9"/>
  <c r="AC120" i="9"/>
  <c r="AB120" i="9"/>
  <c r="AC119" i="9"/>
  <c r="AB119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AC117" i="9"/>
  <c r="AB117" i="9"/>
  <c r="AC116" i="9"/>
  <c r="AB116" i="9"/>
  <c r="AC115" i="9"/>
  <c r="AB115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AC113" i="9"/>
  <c r="AB113" i="9"/>
  <c r="AC112" i="9"/>
  <c r="AB112" i="9"/>
  <c r="AC111" i="9"/>
  <c r="AB111" i="9"/>
  <c r="AC110" i="9"/>
  <c r="AB110" i="9"/>
  <c r="AC109" i="9"/>
  <c r="AB109" i="9"/>
  <c r="AC108" i="9"/>
  <c r="AB108" i="9"/>
  <c r="AC97" i="9"/>
  <c r="AB97" i="9"/>
  <c r="AC96" i="9"/>
  <c r="AB96" i="9"/>
  <c r="AC95" i="9"/>
  <c r="AB95" i="9"/>
  <c r="AC94" i="9"/>
  <c r="AB94" i="9"/>
  <c r="AC93" i="9"/>
  <c r="AB93" i="9"/>
  <c r="AC92" i="9"/>
  <c r="AB92" i="9"/>
  <c r="AC91" i="9"/>
  <c r="AB91" i="9"/>
  <c r="AC90" i="9"/>
  <c r="AB90" i="9"/>
  <c r="AC89" i="9"/>
  <c r="AB89" i="9"/>
  <c r="AC88" i="9"/>
  <c r="AB88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AC86" i="9"/>
  <c r="AB86" i="9"/>
  <c r="AC85" i="9"/>
  <c r="AB85" i="9"/>
  <c r="AC84" i="9"/>
  <c r="AB84" i="9"/>
  <c r="AC83" i="9"/>
  <c r="AB83" i="9"/>
  <c r="AC82" i="9"/>
  <c r="AB82" i="9"/>
  <c r="AC81" i="9"/>
  <c r="AB81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AC79" i="9"/>
  <c r="AB79" i="9"/>
  <c r="AC78" i="9"/>
  <c r="AB78" i="9"/>
  <c r="AC77" i="9"/>
  <c r="AB77" i="9"/>
  <c r="AC76" i="9"/>
  <c r="AB76" i="9"/>
  <c r="AC75" i="9"/>
  <c r="AB75" i="9"/>
  <c r="AC74" i="9"/>
  <c r="AB74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AC72" i="9"/>
  <c r="AB72" i="9"/>
  <c r="AC71" i="9"/>
  <c r="AB71" i="9"/>
  <c r="AC70" i="9"/>
  <c r="AB70" i="9"/>
  <c r="AC69" i="9"/>
  <c r="AB69" i="9"/>
  <c r="AC68" i="9"/>
  <c r="AB68" i="9"/>
  <c r="AC67" i="9"/>
  <c r="AB67" i="9"/>
  <c r="AC66" i="9"/>
  <c r="AB66" i="9"/>
  <c r="AC65" i="9"/>
  <c r="AB65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C63" i="9"/>
  <c r="AB63" i="9"/>
  <c r="AC62" i="9"/>
  <c r="AB62" i="9"/>
  <c r="AC52" i="9"/>
  <c r="AB52" i="9"/>
  <c r="AC51" i="9"/>
  <c r="AB51" i="9"/>
  <c r="AC50" i="9"/>
  <c r="AB50" i="9"/>
  <c r="AC49" i="9"/>
  <c r="AB49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C47" i="9"/>
  <c r="AB47" i="9"/>
  <c r="AC46" i="9"/>
  <c r="AB46" i="9"/>
  <c r="AC45" i="9"/>
  <c r="AB45" i="9"/>
  <c r="AC44" i="9"/>
  <c r="AB44" i="9"/>
  <c r="AC43" i="9"/>
  <c r="AB43" i="9"/>
  <c r="AC42" i="9"/>
  <c r="AB42" i="9"/>
  <c r="AC41" i="9"/>
  <c r="AB41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C39" i="9"/>
  <c r="AB39" i="9"/>
  <c r="AC38" i="9"/>
  <c r="AB38" i="9"/>
  <c r="AC37" i="9"/>
  <c r="AB37" i="9"/>
  <c r="AC36" i="9"/>
  <c r="AB36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C32" i="9"/>
  <c r="AB32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AC19" i="9"/>
  <c r="AB19" i="9"/>
  <c r="AC18" i="9"/>
  <c r="AB18" i="9"/>
  <c r="AC17" i="9"/>
  <c r="AB17" i="9"/>
  <c r="AC16" i="9"/>
  <c r="AB16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C14" i="9"/>
  <c r="AB14" i="9"/>
  <c r="AC13" i="9"/>
  <c r="AB13" i="9"/>
  <c r="AC12" i="9"/>
  <c r="AB12" i="9"/>
  <c r="AB154" i="9" l="1"/>
  <c r="AB64" i="9"/>
  <c r="AB73" i="9"/>
  <c r="AB48" i="9"/>
  <c r="AB159" i="9"/>
  <c r="AB167" i="9"/>
  <c r="AB80" i="9"/>
  <c r="AB87" i="9"/>
  <c r="AB114" i="9"/>
  <c r="AC73" i="9"/>
  <c r="AC80" i="9"/>
  <c r="AC87" i="9"/>
  <c r="AC154" i="9"/>
  <c r="AC159" i="9"/>
  <c r="AC114" i="9"/>
  <c r="AB15" i="9"/>
  <c r="AC15" i="9"/>
  <c r="AC48" i="9"/>
  <c r="AC64" i="9"/>
  <c r="AC167" i="9"/>
  <c r="AB35" i="9"/>
  <c r="AB40" i="9"/>
  <c r="AB118" i="9"/>
  <c r="AB139" i="9"/>
  <c r="AB163" i="9"/>
  <c r="AC35" i="9"/>
  <c r="AC40" i="9"/>
  <c r="AC118" i="9"/>
  <c r="AC139" i="9"/>
  <c r="AC163" i="9"/>
  <c r="AC109" i="4"/>
  <c r="AB109" i="4"/>
  <c r="AB14" i="4" l="1"/>
  <c r="D98" i="4"/>
  <c r="AE9" i="7"/>
  <c r="AF201" i="7"/>
  <c r="AE201" i="7"/>
  <c r="AF200" i="7"/>
  <c r="AE200" i="7"/>
  <c r="AF199" i="7"/>
  <c r="AE199" i="7"/>
  <c r="AF198" i="7"/>
  <c r="AE198" i="7"/>
  <c r="AF197" i="7"/>
  <c r="AE197" i="7"/>
  <c r="AF196" i="7"/>
  <c r="AE196" i="7"/>
  <c r="AF195" i="7"/>
  <c r="AE195" i="7"/>
  <c r="AF194" i="7"/>
  <c r="AE194" i="7"/>
  <c r="AF193" i="7"/>
  <c r="AE193" i="7"/>
  <c r="AF192" i="7"/>
  <c r="AE192" i="7"/>
  <c r="AF191" i="7"/>
  <c r="AE191" i="7"/>
  <c r="AF190" i="7"/>
  <c r="AE190" i="7"/>
  <c r="AF189" i="7"/>
  <c r="AE189" i="7"/>
  <c r="AF188" i="7"/>
  <c r="AE188" i="7"/>
  <c r="AF187" i="7"/>
  <c r="AE187" i="7"/>
  <c r="AF186" i="7"/>
  <c r="AE186" i="7"/>
  <c r="AF185" i="7"/>
  <c r="AE185" i="7"/>
  <c r="AF184" i="7"/>
  <c r="AE184" i="7"/>
  <c r="AD183" i="7"/>
  <c r="AC183" i="7"/>
  <c r="AB183" i="7"/>
  <c r="AA183" i="7"/>
  <c r="Z183" i="7"/>
  <c r="Y183" i="7"/>
  <c r="X183" i="7"/>
  <c r="W183" i="7"/>
  <c r="V183" i="7"/>
  <c r="U183" i="7"/>
  <c r="Q183" i="7"/>
  <c r="P183" i="7"/>
  <c r="O183" i="7"/>
  <c r="N183" i="7"/>
  <c r="M183" i="7"/>
  <c r="L183" i="7"/>
  <c r="K183" i="7"/>
  <c r="J183" i="7"/>
  <c r="I183" i="7"/>
  <c r="H183" i="7"/>
  <c r="AE183" i="7" s="1"/>
  <c r="G183" i="7"/>
  <c r="AF183" i="7" s="1"/>
  <c r="F183" i="7"/>
  <c r="E183" i="7"/>
  <c r="D183" i="7"/>
  <c r="AF182" i="7"/>
  <c r="AE182" i="7"/>
  <c r="AF181" i="7"/>
  <c r="AE181" i="7"/>
  <c r="AF180" i="7"/>
  <c r="AE180" i="7"/>
  <c r="AD179" i="7"/>
  <c r="AC179" i="7"/>
  <c r="AB179" i="7"/>
  <c r="AA179" i="7"/>
  <c r="Z179" i="7"/>
  <c r="Y179" i="7"/>
  <c r="X179" i="7"/>
  <c r="W179" i="7"/>
  <c r="V179" i="7"/>
  <c r="U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AF178" i="7"/>
  <c r="AE178" i="7"/>
  <c r="AF177" i="7"/>
  <c r="AE177" i="7"/>
  <c r="AF176" i="7"/>
  <c r="AE176" i="7"/>
  <c r="AD175" i="7"/>
  <c r="AC175" i="7"/>
  <c r="AB175" i="7"/>
  <c r="AA175" i="7"/>
  <c r="Z175" i="7"/>
  <c r="Y175" i="7"/>
  <c r="X175" i="7"/>
  <c r="W175" i="7"/>
  <c r="V175" i="7"/>
  <c r="U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AF174" i="7"/>
  <c r="AE174" i="7"/>
  <c r="AF173" i="7"/>
  <c r="AE173" i="7"/>
  <c r="AF172" i="7"/>
  <c r="AE172" i="7"/>
  <c r="AF171" i="7"/>
  <c r="AE171" i="7"/>
  <c r="AD170" i="7"/>
  <c r="AC170" i="7"/>
  <c r="AB170" i="7"/>
  <c r="AA170" i="7"/>
  <c r="Z170" i="7"/>
  <c r="Y170" i="7"/>
  <c r="X170" i="7"/>
  <c r="W170" i="7"/>
  <c r="V170" i="7"/>
  <c r="U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AF148" i="7"/>
  <c r="AE148" i="7"/>
  <c r="AF147" i="7"/>
  <c r="AE147" i="7"/>
  <c r="AF146" i="7"/>
  <c r="AE146" i="7"/>
  <c r="AD145" i="7"/>
  <c r="AC145" i="7"/>
  <c r="AB145" i="7"/>
  <c r="AA145" i="7"/>
  <c r="Z145" i="7"/>
  <c r="Y145" i="7"/>
  <c r="X145" i="7"/>
  <c r="W145" i="7"/>
  <c r="V145" i="7"/>
  <c r="U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AF144" i="7"/>
  <c r="AE144" i="7"/>
  <c r="AF143" i="7"/>
  <c r="AE143" i="7"/>
  <c r="AF142" i="7"/>
  <c r="AE142" i="7"/>
  <c r="AF141" i="7"/>
  <c r="AE141" i="7"/>
  <c r="AF140" i="7"/>
  <c r="AE140" i="7"/>
  <c r="AF139" i="7"/>
  <c r="AE139" i="7"/>
  <c r="AF138" i="7"/>
  <c r="AE138" i="7"/>
  <c r="AF137" i="7"/>
  <c r="AE137" i="7"/>
  <c r="AF135" i="7"/>
  <c r="AE135" i="7"/>
  <c r="AF134" i="7"/>
  <c r="AE134" i="7"/>
  <c r="AF133" i="7"/>
  <c r="AE133" i="7"/>
  <c r="AF131" i="7"/>
  <c r="AE131" i="7"/>
  <c r="AF130" i="7"/>
  <c r="AE130" i="7"/>
  <c r="AF129" i="7"/>
  <c r="AE129" i="7"/>
  <c r="AF128" i="7"/>
  <c r="AE128" i="7"/>
  <c r="AF127" i="7"/>
  <c r="AE127" i="7"/>
  <c r="AF126" i="7"/>
  <c r="AE126" i="7"/>
  <c r="AF125" i="7"/>
  <c r="AE125" i="7"/>
  <c r="AD124" i="7"/>
  <c r="AC124" i="7"/>
  <c r="AB124" i="7"/>
  <c r="AA124" i="7"/>
  <c r="Z124" i="7"/>
  <c r="Y124" i="7"/>
  <c r="X124" i="7"/>
  <c r="W124" i="7"/>
  <c r="V124" i="7"/>
  <c r="U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AF122" i="7"/>
  <c r="AE122" i="7"/>
  <c r="AF121" i="7"/>
  <c r="AE121" i="7"/>
  <c r="AD120" i="7"/>
  <c r="AC120" i="7"/>
  <c r="AB120" i="7"/>
  <c r="AA120" i="7"/>
  <c r="Z120" i="7"/>
  <c r="Y120" i="7"/>
  <c r="X120" i="7"/>
  <c r="W120" i="7"/>
  <c r="V120" i="7"/>
  <c r="U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AE120" i="7" s="1"/>
  <c r="AF119" i="7"/>
  <c r="AE119" i="7"/>
  <c r="AF118" i="7"/>
  <c r="AE118" i="7"/>
  <c r="AF117" i="7"/>
  <c r="AE117" i="7"/>
  <c r="AF116" i="7"/>
  <c r="AE116" i="7"/>
  <c r="AF115" i="7"/>
  <c r="AE115" i="7"/>
  <c r="AF114" i="7"/>
  <c r="AE114" i="7"/>
  <c r="AF93" i="7"/>
  <c r="AE93" i="7"/>
  <c r="AF92" i="7"/>
  <c r="AE92" i="7"/>
  <c r="AF91" i="7"/>
  <c r="AE91" i="7"/>
  <c r="AF90" i="7"/>
  <c r="AE90" i="7"/>
  <c r="AF89" i="7"/>
  <c r="AE89" i="7"/>
  <c r="AF88" i="7"/>
  <c r="AE88" i="7"/>
  <c r="AF87" i="7"/>
  <c r="AE87" i="7"/>
  <c r="AF86" i="7"/>
  <c r="AE86" i="7"/>
  <c r="AF85" i="7"/>
  <c r="AE85" i="7"/>
  <c r="AF84" i="7"/>
  <c r="AE84" i="7"/>
  <c r="AD83" i="7"/>
  <c r="AC83" i="7"/>
  <c r="AB83" i="7"/>
  <c r="AA83" i="7"/>
  <c r="Z83" i="7"/>
  <c r="Y83" i="7"/>
  <c r="X83" i="7"/>
  <c r="W83" i="7"/>
  <c r="V83" i="7"/>
  <c r="U83" i="7"/>
  <c r="Q83" i="7"/>
  <c r="P83" i="7"/>
  <c r="O83" i="7"/>
  <c r="N83" i="7"/>
  <c r="M83" i="7"/>
  <c r="AF83" i="7" s="1"/>
  <c r="L83" i="7"/>
  <c r="K83" i="7"/>
  <c r="J83" i="7"/>
  <c r="I83" i="7"/>
  <c r="H83" i="7"/>
  <c r="G83" i="7"/>
  <c r="F83" i="7"/>
  <c r="E83" i="7"/>
  <c r="D83" i="7"/>
  <c r="AF82" i="7"/>
  <c r="AE82" i="7"/>
  <c r="AF81" i="7"/>
  <c r="AE81" i="7"/>
  <c r="AF79" i="7"/>
  <c r="AE79" i="7"/>
  <c r="AF78" i="7"/>
  <c r="AE78" i="7"/>
  <c r="AF77" i="7"/>
  <c r="AE77" i="7"/>
  <c r="AD76" i="7"/>
  <c r="AC76" i="7"/>
  <c r="AB76" i="7"/>
  <c r="AA76" i="7"/>
  <c r="Z76" i="7"/>
  <c r="Y76" i="7"/>
  <c r="X76" i="7"/>
  <c r="W76" i="7"/>
  <c r="V76" i="7"/>
  <c r="U76" i="7"/>
  <c r="Q76" i="7"/>
  <c r="P76" i="7"/>
  <c r="O76" i="7"/>
  <c r="N76" i="7"/>
  <c r="M76" i="7"/>
  <c r="L76" i="7"/>
  <c r="K76" i="7"/>
  <c r="J76" i="7"/>
  <c r="I76" i="7"/>
  <c r="H76" i="7"/>
  <c r="G76" i="7"/>
  <c r="AF76" i="7" s="1"/>
  <c r="F76" i="7"/>
  <c r="E76" i="7"/>
  <c r="D76" i="7"/>
  <c r="AF75" i="7"/>
  <c r="AE75" i="7"/>
  <c r="AF74" i="7"/>
  <c r="AE74" i="7"/>
  <c r="AF73" i="7"/>
  <c r="AE73" i="7"/>
  <c r="AF72" i="7"/>
  <c r="AE72" i="7"/>
  <c r="AF71" i="7"/>
  <c r="AE71" i="7"/>
  <c r="AF70" i="7"/>
  <c r="AE70" i="7"/>
  <c r="AD69" i="7"/>
  <c r="AC69" i="7"/>
  <c r="AB69" i="7"/>
  <c r="AA69" i="7"/>
  <c r="Z69" i="7"/>
  <c r="Y69" i="7"/>
  <c r="X69" i="7"/>
  <c r="W69" i="7"/>
  <c r="V69" i="7"/>
  <c r="U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F67" i="7"/>
  <c r="AE67" i="7"/>
  <c r="AF66" i="7"/>
  <c r="AE66" i="7"/>
  <c r="AF64" i="7"/>
  <c r="AE64" i="7"/>
  <c r="AF63" i="7"/>
  <c r="AE63" i="7"/>
  <c r="AF62" i="7"/>
  <c r="AE62" i="7"/>
  <c r="AF61" i="7"/>
  <c r="AE61" i="7"/>
  <c r="AD60" i="7"/>
  <c r="AC60" i="7"/>
  <c r="AB60" i="7"/>
  <c r="AA60" i="7"/>
  <c r="Z60" i="7"/>
  <c r="Y60" i="7"/>
  <c r="X60" i="7"/>
  <c r="W60" i="7"/>
  <c r="V60" i="7"/>
  <c r="U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F59" i="7"/>
  <c r="AE59" i="7"/>
  <c r="AF58" i="7"/>
  <c r="AE58" i="7"/>
  <c r="AF50" i="7"/>
  <c r="AE50" i="7"/>
  <c r="AF49" i="7"/>
  <c r="AE49" i="7"/>
  <c r="AF48" i="7"/>
  <c r="AE48" i="7"/>
  <c r="AF47" i="7"/>
  <c r="AE47" i="7"/>
  <c r="AD46" i="7"/>
  <c r="AC46" i="7"/>
  <c r="AB46" i="7"/>
  <c r="AA46" i="7"/>
  <c r="Z46" i="7"/>
  <c r="Y46" i="7"/>
  <c r="X46" i="7"/>
  <c r="W46" i="7"/>
  <c r="V46" i="7"/>
  <c r="U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AF46" i="7" s="1"/>
  <c r="D46" i="7"/>
  <c r="AF44" i="7"/>
  <c r="AE44" i="7"/>
  <c r="AF43" i="7"/>
  <c r="AE43" i="7"/>
  <c r="AF42" i="7"/>
  <c r="AE42" i="7"/>
  <c r="AF41" i="7"/>
  <c r="AE41" i="7"/>
  <c r="AF40" i="7"/>
  <c r="AE40" i="7"/>
  <c r="AF39" i="7"/>
  <c r="AE39" i="7"/>
  <c r="AD38" i="7"/>
  <c r="AC38" i="7"/>
  <c r="AB38" i="7"/>
  <c r="AA38" i="7"/>
  <c r="Z38" i="7"/>
  <c r="Y38" i="7"/>
  <c r="X38" i="7"/>
  <c r="W38" i="7"/>
  <c r="V38" i="7"/>
  <c r="U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F36" i="7"/>
  <c r="AE36" i="7"/>
  <c r="AF35" i="7"/>
  <c r="AE35" i="7"/>
  <c r="AF34" i="7"/>
  <c r="AE34" i="7"/>
  <c r="AD33" i="7"/>
  <c r="AC33" i="7"/>
  <c r="AB33" i="7"/>
  <c r="AA33" i="7"/>
  <c r="Z33" i="7"/>
  <c r="Y33" i="7"/>
  <c r="X33" i="7"/>
  <c r="W33" i="7"/>
  <c r="V33" i="7"/>
  <c r="U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AF30" i="7"/>
  <c r="AE30" i="7"/>
  <c r="AF29" i="7"/>
  <c r="AE29" i="7"/>
  <c r="AF28" i="7"/>
  <c r="AE28" i="7"/>
  <c r="AF26" i="7"/>
  <c r="AE26" i="7"/>
  <c r="AF25" i="7"/>
  <c r="AE25" i="7"/>
  <c r="AF24" i="7"/>
  <c r="AE24" i="7"/>
  <c r="AF23" i="7"/>
  <c r="AE23" i="7"/>
  <c r="AF22" i="7"/>
  <c r="AE22" i="7"/>
  <c r="AF21" i="7"/>
  <c r="AE21" i="7"/>
  <c r="AF20" i="7"/>
  <c r="AE20" i="7"/>
  <c r="AF19" i="7"/>
  <c r="AE19" i="7"/>
  <c r="AF18" i="7"/>
  <c r="AE18" i="7"/>
  <c r="AF17" i="7"/>
  <c r="AE17" i="7"/>
  <c r="AF16" i="7"/>
  <c r="AE16" i="7"/>
  <c r="AF15" i="7"/>
  <c r="AE15" i="7"/>
  <c r="AF14" i="7"/>
  <c r="AE14" i="7"/>
  <c r="AD13" i="7"/>
  <c r="AC13" i="7"/>
  <c r="AB13" i="7"/>
  <c r="AA13" i="7"/>
  <c r="Z13" i="7"/>
  <c r="Y13" i="7"/>
  <c r="X13" i="7"/>
  <c r="W13" i="7"/>
  <c r="V13" i="7"/>
  <c r="U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F12" i="7"/>
  <c r="AE12" i="7"/>
  <c r="AF11" i="7"/>
  <c r="AE11" i="7"/>
  <c r="AF10" i="7"/>
  <c r="AE10" i="7"/>
  <c r="AF9" i="7"/>
  <c r="AC185" i="6"/>
  <c r="AB185" i="6"/>
  <c r="AC184" i="6"/>
  <c r="AB184" i="6"/>
  <c r="AC183" i="6"/>
  <c r="AB183" i="6"/>
  <c r="AC182" i="6"/>
  <c r="AB182" i="6"/>
  <c r="AC181" i="6"/>
  <c r="AB181" i="6"/>
  <c r="AC180" i="6"/>
  <c r="AB180" i="6"/>
  <c r="AC179" i="6"/>
  <c r="AB179" i="6"/>
  <c r="AC178" i="6"/>
  <c r="AB178" i="6"/>
  <c r="AC177" i="6"/>
  <c r="AB177" i="6"/>
  <c r="AC176" i="6"/>
  <c r="AB176" i="6"/>
  <c r="AC175" i="6"/>
  <c r="AB175" i="6"/>
  <c r="AC174" i="6"/>
  <c r="AB174" i="6"/>
  <c r="AC173" i="6"/>
  <c r="AB173" i="6"/>
  <c r="AC172" i="6"/>
  <c r="AB172" i="6"/>
  <c r="AC171" i="6"/>
  <c r="AB171" i="6"/>
  <c r="AC170" i="6"/>
  <c r="AB170" i="6"/>
  <c r="AC169" i="6"/>
  <c r="AB169" i="6"/>
  <c r="AC168" i="6"/>
  <c r="AB168" i="6"/>
  <c r="AC167" i="6"/>
  <c r="AB167" i="6"/>
  <c r="AC166" i="6"/>
  <c r="AB166" i="6"/>
  <c r="AC165" i="6"/>
  <c r="AB165" i="6"/>
  <c r="AC164" i="6"/>
  <c r="AB164" i="6"/>
  <c r="AC163" i="6"/>
  <c r="AB163" i="6"/>
  <c r="AC162" i="6"/>
  <c r="AB162" i="6"/>
  <c r="AC161" i="6"/>
  <c r="AB161" i="6"/>
  <c r="AC160" i="6"/>
  <c r="AB160" i="6"/>
  <c r="AC159" i="6"/>
  <c r="AB159" i="6"/>
  <c r="AC158" i="6"/>
  <c r="AB158" i="6"/>
  <c r="AC157" i="6"/>
  <c r="AB157" i="6"/>
  <c r="AC156" i="6"/>
  <c r="AB156" i="6"/>
  <c r="AC155" i="6"/>
  <c r="AB155" i="6"/>
  <c r="AC154" i="6"/>
  <c r="AB154" i="6"/>
  <c r="AC142" i="6"/>
  <c r="AB142" i="6"/>
  <c r="AC141" i="6"/>
  <c r="AB141" i="6"/>
  <c r="AC140" i="6"/>
  <c r="AB140" i="6"/>
  <c r="AC139" i="6"/>
  <c r="AB139" i="6"/>
  <c r="AC138" i="6"/>
  <c r="AB138" i="6"/>
  <c r="AC137" i="6"/>
  <c r="AB137" i="6"/>
  <c r="AC136" i="6"/>
  <c r="AB136" i="6"/>
  <c r="AC135" i="6"/>
  <c r="AB135" i="6"/>
  <c r="AC134" i="6"/>
  <c r="AB134" i="6"/>
  <c r="AC133" i="6"/>
  <c r="AB133" i="6"/>
  <c r="AC132" i="6"/>
  <c r="AB132" i="6"/>
  <c r="AC131" i="6"/>
  <c r="AB131" i="6"/>
  <c r="AC129" i="6"/>
  <c r="AB129" i="6"/>
  <c r="AC128" i="6"/>
  <c r="AB128" i="6"/>
  <c r="AC127" i="6"/>
  <c r="AB127" i="6"/>
  <c r="AC125" i="6"/>
  <c r="AB125" i="6"/>
  <c r="AC124" i="6"/>
  <c r="AB124" i="6"/>
  <c r="AC123" i="6"/>
  <c r="AB123" i="6"/>
  <c r="AC122" i="6"/>
  <c r="AB122" i="6"/>
  <c r="AC121" i="6"/>
  <c r="AB121" i="6"/>
  <c r="AC120" i="6"/>
  <c r="AB120" i="6"/>
  <c r="AC119" i="6"/>
  <c r="AB119" i="6"/>
  <c r="AC118" i="6"/>
  <c r="AB118" i="6"/>
  <c r="AC116" i="6"/>
  <c r="AB116" i="6"/>
  <c r="AC115" i="6"/>
  <c r="AB115" i="6"/>
  <c r="AC114" i="6"/>
  <c r="AB114" i="6"/>
  <c r="AC113" i="6"/>
  <c r="AB113" i="6"/>
  <c r="AC112" i="6"/>
  <c r="AB112" i="6"/>
  <c r="AC111" i="6"/>
  <c r="AB111" i="6"/>
  <c r="AC110" i="6"/>
  <c r="AB110" i="6"/>
  <c r="AC109" i="6"/>
  <c r="AB109" i="6"/>
  <c r="AC108" i="6"/>
  <c r="AB108" i="6"/>
  <c r="AC96" i="6"/>
  <c r="AB96" i="6"/>
  <c r="AC95" i="6"/>
  <c r="AB95" i="6"/>
  <c r="AC94" i="6"/>
  <c r="AB94" i="6"/>
  <c r="AC93" i="6"/>
  <c r="AB93" i="6"/>
  <c r="AC92" i="6"/>
  <c r="AB92" i="6"/>
  <c r="AC91" i="6"/>
  <c r="AB91" i="6"/>
  <c r="AC90" i="6"/>
  <c r="AB90" i="6"/>
  <c r="AC89" i="6"/>
  <c r="AB89" i="6"/>
  <c r="AC88" i="6"/>
  <c r="AB88" i="6"/>
  <c r="AC87" i="6"/>
  <c r="AB87" i="6"/>
  <c r="AC86" i="6"/>
  <c r="AB86" i="6"/>
  <c r="AC85" i="6"/>
  <c r="AB85" i="6"/>
  <c r="AC84" i="6"/>
  <c r="AB84" i="6"/>
  <c r="AC82" i="6"/>
  <c r="AB82" i="6"/>
  <c r="AC81" i="6"/>
  <c r="AB81" i="6"/>
  <c r="AC80" i="6"/>
  <c r="AB80" i="6"/>
  <c r="AC79" i="6"/>
  <c r="AB79" i="6"/>
  <c r="AC78" i="6"/>
  <c r="AB78" i="6"/>
  <c r="AC77" i="6"/>
  <c r="AB77" i="6"/>
  <c r="AC76" i="6"/>
  <c r="AB76" i="6"/>
  <c r="AC75" i="6"/>
  <c r="AB75" i="6"/>
  <c r="AC74" i="6"/>
  <c r="AB74" i="6"/>
  <c r="AC73" i="6"/>
  <c r="AB73" i="6"/>
  <c r="AC72" i="6"/>
  <c r="AB72" i="6"/>
  <c r="AC70" i="6"/>
  <c r="AB70" i="6"/>
  <c r="AC69" i="6"/>
  <c r="AB69" i="6"/>
  <c r="AC67" i="6"/>
  <c r="AB67" i="6"/>
  <c r="AC66" i="6"/>
  <c r="AB66" i="6"/>
  <c r="AC65" i="6"/>
  <c r="AB65" i="6"/>
  <c r="AC64" i="6"/>
  <c r="AB64" i="6"/>
  <c r="AC63" i="6"/>
  <c r="AB63" i="6"/>
  <c r="AC62" i="6"/>
  <c r="AB62" i="6"/>
  <c r="AC61" i="6"/>
  <c r="AB61" i="6"/>
  <c r="AC51" i="6"/>
  <c r="AB51" i="6"/>
  <c r="AC50" i="6"/>
  <c r="AB50" i="6"/>
  <c r="AC49" i="6"/>
  <c r="AB49" i="6"/>
  <c r="AC48" i="6"/>
  <c r="AB48" i="6"/>
  <c r="AC47" i="6"/>
  <c r="AB47" i="6"/>
  <c r="AC45" i="6"/>
  <c r="AB45" i="6"/>
  <c r="AC44" i="6"/>
  <c r="AB44" i="6"/>
  <c r="AC43" i="6"/>
  <c r="AB43" i="6"/>
  <c r="AC42" i="6"/>
  <c r="AB42" i="6"/>
  <c r="AC41" i="6"/>
  <c r="AB41" i="6"/>
  <c r="AC40" i="6"/>
  <c r="AB40" i="6"/>
  <c r="AC39" i="6"/>
  <c r="AB39" i="6"/>
  <c r="AC37" i="6"/>
  <c r="AB37" i="6"/>
  <c r="AC36" i="6"/>
  <c r="AB36" i="6"/>
  <c r="AC35" i="6"/>
  <c r="AB35" i="6"/>
  <c r="AC34" i="6"/>
  <c r="AB34" i="6"/>
  <c r="AC31" i="6"/>
  <c r="AB31" i="6"/>
  <c r="AC30" i="6"/>
  <c r="AB30" i="6"/>
  <c r="AC29" i="6"/>
  <c r="AB29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AC18" i="6"/>
  <c r="AB18" i="6"/>
  <c r="AC17" i="6"/>
  <c r="AB17" i="6"/>
  <c r="AC16" i="6"/>
  <c r="AB16" i="6"/>
  <c r="AC15" i="6"/>
  <c r="AB15" i="6"/>
  <c r="AC14" i="6"/>
  <c r="AB14" i="6"/>
  <c r="AC12" i="6"/>
  <c r="AB12" i="6"/>
  <c r="AC11" i="6"/>
  <c r="AB11" i="6"/>
  <c r="AC10" i="6"/>
  <c r="AB10" i="6"/>
  <c r="AB12" i="4"/>
  <c r="N98" i="4"/>
  <c r="AB147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C189" i="4"/>
  <c r="AB189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3" i="4"/>
  <c r="X170" i="4"/>
  <c r="V170" i="4"/>
  <c r="T170" i="4"/>
  <c r="R170" i="4"/>
  <c r="P170" i="4"/>
  <c r="N170" i="4"/>
  <c r="L170" i="4"/>
  <c r="J170" i="4"/>
  <c r="H170" i="4"/>
  <c r="F170" i="4"/>
  <c r="D170" i="4"/>
  <c r="Q170" i="4"/>
  <c r="S170" i="4"/>
  <c r="U170" i="4"/>
  <c r="W170" i="4"/>
  <c r="Y170" i="4"/>
  <c r="Z170" i="4"/>
  <c r="AA170" i="4"/>
  <c r="O170" i="4"/>
  <c r="X149" i="4"/>
  <c r="V149" i="4"/>
  <c r="T149" i="4"/>
  <c r="R149" i="4"/>
  <c r="P149" i="4"/>
  <c r="N149" i="4"/>
  <c r="L149" i="4"/>
  <c r="J149" i="4"/>
  <c r="H149" i="4"/>
  <c r="F149" i="4"/>
  <c r="D149" i="4"/>
  <c r="Z149" i="4"/>
  <c r="Q149" i="4"/>
  <c r="S149" i="4"/>
  <c r="U149" i="4"/>
  <c r="W149" i="4"/>
  <c r="Y149" i="4"/>
  <c r="AA149" i="4"/>
  <c r="AB192" i="4"/>
  <c r="AC152" i="4"/>
  <c r="AB152" i="4"/>
  <c r="AC151" i="4"/>
  <c r="AB151" i="4"/>
  <c r="AC150" i="4"/>
  <c r="AB150" i="4"/>
  <c r="O149" i="4"/>
  <c r="M149" i="4"/>
  <c r="K149" i="4"/>
  <c r="I149" i="4"/>
  <c r="G149" i="4"/>
  <c r="E149" i="4"/>
  <c r="AC148" i="4"/>
  <c r="AB148" i="4"/>
  <c r="AC147" i="4"/>
  <c r="AC146" i="4"/>
  <c r="AB146" i="4"/>
  <c r="AC145" i="4"/>
  <c r="AB145" i="4"/>
  <c r="AC144" i="4"/>
  <c r="AB144" i="4"/>
  <c r="AC143" i="4"/>
  <c r="AB143" i="4"/>
  <c r="AC142" i="4"/>
  <c r="AB142" i="4"/>
  <c r="AC141" i="4"/>
  <c r="AB141" i="4"/>
  <c r="AB137" i="4"/>
  <c r="AC139" i="4"/>
  <c r="AB139" i="4"/>
  <c r="AC138" i="4"/>
  <c r="AB138" i="4"/>
  <c r="AC137" i="4"/>
  <c r="AC130" i="4"/>
  <c r="AC131" i="4"/>
  <c r="AC132" i="4"/>
  <c r="AC133" i="4"/>
  <c r="AC134" i="4"/>
  <c r="AC135" i="4"/>
  <c r="AC129" i="4"/>
  <c r="AB130" i="4"/>
  <c r="AB131" i="4"/>
  <c r="AB132" i="4"/>
  <c r="AB133" i="4"/>
  <c r="AB134" i="4"/>
  <c r="AB135" i="4"/>
  <c r="AB129" i="4"/>
  <c r="X128" i="4"/>
  <c r="Y128" i="4"/>
  <c r="Z128" i="4"/>
  <c r="AA128" i="4"/>
  <c r="W128" i="4"/>
  <c r="U128" i="4"/>
  <c r="S128" i="4"/>
  <c r="Q128" i="4"/>
  <c r="O128" i="4"/>
  <c r="M128" i="4"/>
  <c r="K128" i="4"/>
  <c r="I128" i="4"/>
  <c r="G128" i="4"/>
  <c r="E128" i="4"/>
  <c r="V128" i="4"/>
  <c r="T128" i="4"/>
  <c r="R128" i="4"/>
  <c r="P128" i="4"/>
  <c r="N128" i="4"/>
  <c r="L128" i="4"/>
  <c r="J128" i="4"/>
  <c r="H128" i="4"/>
  <c r="F128" i="4"/>
  <c r="D128" i="4"/>
  <c r="AC126" i="4"/>
  <c r="AB126" i="4"/>
  <c r="AC125" i="4"/>
  <c r="AB125" i="4"/>
  <c r="O124" i="4"/>
  <c r="M124" i="4"/>
  <c r="K124" i="4"/>
  <c r="I124" i="4"/>
  <c r="G124" i="4"/>
  <c r="E124" i="4"/>
  <c r="N124" i="4"/>
  <c r="L124" i="4"/>
  <c r="J124" i="4"/>
  <c r="H124" i="4"/>
  <c r="F124" i="4"/>
  <c r="D124" i="4"/>
  <c r="AC119" i="4"/>
  <c r="AC120" i="4"/>
  <c r="AC121" i="4"/>
  <c r="AC122" i="4"/>
  <c r="AC123" i="4"/>
  <c r="AB119" i="4"/>
  <c r="AB120" i="4"/>
  <c r="AB121" i="4"/>
  <c r="AB122" i="4"/>
  <c r="AB123" i="4"/>
  <c r="X98" i="4"/>
  <c r="Y98" i="4"/>
  <c r="Z98" i="4"/>
  <c r="AA98" i="4"/>
  <c r="AB94" i="4"/>
  <c r="X91" i="4"/>
  <c r="V91" i="4"/>
  <c r="T91" i="4"/>
  <c r="R91" i="4"/>
  <c r="P91" i="4"/>
  <c r="D91" i="4"/>
  <c r="F91" i="4"/>
  <c r="H91" i="4"/>
  <c r="J91" i="4"/>
  <c r="L91" i="4"/>
  <c r="N91" i="4"/>
  <c r="Z91" i="4"/>
  <c r="Q91" i="4"/>
  <c r="S91" i="4"/>
  <c r="U91" i="4"/>
  <c r="W91" i="4"/>
  <c r="Y91" i="4"/>
  <c r="AA91" i="4"/>
  <c r="X174" i="4"/>
  <c r="Y174" i="4"/>
  <c r="Z174" i="4"/>
  <c r="AA174" i="4"/>
  <c r="X165" i="4"/>
  <c r="Y165" i="4"/>
  <c r="Z165" i="4"/>
  <c r="AA165" i="4"/>
  <c r="AC166" i="4"/>
  <c r="AC167" i="4"/>
  <c r="AC168" i="4"/>
  <c r="AC169" i="4"/>
  <c r="E170" i="4"/>
  <c r="G170" i="4"/>
  <c r="I170" i="4"/>
  <c r="K170" i="4"/>
  <c r="M170" i="4"/>
  <c r="AC171" i="4"/>
  <c r="AC172" i="4"/>
  <c r="AC173" i="4"/>
  <c r="W174" i="4"/>
  <c r="U174" i="4"/>
  <c r="S174" i="4"/>
  <c r="Q174" i="4"/>
  <c r="O174" i="4"/>
  <c r="M174" i="4"/>
  <c r="K174" i="4"/>
  <c r="I174" i="4"/>
  <c r="G174" i="4"/>
  <c r="E174" i="4"/>
  <c r="AC175" i="4"/>
  <c r="AC176" i="4"/>
  <c r="AC177" i="4"/>
  <c r="E178" i="4"/>
  <c r="G178" i="4"/>
  <c r="I178" i="4"/>
  <c r="K178" i="4"/>
  <c r="M178" i="4"/>
  <c r="O178" i="4"/>
  <c r="AC179" i="4"/>
  <c r="AC180" i="4"/>
  <c r="AC181" i="4"/>
  <c r="AC182" i="4"/>
  <c r="AC183" i="4"/>
  <c r="AC184" i="4"/>
  <c r="AC185" i="4"/>
  <c r="AC186" i="4"/>
  <c r="AC187" i="4"/>
  <c r="AC188" i="4"/>
  <c r="AC190" i="4"/>
  <c r="AC191" i="4"/>
  <c r="AC192" i="4"/>
  <c r="AC193" i="4"/>
  <c r="AC194" i="4"/>
  <c r="AC195" i="4"/>
  <c r="AC196" i="4"/>
  <c r="W165" i="4"/>
  <c r="U165" i="4"/>
  <c r="S165" i="4"/>
  <c r="Q165" i="4"/>
  <c r="O165" i="4"/>
  <c r="M165" i="4"/>
  <c r="K165" i="4"/>
  <c r="I165" i="4"/>
  <c r="G165" i="4"/>
  <c r="E165" i="4"/>
  <c r="AB166" i="4"/>
  <c r="AB167" i="4"/>
  <c r="AB168" i="4"/>
  <c r="AB169" i="4"/>
  <c r="AB171" i="4"/>
  <c r="AB172" i="4"/>
  <c r="V174" i="4"/>
  <c r="T174" i="4"/>
  <c r="R174" i="4"/>
  <c r="P174" i="4"/>
  <c r="N174" i="4"/>
  <c r="L174" i="4"/>
  <c r="J174" i="4"/>
  <c r="H174" i="4"/>
  <c r="F174" i="4"/>
  <c r="D174" i="4"/>
  <c r="AB175" i="4"/>
  <c r="AB176" i="4"/>
  <c r="AB177" i="4"/>
  <c r="D178" i="4"/>
  <c r="F178" i="4"/>
  <c r="H178" i="4"/>
  <c r="J178" i="4"/>
  <c r="L178" i="4"/>
  <c r="N178" i="4"/>
  <c r="AB179" i="4"/>
  <c r="AB180" i="4"/>
  <c r="AB181" i="4"/>
  <c r="AB182" i="4"/>
  <c r="AB183" i="4"/>
  <c r="AB184" i="4"/>
  <c r="AB185" i="4"/>
  <c r="AB186" i="4"/>
  <c r="AB187" i="4"/>
  <c r="AB188" i="4"/>
  <c r="AB190" i="4"/>
  <c r="AB191" i="4"/>
  <c r="AB193" i="4"/>
  <c r="AB194" i="4"/>
  <c r="AB195" i="4"/>
  <c r="AB196" i="4"/>
  <c r="V165" i="4"/>
  <c r="T165" i="4"/>
  <c r="R165" i="4"/>
  <c r="P165" i="4"/>
  <c r="N165" i="4"/>
  <c r="L165" i="4"/>
  <c r="J165" i="4"/>
  <c r="H165" i="4"/>
  <c r="F165" i="4"/>
  <c r="D165" i="4"/>
  <c r="AB97" i="4"/>
  <c r="AB85" i="4"/>
  <c r="X84" i="4"/>
  <c r="Y84" i="4"/>
  <c r="Z84" i="4"/>
  <c r="AA84" i="4"/>
  <c r="Y66" i="4"/>
  <c r="W66" i="4"/>
  <c r="U66" i="4"/>
  <c r="S66" i="4"/>
  <c r="Q66" i="4"/>
  <c r="O66" i="4"/>
  <c r="M66" i="4"/>
  <c r="K66" i="4"/>
  <c r="I66" i="4"/>
  <c r="G66" i="4"/>
  <c r="E66" i="4"/>
  <c r="AA66" i="4"/>
  <c r="AC67" i="4"/>
  <c r="AC68" i="4"/>
  <c r="AC69" i="4"/>
  <c r="AC70" i="4"/>
  <c r="AC81" i="4"/>
  <c r="AC82" i="4"/>
  <c r="U84" i="4"/>
  <c r="O84" i="4"/>
  <c r="M84" i="4"/>
  <c r="K84" i="4"/>
  <c r="I84" i="4"/>
  <c r="E84" i="4"/>
  <c r="W84" i="4"/>
  <c r="S84" i="4"/>
  <c r="Q84" i="4"/>
  <c r="G84" i="4"/>
  <c r="AC85" i="4"/>
  <c r="AC86" i="4"/>
  <c r="AC87" i="4"/>
  <c r="AC88" i="4"/>
  <c r="AC89" i="4"/>
  <c r="AC90" i="4"/>
  <c r="E91" i="4"/>
  <c r="G91" i="4"/>
  <c r="I91" i="4"/>
  <c r="K91" i="4"/>
  <c r="M91" i="4"/>
  <c r="O91" i="4"/>
  <c r="AC92" i="4"/>
  <c r="AC93" i="4"/>
  <c r="AC94" i="4"/>
  <c r="AC96" i="4"/>
  <c r="AC97" i="4"/>
  <c r="E98" i="4"/>
  <c r="G98" i="4"/>
  <c r="I98" i="4"/>
  <c r="K98" i="4"/>
  <c r="M98" i="4"/>
  <c r="O98" i="4"/>
  <c r="Q98" i="4"/>
  <c r="S98" i="4"/>
  <c r="U98" i="4"/>
  <c r="W98" i="4"/>
  <c r="AC99" i="4"/>
  <c r="AC100" i="4"/>
  <c r="AC101" i="4"/>
  <c r="AC102" i="4"/>
  <c r="AC103" i="4"/>
  <c r="AC104" i="4"/>
  <c r="AC105" i="4"/>
  <c r="AC106" i="4"/>
  <c r="AC107" i="4"/>
  <c r="AC108" i="4"/>
  <c r="R66" i="4"/>
  <c r="T66" i="4"/>
  <c r="V66" i="4"/>
  <c r="X66" i="4"/>
  <c r="Z66" i="4"/>
  <c r="AC65" i="4"/>
  <c r="AB65" i="4"/>
  <c r="P66" i="4"/>
  <c r="N66" i="4"/>
  <c r="L66" i="4"/>
  <c r="J66" i="4"/>
  <c r="H66" i="4"/>
  <c r="F66" i="4"/>
  <c r="D66" i="4"/>
  <c r="AB67" i="4"/>
  <c r="AB68" i="4"/>
  <c r="AB69" i="4"/>
  <c r="AB70" i="4"/>
  <c r="AB81" i="4"/>
  <c r="AB82" i="4"/>
  <c r="T84" i="4"/>
  <c r="N84" i="4"/>
  <c r="L84" i="4"/>
  <c r="J84" i="4"/>
  <c r="H84" i="4"/>
  <c r="D84" i="4"/>
  <c r="V84" i="4"/>
  <c r="R84" i="4"/>
  <c r="P84" i="4"/>
  <c r="F84" i="4"/>
  <c r="AB86" i="4"/>
  <c r="AB87" i="4"/>
  <c r="AB88" i="4"/>
  <c r="AB89" i="4"/>
  <c r="AB90" i="4"/>
  <c r="AB92" i="4"/>
  <c r="AB93" i="4"/>
  <c r="AB96" i="4"/>
  <c r="F98" i="4"/>
  <c r="H98" i="4"/>
  <c r="J98" i="4"/>
  <c r="L98" i="4"/>
  <c r="P98" i="4"/>
  <c r="R98" i="4"/>
  <c r="T98" i="4"/>
  <c r="V98" i="4"/>
  <c r="AB99" i="4"/>
  <c r="AB100" i="4"/>
  <c r="AB101" i="4"/>
  <c r="AB102" i="4"/>
  <c r="AB103" i="4"/>
  <c r="AB104" i="4"/>
  <c r="AB105" i="4"/>
  <c r="AB106" i="4"/>
  <c r="AB107" i="4"/>
  <c r="AB108" i="4"/>
  <c r="AC64" i="4"/>
  <c r="AB64" i="4"/>
  <c r="X59" i="4"/>
  <c r="V59" i="4"/>
  <c r="T59" i="4"/>
  <c r="R59" i="4"/>
  <c r="P59" i="4"/>
  <c r="N59" i="4"/>
  <c r="L59" i="4"/>
  <c r="J59" i="4"/>
  <c r="H59" i="4"/>
  <c r="F59" i="4"/>
  <c r="D59" i="4"/>
  <c r="Z59" i="4"/>
  <c r="S59" i="4"/>
  <c r="U59" i="4"/>
  <c r="W59" i="4"/>
  <c r="Y59" i="4"/>
  <c r="AA59" i="4"/>
  <c r="AB56" i="4"/>
  <c r="R51" i="4"/>
  <c r="S51" i="4"/>
  <c r="T51" i="4"/>
  <c r="U51" i="4"/>
  <c r="V51" i="4"/>
  <c r="W51" i="4"/>
  <c r="X51" i="4"/>
  <c r="Y51" i="4"/>
  <c r="Z51" i="4"/>
  <c r="AA51" i="4"/>
  <c r="Q51" i="4"/>
  <c r="AB53" i="4"/>
  <c r="AB52" i="4"/>
  <c r="P51" i="4"/>
  <c r="N51" i="4"/>
  <c r="L51" i="4"/>
  <c r="J51" i="4"/>
  <c r="D51" i="4"/>
  <c r="F51" i="4"/>
  <c r="H51" i="4"/>
  <c r="R36" i="4"/>
  <c r="S36" i="4"/>
  <c r="T36" i="4"/>
  <c r="U36" i="4"/>
  <c r="V36" i="4"/>
  <c r="W36" i="4"/>
  <c r="X36" i="4"/>
  <c r="Y36" i="4"/>
  <c r="Z36" i="4"/>
  <c r="AA3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D16" i="4"/>
  <c r="AC13" i="4"/>
  <c r="AC14" i="4"/>
  <c r="AC15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1" i="4"/>
  <c r="AC32" i="4"/>
  <c r="AC33" i="4"/>
  <c r="AC37" i="4"/>
  <c r="AC38" i="4"/>
  <c r="AC39" i="4"/>
  <c r="O51" i="4"/>
  <c r="M51" i="4"/>
  <c r="K51" i="4"/>
  <c r="E51" i="4"/>
  <c r="G51" i="4"/>
  <c r="I51" i="4"/>
  <c r="AC52" i="4"/>
  <c r="AC53" i="4"/>
  <c r="AC54" i="4"/>
  <c r="AC55" i="4"/>
  <c r="AC56" i="4"/>
  <c r="AC57" i="4"/>
  <c r="Q59" i="4"/>
  <c r="O59" i="4"/>
  <c r="M59" i="4"/>
  <c r="K59" i="4"/>
  <c r="I59" i="4"/>
  <c r="G59" i="4"/>
  <c r="E59" i="4"/>
  <c r="AC60" i="4"/>
  <c r="AC61" i="4"/>
  <c r="AC62" i="4"/>
  <c r="AC63" i="4"/>
  <c r="AC12" i="4"/>
  <c r="AB13" i="4"/>
  <c r="AB15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1" i="4"/>
  <c r="AB32" i="4"/>
  <c r="AB33" i="4"/>
  <c r="AB37" i="4"/>
  <c r="AB38" i="4"/>
  <c r="AB39" i="4"/>
  <c r="AB54" i="4"/>
  <c r="AB55" i="4"/>
  <c r="AB57" i="4"/>
  <c r="AB60" i="4"/>
  <c r="AB61" i="4"/>
  <c r="AB62" i="4"/>
  <c r="AB63" i="4"/>
  <c r="P36" i="4"/>
  <c r="Q36" i="4"/>
  <c r="N36" i="4"/>
  <c r="D36" i="4"/>
  <c r="F36" i="4"/>
  <c r="H36" i="4"/>
  <c r="J36" i="4"/>
  <c r="L36" i="4"/>
  <c r="O36" i="4"/>
  <c r="E36" i="4"/>
  <c r="G36" i="4"/>
  <c r="I36" i="4"/>
  <c r="K36" i="4"/>
  <c r="M36" i="4"/>
  <c r="O8" i="5"/>
  <c r="O9" i="5"/>
  <c r="O10" i="5"/>
  <c r="N8" i="5"/>
  <c r="N9" i="5"/>
  <c r="N10" i="5"/>
  <c r="O7" i="5"/>
  <c r="N7" i="5"/>
  <c r="M6" i="5"/>
  <c r="L6" i="5"/>
  <c r="K6" i="5"/>
  <c r="J6" i="5"/>
  <c r="I6" i="5"/>
  <c r="H6" i="5"/>
  <c r="G6" i="5"/>
  <c r="F6" i="5"/>
  <c r="E6" i="5"/>
  <c r="O6" i="5" s="1"/>
  <c r="D6" i="5"/>
  <c r="N6" i="5" s="1"/>
  <c r="AF33" i="7" l="1"/>
  <c r="AF120" i="7"/>
  <c r="AF13" i="7"/>
  <c r="AF69" i="7"/>
  <c r="AE33" i="7"/>
  <c r="AE179" i="7"/>
  <c r="AE38" i="7"/>
  <c r="AE83" i="7"/>
  <c r="AE13" i="7"/>
  <c r="AE60" i="7"/>
  <c r="AF145" i="7"/>
  <c r="AE46" i="7"/>
  <c r="AE124" i="7"/>
  <c r="AE175" i="7"/>
  <c r="AF60" i="7"/>
  <c r="AE76" i="7"/>
  <c r="AE69" i="7"/>
  <c r="AF124" i="7"/>
  <c r="AF170" i="7"/>
  <c r="AF175" i="7"/>
  <c r="AF179" i="7"/>
  <c r="AF38" i="7"/>
  <c r="AE145" i="7"/>
  <c r="AE170" i="7"/>
  <c r="AC165" i="4"/>
  <c r="AB91" i="4"/>
  <c r="AC84" i="4"/>
  <c r="AB16" i="4"/>
  <c r="AB51" i="4"/>
  <c r="AC66" i="4"/>
  <c r="AB174" i="4"/>
  <c r="AC174" i="4"/>
  <c r="AC170" i="4"/>
  <c r="AC124" i="4"/>
  <c r="AC128" i="4"/>
  <c r="AB170" i="4"/>
  <c r="AC16" i="4"/>
  <c r="AC98" i="4"/>
  <c r="AC149" i="4"/>
  <c r="AC91" i="4"/>
  <c r="AB178" i="4"/>
  <c r="AC178" i="4"/>
  <c r="AC51" i="4"/>
  <c r="AB59" i="4"/>
  <c r="AB84" i="4"/>
  <c r="AB66" i="4"/>
  <c r="AB165" i="4"/>
  <c r="AB124" i="4"/>
  <c r="AB128" i="4"/>
  <c r="AB149" i="4"/>
  <c r="AC36" i="4"/>
  <c r="AB36" i="4"/>
  <c r="AC59" i="4"/>
  <c r="AB98" i="4"/>
</calcChain>
</file>

<file path=xl/sharedStrings.xml><?xml version="1.0" encoding="utf-8"?>
<sst xmlns="http://schemas.openxmlformats.org/spreadsheetml/2006/main" count="4574" uniqueCount="353">
  <si>
    <t>1 de 8</t>
  </si>
  <si>
    <t>2 de 8</t>
  </si>
  <si>
    <t>Importaciones  de los Principales Productos Agropecuarios,  Enero - Diciembre  2018</t>
  </si>
  <si>
    <t>(Volumen en Toneladas métricas y Valor en FOB US$)</t>
  </si>
  <si>
    <t>Capítulo</t>
  </si>
  <si>
    <t>Partida  / Subparti</t>
  </si>
  <si>
    <t xml:space="preserve">              PRODUCTOS</t>
  </si>
  <si>
    <t>ENERO</t>
  </si>
  <si>
    <t>FEBRERO</t>
  </si>
  <si>
    <t>MARZO</t>
  </si>
  <si>
    <t>ABRIL</t>
  </si>
  <si>
    <t>MAYO</t>
  </si>
  <si>
    <t>JUNIO</t>
  </si>
  <si>
    <t>JULIO</t>
  </si>
  <si>
    <t>AGOTO</t>
  </si>
  <si>
    <t>SEPTIEMBRE</t>
  </si>
  <si>
    <t>OCTUBRE</t>
  </si>
  <si>
    <t>NOVIEMBRE</t>
  </si>
  <si>
    <t>DICIEMBRE</t>
  </si>
  <si>
    <t>TOTAL</t>
  </si>
  <si>
    <t>Volumen</t>
  </si>
  <si>
    <t xml:space="preserve">Valor </t>
  </si>
  <si>
    <t>CEREALES</t>
  </si>
  <si>
    <t>1001.00.00</t>
  </si>
  <si>
    <t xml:space="preserve">Trigo y morcajo </t>
  </si>
  <si>
    <t>1004.90.00</t>
  </si>
  <si>
    <t>Avena</t>
  </si>
  <si>
    <t>1005.90.00</t>
  </si>
  <si>
    <t>Maíz</t>
  </si>
  <si>
    <t>Arroz (Total)</t>
  </si>
  <si>
    <t>1006.10.00</t>
  </si>
  <si>
    <t xml:space="preserve"> -   Arroz ( «paddy»)</t>
  </si>
  <si>
    <t>1006.20.00</t>
  </si>
  <si>
    <t xml:space="preserve"> -   Arroz descascarillado ( cargo o  pardo)</t>
  </si>
  <si>
    <t>1006.30.00</t>
  </si>
  <si>
    <t xml:space="preserve"> -   Arroz semiblanqueado o blanqueado, incluso pulido o glaseado</t>
  </si>
  <si>
    <t>1006.40.00</t>
  </si>
  <si>
    <t xml:space="preserve"> -   Arroz partido</t>
  </si>
  <si>
    <t>1008.30.00</t>
  </si>
  <si>
    <t xml:space="preserve"> Alpiste</t>
  </si>
  <si>
    <t>1101.00.00</t>
  </si>
  <si>
    <t>Harina de Trigo</t>
  </si>
  <si>
    <t>1102.20.00/1103.13/1104.23</t>
  </si>
  <si>
    <t>Harina de Maiz</t>
  </si>
  <si>
    <t>1102.90.20</t>
  </si>
  <si>
    <t xml:space="preserve">Harina de arroz </t>
  </si>
  <si>
    <t>2309.90.20-90</t>
  </si>
  <si>
    <t>Harina de Soya (Granel)</t>
  </si>
  <si>
    <t>2304.00.00</t>
  </si>
  <si>
    <t>Harina de Soya (Consumo Animal)</t>
  </si>
  <si>
    <t>1102.90.30</t>
  </si>
  <si>
    <t>Harina de centeno</t>
  </si>
  <si>
    <t>1102.90.90/1103.19.00/1104.19-29</t>
  </si>
  <si>
    <t xml:space="preserve"> Harina Mesclada</t>
  </si>
  <si>
    <t>15</t>
  </si>
  <si>
    <t>Aceites y Grasas</t>
  </si>
  <si>
    <t>1501/1506</t>
  </si>
  <si>
    <t>Grasa Animal</t>
  </si>
  <si>
    <t>1507/1514/1515/1518</t>
  </si>
  <si>
    <t>Aceites Vegetal</t>
  </si>
  <si>
    <t>1515/1518</t>
  </si>
  <si>
    <t>Demás Grasas, aceites y Margarinas (Animal y Vegetal).</t>
  </si>
  <si>
    <t>PRODUCTOS TRADICIONALES</t>
  </si>
  <si>
    <t>Tabaco y Sucedáneos del Tabaco Elaborados</t>
  </si>
  <si>
    <t>2401</t>
  </si>
  <si>
    <t xml:space="preserve"> -Tabaco en rama o sin elaborar ; desperdicios de tabaco.</t>
  </si>
  <si>
    <t xml:space="preserve"> -Cigarrillos</t>
  </si>
  <si>
    <t xml:space="preserve"> -Los demás tabacos y sucedaneos del tabaco, elaborados; tabaco Homogeneizado o reconstituido; extractos y jugos de tabaco.</t>
  </si>
  <si>
    <t>Cacao y sus Preparaciones</t>
  </si>
  <si>
    <t>1801</t>
  </si>
  <si>
    <t xml:space="preserve"> -Cacao en Grano, entero o partido, crudo o tostado. </t>
  </si>
  <si>
    <t xml:space="preserve"> -Cascara, peliculas y demas residuos de cacao </t>
  </si>
  <si>
    <t xml:space="preserve"> -Pasta de Cacao, incluso desgrasada.</t>
  </si>
  <si>
    <t xml:space="preserve"> -Manteca, grasa y aceite de cacao.</t>
  </si>
  <si>
    <t xml:space="preserve"> -Cacao en polvo sin adición de azúcar ni otro edulcorante.</t>
  </si>
  <si>
    <t xml:space="preserve"> -Chocolate y demas preparaciones alimenticias que contengan cacao</t>
  </si>
  <si>
    <t>09</t>
  </si>
  <si>
    <t>Café, incluso tostado o descafeinados; cáscara y cascarilla de café sucedaneos del café que contenga café en cualquier proporcion. (Total)</t>
  </si>
  <si>
    <t xml:space="preserve">             </t>
  </si>
  <si>
    <t>0901.11.00</t>
  </si>
  <si>
    <t xml:space="preserve"> -Café sin descafeinar</t>
  </si>
  <si>
    <t>0901.12.00</t>
  </si>
  <si>
    <t xml:space="preserve"> -Café descafeinado</t>
  </si>
  <si>
    <t>0901.21.10</t>
  </si>
  <si>
    <t xml:space="preserve"> -Café tostado sin descafeinar en grano</t>
  </si>
  <si>
    <t>0901.21.20</t>
  </si>
  <si>
    <t xml:space="preserve"> -Café tostado sin descafeinar molido</t>
  </si>
  <si>
    <t>3 de 8</t>
  </si>
  <si>
    <t>4 de 8</t>
  </si>
  <si>
    <t>Importaciones  de los Principales Productos Agropecuarios, Enero - Diciembre 2018</t>
  </si>
  <si>
    <t>PRODUCTOS</t>
  </si>
  <si>
    <t>0901.22.00</t>
  </si>
  <si>
    <t xml:space="preserve"> -Café tostado desafeinado</t>
  </si>
  <si>
    <t>0901.90.10</t>
  </si>
  <si>
    <t xml:space="preserve"> -Sucedaneos del café que contenga café en cualquier proporción</t>
  </si>
  <si>
    <t xml:space="preserve">Azúcares y Artículos de Confitería </t>
  </si>
  <si>
    <t>17.01</t>
  </si>
  <si>
    <t xml:space="preserve"> -Azúcar de caña o de remolacha y sacarosa químicamente pura, en estado sólido</t>
  </si>
  <si>
    <t xml:space="preserve"> -Los demás azúcares,</t>
  </si>
  <si>
    <t xml:space="preserve"> -Melaza procedente de la extración o del refinado del azúcar. </t>
  </si>
  <si>
    <t xml:space="preserve"> -Artículos de Confiteria sin cacao (incluido el chocolate blanco).</t>
  </si>
  <si>
    <t>Oleaginosas</t>
  </si>
  <si>
    <t>Coco Seco</t>
  </si>
  <si>
    <t>0802.32/22/90-2008.11.90</t>
  </si>
  <si>
    <t>Mani Procesado</t>
  </si>
  <si>
    <t>07</t>
  </si>
  <si>
    <t>LEGUMINOSAS</t>
  </si>
  <si>
    <t>0713.31.00/0713.35.00</t>
  </si>
  <si>
    <t xml:space="preserve"> Frijoles,Judías  (Habichuelas)</t>
  </si>
  <si>
    <t xml:space="preserve"> - Frijoles,Judías (Rojas y Pintas)</t>
  </si>
  <si>
    <t xml:space="preserve"> - Frijoles,Judías (Negra)</t>
  </si>
  <si>
    <t xml:space="preserve">  - Frijoles,Judías (Blanca)</t>
  </si>
  <si>
    <t xml:space="preserve"> -  Frijoles,Judías (Variada)</t>
  </si>
  <si>
    <t>0708.10.00/0710.21/0713.10/0713.60.19</t>
  </si>
  <si>
    <t xml:space="preserve"> Guisantes ,Chicharos  y Alvejas</t>
  </si>
  <si>
    <t>0708.20.10/0710.22.10</t>
  </si>
  <si>
    <t xml:space="preserve"> Vainitas</t>
  </si>
  <si>
    <t xml:space="preserve">Guandules </t>
  </si>
  <si>
    <t>0708.90.10</t>
  </si>
  <si>
    <t xml:space="preserve"> -Guandules, Frescos o Refrigerados</t>
  </si>
  <si>
    <t>07010.29.10/ 2005.99.20</t>
  </si>
  <si>
    <t xml:space="preserve"> -Guandules,Cocidos en Agua A Vapor (En Latas)</t>
  </si>
  <si>
    <t>0713.60.11</t>
  </si>
  <si>
    <t xml:space="preserve"> -Guandules Secos</t>
  </si>
  <si>
    <t>VEGETALES</t>
  </si>
  <si>
    <t>0702.00.00</t>
  </si>
  <si>
    <t xml:space="preserve"> Tomates frescos o refrigerados.</t>
  </si>
  <si>
    <t>0703.10.00/0601.20/0712.20.90/0713.10.00</t>
  </si>
  <si>
    <t xml:space="preserve"> Cebollas y chalotes</t>
  </si>
  <si>
    <t xml:space="preserve"> Ajo</t>
  </si>
  <si>
    <r>
      <t xml:space="preserve">  -</t>
    </r>
    <r>
      <rPr>
        <sz val="10"/>
        <color theme="1"/>
        <rFont val="Arial Narrow"/>
        <family val="2"/>
      </rPr>
      <t>Semilla de Ajo</t>
    </r>
  </si>
  <si>
    <t>0703.20.00</t>
  </si>
  <si>
    <t xml:space="preserve">  -Ajo Fresco</t>
  </si>
  <si>
    <t>0712.90.11-19</t>
  </si>
  <si>
    <t xml:space="preserve"> - Ajo Seco, Triturado o molido</t>
  </si>
  <si>
    <t>0709.60.11</t>
  </si>
  <si>
    <t xml:space="preserve"> Pimentos  (Morrón y cubanela )</t>
  </si>
  <si>
    <t>0709.93.11</t>
  </si>
  <si>
    <t>Auyama; Calabaza</t>
  </si>
  <si>
    <t>0704.10.00</t>
  </si>
  <si>
    <t xml:space="preserve"> Coliflores , brécoles («broccoli») y alcachofas.</t>
  </si>
  <si>
    <t>0704.20.00</t>
  </si>
  <si>
    <t xml:space="preserve"> Coles (repollitos) de Bruselas</t>
  </si>
  <si>
    <t xml:space="preserve"> Lechuga </t>
  </si>
  <si>
    <t>0706.90.20</t>
  </si>
  <si>
    <t xml:space="preserve"> Rábano</t>
  </si>
  <si>
    <t>Repollo</t>
  </si>
  <si>
    <t>6 de 8</t>
  </si>
  <si>
    <t>5 de 8</t>
  </si>
  <si>
    <t>Capitulo</t>
  </si>
  <si>
    <t>0707.00.00/0711.40</t>
  </si>
  <si>
    <t xml:space="preserve"> Pepinos y pepinillos, frescos o refrigerados.</t>
  </si>
  <si>
    <t>0709.30.00</t>
  </si>
  <si>
    <t xml:space="preserve"> Berenjena</t>
  </si>
  <si>
    <t>0709.40.00</t>
  </si>
  <si>
    <t>Apio (Fresco )</t>
  </si>
  <si>
    <t>0709.70.00</t>
  </si>
  <si>
    <t>Espinacas (incluida la de Nueva Zelanda) y armuelles</t>
  </si>
  <si>
    <t>0709.99.11</t>
  </si>
  <si>
    <t xml:space="preserve">  Maìz dulce  (Zea mays var. saccharata)</t>
  </si>
  <si>
    <t>0709.99.12</t>
  </si>
  <si>
    <t xml:space="preserve">  Cilantro (culantro), excepto semillas (en polvo y fresco)</t>
  </si>
  <si>
    <t>Zanahoria Total</t>
  </si>
  <si>
    <t>0706.10.11/19</t>
  </si>
  <si>
    <t>Zanahoria Fresca</t>
  </si>
  <si>
    <t>Zanahoria Congelada</t>
  </si>
  <si>
    <t>RAICES Y TUBERCULOS</t>
  </si>
  <si>
    <t xml:space="preserve"> Papas</t>
  </si>
  <si>
    <t>0701.10.00</t>
  </si>
  <si>
    <t xml:space="preserve"> -Semillas de Papa para Siembra</t>
  </si>
  <si>
    <t>0701.90.00</t>
  </si>
  <si>
    <t xml:space="preserve"> -Papa Fresca o Refrigerada</t>
  </si>
  <si>
    <t>0710.10.00</t>
  </si>
  <si>
    <t xml:space="preserve"> - Papa Cocida</t>
  </si>
  <si>
    <t>1108.13.00</t>
  </si>
  <si>
    <t xml:space="preserve"> - Fécula de Papa </t>
  </si>
  <si>
    <t>2004.10.00-2005.20</t>
  </si>
  <si>
    <t xml:space="preserve"> - Papa Preparada y Conservada Congelada</t>
  </si>
  <si>
    <t>0714.50.13</t>
  </si>
  <si>
    <t>Yautia</t>
  </si>
  <si>
    <t>0714.20.00</t>
  </si>
  <si>
    <t xml:space="preserve"> Batatas (boniatos, camotes)</t>
  </si>
  <si>
    <t>MUSÁCEAS</t>
  </si>
  <si>
    <t>0803.10.11/0803.90.12</t>
  </si>
  <si>
    <t>Bananas (Guineos)</t>
  </si>
  <si>
    <t>0803.00.12-19/0803.10.11</t>
  </si>
  <si>
    <t>Platanos</t>
  </si>
  <si>
    <t>0803.00.09/0803.1019</t>
  </si>
  <si>
    <t>Rulo</t>
  </si>
  <si>
    <t>08</t>
  </si>
  <si>
    <t>FRUTAS</t>
  </si>
  <si>
    <t>0807.20.00/0813.40.30</t>
  </si>
  <si>
    <t>Lechosa</t>
  </si>
  <si>
    <t>0804.40.00</t>
  </si>
  <si>
    <t>Aguacate</t>
  </si>
  <si>
    <t>0804.30.10</t>
  </si>
  <si>
    <t xml:space="preserve">Piña (En Trozos,  Congelada y Fresca) </t>
  </si>
  <si>
    <t>0807.19.00</t>
  </si>
  <si>
    <t>Melones</t>
  </si>
  <si>
    <t xml:space="preserve">Limón </t>
  </si>
  <si>
    <t>0807.11.00</t>
  </si>
  <si>
    <t>Sandía</t>
  </si>
  <si>
    <t>0804.50.21/22</t>
  </si>
  <si>
    <t xml:space="preserve">Mangos (En Trozos,  Congelada y Fresca) </t>
  </si>
  <si>
    <t>0805.10.11/12</t>
  </si>
  <si>
    <t>Naranja (Agria y Dulce)</t>
  </si>
  <si>
    <t>0806.00.00</t>
  </si>
  <si>
    <t xml:space="preserve">Uvas Y Pasas </t>
  </si>
  <si>
    <t>0806.10.00</t>
  </si>
  <si>
    <t>Uva Frescas</t>
  </si>
  <si>
    <t>0806.20.00</t>
  </si>
  <si>
    <t>Pasas</t>
  </si>
  <si>
    <t>0810.90.10</t>
  </si>
  <si>
    <t>Chinola</t>
  </si>
  <si>
    <t>7 de 4</t>
  </si>
  <si>
    <t>8 de 4</t>
  </si>
  <si>
    <t>Importaciones  de los Principales Productos Agropecuarios, Enero - Diciembre  2018</t>
  </si>
  <si>
    <t>PRODUCTOS PECUARIOS</t>
  </si>
  <si>
    <t>02</t>
  </si>
  <si>
    <t>Carnes y  Derivados</t>
  </si>
  <si>
    <t>02.03.00.00</t>
  </si>
  <si>
    <t>Carne  de Cerdo Total</t>
  </si>
  <si>
    <t>Carne de Cerdo (Cortes,Piernas,Paletas, y Filete)</t>
  </si>
  <si>
    <t>Costilla y Chuleta de Cerdo</t>
  </si>
  <si>
    <t xml:space="preserve">TrImming de Cerdo </t>
  </si>
  <si>
    <t>Patica de Cerdo</t>
  </si>
  <si>
    <t>0207.24.00/27</t>
  </si>
  <si>
    <t>Pavo Total</t>
  </si>
  <si>
    <t>Carne de Pavo (fresco y congelada)</t>
  </si>
  <si>
    <t>Muslo, Amburguesa y Alas de pavo ( Fresco y Congelado)</t>
  </si>
  <si>
    <t>Pulpa yPasta de Pavo ( MDM y Trimming )</t>
  </si>
  <si>
    <t>0207.11.00/14</t>
  </si>
  <si>
    <t>Pollo Total</t>
  </si>
  <si>
    <t>0207.11/12/14.91-99</t>
  </si>
  <si>
    <t>Carne de Pollo (fresco y congelada)</t>
  </si>
  <si>
    <t>0207.14.11-92-93-99</t>
  </si>
  <si>
    <t>Muslo, Amburguesa y Alas de pollo ( Fresco y Congelado)</t>
  </si>
  <si>
    <t>0207.14.11-92</t>
  </si>
  <si>
    <t>Pulpa yPasta de Pollo ( MDM y Trimming )</t>
  </si>
  <si>
    <t>0201.00.00/0202.00.00</t>
  </si>
  <si>
    <t>Res Total</t>
  </si>
  <si>
    <t>Carne de Res (Cortes,Piernas,Paletas, Costilla y Filete)</t>
  </si>
  <si>
    <t>Carne molida para Hamburguesa</t>
  </si>
  <si>
    <t>TrImming, Visera, Lengua, Hueso, Pie,  y Morcillo</t>
  </si>
  <si>
    <t>03</t>
  </si>
  <si>
    <t>03.00.00.00</t>
  </si>
  <si>
    <t>Peces y Crustáceos</t>
  </si>
  <si>
    <t>BACALAO ( Fresco, Congelado, Salado Seco, Ahumado)</t>
  </si>
  <si>
    <t>ARENQUES ( Congelado, Salado Seco, Ahumado)</t>
  </si>
  <si>
    <t>Camarones, Almejas, Cangrejo, Langosta, Mejillones</t>
  </si>
  <si>
    <t>04</t>
  </si>
  <si>
    <t>Leche En  Polvo</t>
  </si>
  <si>
    <t xml:space="preserve">Leche Líquida </t>
  </si>
  <si>
    <t>Leche Saborizada</t>
  </si>
  <si>
    <t>Leche Condesada</t>
  </si>
  <si>
    <t>1901.10.10</t>
  </si>
  <si>
    <t>Leche Formula Infantil y Materna ( Liquida )</t>
  </si>
  <si>
    <t>1901.10.90</t>
  </si>
  <si>
    <t>Leche Formula Infantil (en Polvo )</t>
  </si>
  <si>
    <t>Nata Y Crema de Leche</t>
  </si>
  <si>
    <t>0406.90.90</t>
  </si>
  <si>
    <t>Quesos</t>
  </si>
  <si>
    <t>Mantequilla y Demás Grasa de Leche</t>
  </si>
  <si>
    <t>Yogurt y Suero</t>
  </si>
  <si>
    <t xml:space="preserve">Miel </t>
  </si>
  <si>
    <t>* Datos preliminares, sujetos a rectificación</t>
  </si>
  <si>
    <t xml:space="preserve"> La leche líquida incluye: leche desnatada, descremada, fluída, entera, evaporada, sin lactosa y con lactosa.</t>
  </si>
  <si>
    <t>Leche en polvo incluye: leche, milex Kinder y Regular, instantánea.</t>
  </si>
  <si>
    <r>
      <rPr>
        <b/>
        <sz val="9"/>
        <rFont val="Calibri"/>
        <family val="2"/>
      </rPr>
      <t>Fuente:</t>
    </r>
    <r>
      <rPr>
        <sz val="9"/>
        <rFont val="Arial Narrow"/>
        <family val="2"/>
      </rPr>
      <t xml:space="preserve"> Dirección General de Aduanas (DGA), Departamento de Estadísticas.</t>
    </r>
  </si>
  <si>
    <t xml:space="preserve">              Elaborado:  Ministerio de Agricultura de la República Dominicana.    Depto. de Economía Agropecuaria y Estadísticas, Div. Estudios Económicos.</t>
  </si>
  <si>
    <t>1 de 4</t>
  </si>
  <si>
    <t>Importaciones  de los Principales Productos Agropecuarios,  2017</t>
  </si>
  <si>
    <t>AGOSTO</t>
  </si>
  <si>
    <t>2 de 4</t>
  </si>
  <si>
    <t>2001.90.90/2103.30.20/2005.99.90</t>
  </si>
  <si>
    <t>Ajíes y Pimentos  (frescos y en polvo)</t>
  </si>
  <si>
    <t>3 de 4</t>
  </si>
  <si>
    <t>Apio (Fresco y Procesado)</t>
  </si>
  <si>
    <t xml:space="preserve">  Cilantro (culantro), excepto semillas</t>
  </si>
  <si>
    <t>Piña Fresca</t>
  </si>
  <si>
    <t>Mangos</t>
  </si>
  <si>
    <t>4de 4</t>
  </si>
  <si>
    <t>Importaciones  de los Principales Productos Agropecuarios, 2017</t>
  </si>
  <si>
    <t>Leche en polvo incluye: leche, milex Kinder y Regular, instantánea y Materna.</t>
  </si>
  <si>
    <t xml:space="preserve">              Elaborado:  Ministerio de Agricultura de la República Dominicana.    Depto. de Economía Agropecuaria, Div. Estudios Económicos.</t>
  </si>
  <si>
    <t>Cuadro 8.3</t>
  </si>
  <si>
    <t>1 de 5</t>
  </si>
  <si>
    <t>Importaciones  Mensual de los Principales Productos Agropecuarios,  Enero - Diciembre  2018</t>
  </si>
  <si>
    <t>2 de 5</t>
  </si>
  <si>
    <t>3 de 5</t>
  </si>
  <si>
    <t>4 de 5</t>
  </si>
  <si>
    <t>5 de 5</t>
  </si>
  <si>
    <t>Importaciones  de los Principales Productos Agropecuarios,  Enero-Diciembre  2019</t>
  </si>
  <si>
    <t>Avena en Grano</t>
  </si>
  <si>
    <t>Importaciones  de los Principales Productos Agropecuarios, Enero - Diciembre 2019</t>
  </si>
  <si>
    <t>0802.32/22/90</t>
  </si>
  <si>
    <t>Mani</t>
  </si>
  <si>
    <t xml:space="preserve">Limones (Agrio y Dulce) </t>
  </si>
  <si>
    <t>Importaciones  de los Principales Productos Agropecuarios, Enero - Diciembre  2019</t>
  </si>
  <si>
    <t>Leche Evaporada</t>
  </si>
  <si>
    <t>Leche Milex Kinder en polvo</t>
  </si>
  <si>
    <t>Leche Formula Infantil  Materna ( Liquida )</t>
  </si>
  <si>
    <t xml:space="preserve"> Datos preliminares.</t>
  </si>
  <si>
    <t>Leche en polvo incluye: leche, milex  Regular, instantánea.</t>
  </si>
  <si>
    <t xml:space="preserve">Viceministerio de Planificación Sectorial Agropecuaria </t>
  </si>
  <si>
    <t>Departamento de Economía Agropecuaria y Estadísticas</t>
  </si>
  <si>
    <t>Importaciones  de los Principales Productos Agropecuarios,  Enero - Diciembre 2020</t>
  </si>
  <si>
    <t>TOTAL*</t>
  </si>
  <si>
    <t>Importaciones  de los Principales Productos Agropecuarios,  Enero - Noviembre 2020</t>
  </si>
  <si>
    <t>0703.10.00</t>
  </si>
  <si>
    <r>
      <t xml:space="preserve">  -</t>
    </r>
    <r>
      <rPr>
        <sz val="10"/>
        <color theme="1"/>
        <rFont val="Calibri"/>
        <family val="2"/>
        <scheme val="minor"/>
      </rPr>
      <t>Semilla de Ajo</t>
    </r>
  </si>
  <si>
    <t>0704.20.00/90</t>
  </si>
  <si>
    <t>0706.10.11/19-710.8</t>
  </si>
  <si>
    <t>Zanahoria (Fresca y  Congelada )</t>
  </si>
  <si>
    <t>1901.10.10/1901.90</t>
  </si>
  <si>
    <t>Leche Formula Infantil (en Polvo y Liquida )</t>
  </si>
  <si>
    <t>* Datos preliminares.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</si>
  <si>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</si>
  <si>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>Importaciones  de los Principales Productos Agropecuarios,  Enero - Diciembre 2021</t>
  </si>
  <si>
    <t>1514/1515/1518</t>
  </si>
  <si>
    <t>Aceite de soya</t>
  </si>
  <si>
    <t>402</t>
  </si>
  <si>
    <t>0401</t>
  </si>
  <si>
    <t>Importaciones  de los Principales Productos Agropecuarios,  Enero - Diciembre  2022</t>
  </si>
  <si>
    <t>Harina de soya</t>
  </si>
  <si>
    <t>2404.11.19</t>
  </si>
  <si>
    <t>Los demás (productos que contengan tabaco).</t>
  </si>
  <si>
    <t>2404.12.11</t>
  </si>
  <si>
    <t>Preparaciones liquidas que contenga nicotina, a base de saborizantes y sustancias odoriferas.</t>
  </si>
  <si>
    <t>2404.12.19</t>
  </si>
  <si>
    <t>Los demás (productos que contengan nicotina).</t>
  </si>
  <si>
    <t>0901.21.10-11 y 19</t>
  </si>
  <si>
    <t>Importaciones  de los Principales Productos Agropecuarios,  Enero - Diciembre 2022</t>
  </si>
  <si>
    <t>BACALAO (Fresco, Congelado, Salado Seco, Ahumado)</t>
  </si>
  <si>
    <t>ARENQUES (Congelado, Salado Seco, Ahumado)</t>
  </si>
  <si>
    <t>TILAPIA (Congelado, Salado Seco, Ahumado)</t>
  </si>
  <si>
    <t>Importaciones  de los Principales Productos Agropecuarios, Enero - Mayo  2018</t>
  </si>
  <si>
    <t>0713.31.00/0713.33.00</t>
  </si>
  <si>
    <t>Importaciones  de los Principales Productos Agropecuarios,  Enero - Diciembre  2023</t>
  </si>
  <si>
    <t>1102.90.30-90</t>
  </si>
  <si>
    <t>2404.99.00</t>
  </si>
  <si>
    <t>Los demás</t>
  </si>
  <si>
    <t>Importaciones  de los Principales Productos Agropecuarios,  Enero - Diciembre 2023</t>
  </si>
  <si>
    <t>Importaciones  de los Principales Productos Agropecuarios,  Enero -Diciembre  2024</t>
  </si>
  <si>
    <t>Importaciones  de los Principales Productos Agropecuarios,  Enero - Diciembre  2024</t>
  </si>
  <si>
    <r>
      <rPr>
        <b/>
        <sz val="10"/>
        <color theme="1"/>
        <rFont val="Calibri"/>
        <family val="2"/>
        <scheme val="minor"/>
      </rPr>
      <t xml:space="preserve">  -</t>
    </r>
    <r>
      <rPr>
        <sz val="10"/>
        <color theme="1"/>
        <rFont val="Calibri"/>
        <family val="2"/>
        <scheme val="minor"/>
      </rPr>
      <t>Semilla de Ajo</t>
    </r>
  </si>
  <si>
    <t>Importaciones  de los Principales Productos Agropecuarios,  Enero - Diciembre 2024</t>
  </si>
  <si>
    <t>4 de 4</t>
  </si>
  <si>
    <t>Elaborado:  Ministerio de Agricultura de la República Dominicana. Depto. de Economía Agropecuaria y Estadísticas, Div. Estudios Económicos.</t>
  </si>
  <si>
    <t>Importaciones  de los Principales Productos Agropecuarios,  Enero - Diciembre 2025</t>
  </si>
  <si>
    <t>Importaciones  de los Principales Productos Agropecuarios,  Enero - Diciembre  2025</t>
  </si>
  <si>
    <t xml:space="preserve"> 0807.20.00/0813.40.30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</si>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</sst>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%"/>
    <numFmt numFmtId="169" formatCode="_(* #,##0.000_);_(* \(#,##0.000\);_(* &quot;-&quot;???_);_(@_)"/>
    <numFmt numFmtId="170" formatCode="_(* #,##0.0000_);_(* \(#,##0.0000\);_(* &quot;-&quot;??_);_(@_)"/>
    <numFmt numFmtId="171" formatCode="_(* #,##0.00000_);_(* \(#,##0.00000\);_(* &quot;-&quot;??_);_(@_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9"/>
      <name val="Calibri"/>
      <family val="2"/>
    </font>
    <font>
      <sz val="14"/>
      <color indexed="8"/>
      <name val="Calibri"/>
      <family val="2"/>
    </font>
    <font>
      <b/>
      <sz val="8"/>
      <color theme="1"/>
      <name val="Bell MT"/>
      <family val="1"/>
    </font>
    <font>
      <b/>
      <sz val="8"/>
      <color theme="1"/>
      <name val="Calibri"/>
      <family val="2"/>
    </font>
    <font>
      <b/>
      <sz val="9"/>
      <color theme="1"/>
      <name val="Bell MT"/>
      <family val="1"/>
    </font>
    <font>
      <b/>
      <sz val="10"/>
      <color theme="1"/>
      <name val="Bell MT"/>
      <family val="1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u/>
      <sz val="10"/>
      <color theme="1"/>
      <name val="Calibri Light"/>
      <family val="1"/>
      <scheme val="maj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u/>
      <sz val="9"/>
      <color indexed="8"/>
      <name val="Arial Narrow"/>
      <family val="2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b/>
      <sz val="10"/>
      <color theme="1"/>
      <name val="Arial Narrow"/>
      <family val="2"/>
    </font>
    <font>
      <b/>
      <sz val="9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</font>
    <font>
      <b/>
      <u/>
      <sz val="9"/>
      <color theme="1"/>
      <name val="Arial Narrow"/>
      <family val="2"/>
    </font>
    <font>
      <sz val="10"/>
      <name val="Arial"/>
      <family val="2"/>
    </font>
    <font>
      <b/>
      <u/>
      <sz val="10"/>
      <color indexed="8"/>
      <name val="Calibri Light"/>
      <family val="1"/>
      <scheme val="major"/>
    </font>
    <font>
      <sz val="8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Arial Narrow"/>
      <family val="2"/>
    </font>
    <font>
      <b/>
      <sz val="9"/>
      <name val="Calibri"/>
      <family val="2"/>
    </font>
    <font>
      <b/>
      <sz val="8"/>
      <name val="Bell MT"/>
      <family val="1"/>
    </font>
    <font>
      <b/>
      <sz val="11"/>
      <color theme="1"/>
      <name val="Calibri"/>
      <family val="2"/>
      <scheme val="minor"/>
    </font>
    <font>
      <b/>
      <sz val="8"/>
      <color theme="0"/>
      <name val="Bell MT"/>
      <family val="1"/>
    </font>
    <font>
      <b/>
      <sz val="8"/>
      <color theme="0"/>
      <name val="Calibri"/>
      <family val="2"/>
    </font>
    <font>
      <b/>
      <sz val="9"/>
      <color theme="0"/>
      <name val="Bell MT"/>
      <family val="1"/>
    </font>
    <font>
      <b/>
      <sz val="10"/>
      <color theme="0"/>
      <name val="Bell MT"/>
      <family val="1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8" fillId="0" borderId="0"/>
    <xf numFmtId="43" fontId="1" fillId="0" borderId="0" applyFont="0" applyFill="0" applyBorder="0" applyAlignment="0" applyProtection="0"/>
  </cellStyleXfs>
  <cellXfs count="635">
    <xf numFmtId="0" fontId="0" fillId="0" borderId="0" xfId="0"/>
    <xf numFmtId="0" fontId="2" fillId="2" borderId="0" xfId="3" applyFill="1"/>
    <xf numFmtId="43" fontId="0" fillId="2" borderId="0" xfId="1" applyFont="1" applyFill="1"/>
    <xf numFmtId="43" fontId="3" fillId="2" borderId="0" xfId="1" applyFont="1" applyFill="1" applyBorder="1" applyAlignment="1">
      <alignment horizontal="right"/>
    </xf>
    <xf numFmtId="0" fontId="3" fillId="2" borderId="0" xfId="3" applyFont="1" applyFill="1" applyAlignment="1">
      <alignment horizontal="right"/>
    </xf>
    <xf numFmtId="0" fontId="0" fillId="2" borderId="0" xfId="0" applyFill="1"/>
    <xf numFmtId="0" fontId="3" fillId="3" borderId="0" xfId="3" applyFont="1" applyFill="1" applyAlignment="1">
      <alignment horizontal="right"/>
    </xf>
    <xf numFmtId="43" fontId="5" fillId="2" borderId="0" xfId="1" applyFont="1" applyFill="1" applyBorder="1" applyAlignment="1">
      <alignment horizontal="center"/>
    </xf>
    <xf numFmtId="0" fontId="6" fillId="2" borderId="0" xfId="3" applyFont="1" applyFill="1"/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5" fillId="2" borderId="2" xfId="0" applyFont="1" applyFill="1" applyBorder="1" applyAlignment="1">
      <alignment horizontal="center"/>
    </xf>
    <xf numFmtId="0" fontId="18" fillId="2" borderId="2" xfId="3" applyFont="1" applyFill="1" applyBorder="1" applyAlignment="1">
      <alignment horizontal="left"/>
    </xf>
    <xf numFmtId="43" fontId="19" fillId="2" borderId="2" xfId="1" applyFont="1" applyFill="1" applyBorder="1"/>
    <xf numFmtId="0" fontId="18" fillId="3" borderId="2" xfId="3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43" fontId="0" fillId="0" borderId="0" xfId="1" applyFont="1"/>
    <xf numFmtId="9" fontId="0" fillId="0" borderId="0" xfId="2" applyFont="1"/>
    <xf numFmtId="0" fontId="14" fillId="2" borderId="0" xfId="0" applyFont="1" applyFill="1" applyAlignment="1">
      <alignment horizontal="center"/>
    </xf>
    <xf numFmtId="43" fontId="17" fillId="2" borderId="0" xfId="3" applyNumberFormat="1" applyFont="1" applyFill="1" applyAlignment="1">
      <alignment horizontal="right"/>
    </xf>
    <xf numFmtId="0" fontId="18" fillId="3" borderId="0" xfId="3" applyFont="1" applyFill="1" applyAlignment="1">
      <alignment horizontal="left"/>
    </xf>
    <xf numFmtId="0" fontId="15" fillId="2" borderId="0" xfId="0" applyFont="1" applyFill="1" applyAlignment="1">
      <alignment horizontal="center"/>
    </xf>
    <xf numFmtId="43" fontId="17" fillId="3" borderId="0" xfId="3" applyNumberFormat="1" applyFont="1" applyFill="1" applyAlignment="1">
      <alignment horizontal="right"/>
    </xf>
    <xf numFmtId="43" fontId="20" fillId="2" borderId="2" xfId="1" applyFont="1" applyFill="1" applyBorder="1"/>
    <xf numFmtId="43" fontId="21" fillId="2" borderId="2" xfId="1" applyFont="1" applyFill="1" applyBorder="1"/>
    <xf numFmtId="43" fontId="0" fillId="2" borderId="2" xfId="0" applyNumberFormat="1" applyFill="1" applyBorder="1"/>
    <xf numFmtId="43" fontId="22" fillId="2" borderId="2" xfId="1" applyFont="1" applyFill="1" applyBorder="1"/>
    <xf numFmtId="0" fontId="18" fillId="3" borderId="2" xfId="3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43" fontId="17" fillId="2" borderId="3" xfId="3" applyNumberFormat="1" applyFont="1" applyFill="1" applyBorder="1" applyAlignment="1">
      <alignment horizontal="right"/>
    </xf>
    <xf numFmtId="0" fontId="18" fillId="3" borderId="3" xfId="3" applyFont="1" applyFill="1" applyBorder="1" applyAlignment="1">
      <alignment horizontal="left"/>
    </xf>
    <xf numFmtId="43" fontId="19" fillId="2" borderId="3" xfId="1" applyFont="1" applyFill="1" applyBorder="1"/>
    <xf numFmtId="0" fontId="15" fillId="2" borderId="4" xfId="0" applyFont="1" applyFill="1" applyBorder="1" applyAlignment="1">
      <alignment horizontal="center"/>
    </xf>
    <xf numFmtId="43" fontId="17" fillId="2" borderId="4" xfId="3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/>
    </xf>
    <xf numFmtId="43" fontId="19" fillId="2" borderId="4" xfId="1" applyFont="1" applyFill="1" applyBorder="1"/>
    <xf numFmtId="0" fontId="15" fillId="2" borderId="5" xfId="0" applyFont="1" applyFill="1" applyBorder="1" applyAlignment="1">
      <alignment horizontal="center"/>
    </xf>
    <xf numFmtId="0" fontId="18" fillId="2" borderId="5" xfId="3" applyFont="1" applyFill="1" applyBorder="1" applyAlignment="1">
      <alignment horizontal="left"/>
    </xf>
    <xf numFmtId="43" fontId="19" fillId="2" borderId="5" xfId="1" applyFont="1" applyFill="1" applyBorder="1"/>
    <xf numFmtId="49" fontId="14" fillId="2" borderId="2" xfId="0" applyNumberFormat="1" applyFont="1" applyFill="1" applyBorder="1" applyAlignment="1">
      <alignment horizontal="center"/>
    </xf>
    <xf numFmtId="0" fontId="17" fillId="3" borderId="2" xfId="3" applyFont="1" applyFill="1" applyBorder="1" applyAlignment="1">
      <alignment horizontal="right"/>
    </xf>
    <xf numFmtId="0" fontId="17" fillId="2" borderId="2" xfId="3" applyFont="1" applyFill="1" applyBorder="1" applyAlignment="1">
      <alignment horizontal="right"/>
    </xf>
    <xf numFmtId="43" fontId="19" fillId="2" borderId="0" xfId="1" applyFont="1" applyFill="1" applyBorder="1"/>
    <xf numFmtId="43" fontId="17" fillId="2" borderId="6" xfId="3" applyNumberFormat="1" applyFont="1" applyFill="1" applyBorder="1" applyAlignment="1">
      <alignment horizontal="right"/>
    </xf>
    <xf numFmtId="0" fontId="17" fillId="3" borderId="7" xfId="3" applyFont="1" applyFill="1" applyBorder="1" applyAlignment="1">
      <alignment horizontal="right"/>
    </xf>
    <xf numFmtId="0" fontId="18" fillId="3" borderId="7" xfId="3" applyFont="1" applyFill="1" applyBorder="1" applyAlignment="1">
      <alignment horizontal="left"/>
    </xf>
    <xf numFmtId="0" fontId="18" fillId="2" borderId="7" xfId="3" applyFont="1" applyFill="1" applyBorder="1" applyAlignment="1">
      <alignment horizontal="left" vertical="center" wrapText="1"/>
    </xf>
    <xf numFmtId="43" fontId="24" fillId="2" borderId="0" xfId="1" applyFont="1" applyFill="1" applyBorder="1"/>
    <xf numFmtId="43" fontId="25" fillId="2" borderId="0" xfId="1" applyFont="1" applyFill="1" applyBorder="1"/>
    <xf numFmtId="0" fontId="14" fillId="2" borderId="0" xfId="0" applyFont="1" applyFill="1" applyAlignment="1">
      <alignment wrapText="1"/>
    </xf>
    <xf numFmtId="43" fontId="17" fillId="2" borderId="0" xfId="1" applyFont="1" applyFill="1" applyBorder="1"/>
    <xf numFmtId="43" fontId="17" fillId="3" borderId="0" xfId="1" applyFont="1" applyFill="1" applyBorder="1"/>
    <xf numFmtId="0" fontId="15" fillId="0" borderId="2" xfId="0" applyFont="1" applyBorder="1"/>
    <xf numFmtId="49" fontId="26" fillId="2" borderId="2" xfId="0" applyNumberFormat="1" applyFont="1" applyFill="1" applyBorder="1" applyAlignment="1">
      <alignment horizontal="right"/>
    </xf>
    <xf numFmtId="43" fontId="17" fillId="2" borderId="2" xfId="1" applyFont="1" applyFill="1" applyBorder="1"/>
    <xf numFmtId="49" fontId="23" fillId="2" borderId="2" xfId="0" applyNumberFormat="1" applyFont="1" applyFill="1" applyBorder="1" applyAlignment="1">
      <alignment horizontal="right" wrapText="1"/>
    </xf>
    <xf numFmtId="49" fontId="23" fillId="2" borderId="0" xfId="0" applyNumberFormat="1" applyFont="1" applyFill="1" applyAlignment="1">
      <alignment horizontal="right" wrapText="1"/>
    </xf>
    <xf numFmtId="43" fontId="17" fillId="3" borderId="2" xfId="1" applyFont="1" applyFill="1" applyBorder="1"/>
    <xf numFmtId="0" fontId="23" fillId="0" borderId="2" xfId="0" applyFont="1" applyBorder="1" applyAlignment="1">
      <alignment horizontal="right"/>
    </xf>
    <xf numFmtId="49" fontId="15" fillId="2" borderId="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right"/>
    </xf>
    <xf numFmtId="49" fontId="15" fillId="2" borderId="3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right" vertical="center"/>
    </xf>
    <xf numFmtId="0" fontId="18" fillId="3" borderId="3" xfId="3" applyFont="1" applyFill="1" applyBorder="1" applyAlignment="1">
      <alignment horizontal="left" wrapText="1"/>
    </xf>
    <xf numFmtId="43" fontId="17" fillId="2" borderId="3" xfId="1" applyFont="1" applyFill="1" applyBorder="1"/>
    <xf numFmtId="49" fontId="15" fillId="2" borderId="4" xfId="0" applyNumberFormat="1" applyFont="1" applyFill="1" applyBorder="1" applyAlignment="1">
      <alignment horizontal="center"/>
    </xf>
    <xf numFmtId="49" fontId="23" fillId="2" borderId="4" xfId="0" applyNumberFormat="1" applyFont="1" applyFill="1" applyBorder="1" applyAlignment="1">
      <alignment horizontal="right" vertical="center"/>
    </xf>
    <xf numFmtId="43" fontId="17" fillId="2" borderId="4" xfId="1" applyFont="1" applyFill="1" applyBorder="1"/>
    <xf numFmtId="43" fontId="25" fillId="2" borderId="4" xfId="1" applyFont="1" applyFill="1" applyBorder="1"/>
    <xf numFmtId="49" fontId="14" fillId="2" borderId="5" xfId="0" applyNumberFormat="1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right" vertical="center"/>
    </xf>
    <xf numFmtId="1" fontId="27" fillId="2" borderId="0" xfId="3" applyNumberFormat="1" applyFont="1" applyFill="1" applyAlignment="1">
      <alignment horizontal="center"/>
    </xf>
    <xf numFmtId="43" fontId="28" fillId="2" borderId="0" xfId="1" applyFont="1" applyFill="1" applyBorder="1" applyAlignment="1">
      <alignment horizontal="center"/>
    </xf>
    <xf numFmtId="1" fontId="4" fillId="2" borderId="0" xfId="3" applyNumberFormat="1" applyFont="1" applyFill="1"/>
    <xf numFmtId="49" fontId="15" fillId="2" borderId="5" xfId="0" applyNumberFormat="1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right"/>
    </xf>
    <xf numFmtId="0" fontId="18" fillId="3" borderId="5" xfId="3" applyFont="1" applyFill="1" applyBorder="1" applyAlignment="1">
      <alignment horizontal="left"/>
    </xf>
    <xf numFmtId="43" fontId="17" fillId="3" borderId="5" xfId="1" applyFont="1" applyFill="1" applyBorder="1"/>
    <xf numFmtId="49" fontId="15" fillId="2" borderId="0" xfId="0" applyNumberFormat="1" applyFont="1" applyFill="1" applyAlignment="1">
      <alignment horizontal="center"/>
    </xf>
    <xf numFmtId="43" fontId="24" fillId="2" borderId="0" xfId="3" applyNumberFormat="1" applyFont="1" applyFill="1"/>
    <xf numFmtId="43" fontId="17" fillId="2" borderId="0" xfId="3" applyNumberFormat="1" applyFont="1" applyFill="1"/>
    <xf numFmtId="43" fontId="0" fillId="2" borderId="0" xfId="0" applyNumberFormat="1" applyFill="1"/>
    <xf numFmtId="43" fontId="17" fillId="3" borderId="2" xfId="3" applyNumberFormat="1" applyFont="1" applyFill="1" applyBorder="1"/>
    <xf numFmtId="43" fontId="17" fillId="3" borderId="0" xfId="3" applyNumberFormat="1" applyFont="1" applyFill="1"/>
    <xf numFmtId="43" fontId="31" fillId="2" borderId="0" xfId="1" applyFont="1" applyFill="1" applyBorder="1"/>
    <xf numFmtId="43" fontId="0" fillId="0" borderId="0" xfId="0" applyNumberFormat="1"/>
    <xf numFmtId="0" fontId="0" fillId="2" borderId="2" xfId="0" applyFill="1" applyBorder="1"/>
    <xf numFmtId="0" fontId="34" fillId="2" borderId="2" xfId="3" applyFont="1" applyFill="1" applyBorder="1" applyAlignment="1">
      <alignment horizontal="left"/>
    </xf>
    <xf numFmtId="43" fontId="24" fillId="2" borderId="2" xfId="1" applyFont="1" applyFill="1" applyBorder="1"/>
    <xf numFmtId="0" fontId="34" fillId="3" borderId="2" xfId="3" applyFont="1" applyFill="1" applyBorder="1" applyAlignment="1">
      <alignment horizontal="left"/>
    </xf>
    <xf numFmtId="0" fontId="33" fillId="2" borderId="2" xfId="3" applyFont="1" applyFill="1" applyBorder="1" applyAlignment="1">
      <alignment horizontal="left"/>
    </xf>
    <xf numFmtId="43" fontId="25" fillId="2" borderId="2" xfId="1" applyFont="1" applyFill="1" applyBorder="1"/>
    <xf numFmtId="43" fontId="26" fillId="2" borderId="2" xfId="1" applyFont="1" applyFill="1" applyBorder="1"/>
    <xf numFmtId="43" fontId="24" fillId="3" borderId="0" xfId="1" applyFont="1" applyFill="1" applyBorder="1"/>
    <xf numFmtId="0" fontId="29" fillId="2" borderId="0" xfId="3" applyFont="1" applyFill="1" applyAlignment="1">
      <alignment horizontal="center" vertical="center"/>
    </xf>
    <xf numFmtId="0" fontId="29" fillId="2" borderId="0" xfId="3" applyFont="1" applyFill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164" fontId="17" fillId="2" borderId="2" xfId="1" applyNumberFormat="1" applyFont="1" applyFill="1" applyBorder="1"/>
    <xf numFmtId="0" fontId="34" fillId="2" borderId="0" xfId="3" applyFont="1" applyFill="1" applyAlignment="1">
      <alignment horizontal="left"/>
    </xf>
    <xf numFmtId="43" fontId="17" fillId="2" borderId="2" xfId="3" applyNumberFormat="1" applyFont="1" applyFill="1" applyBorder="1"/>
    <xf numFmtId="0" fontId="40" fillId="2" borderId="0" xfId="0" applyFont="1" applyFill="1"/>
    <xf numFmtId="43" fontId="17" fillId="2" borderId="3" xfId="3" applyNumberFormat="1" applyFont="1" applyFill="1" applyBorder="1"/>
    <xf numFmtId="0" fontId="18" fillId="2" borderId="3" xfId="3" applyFont="1" applyFill="1" applyBorder="1" applyAlignment="1">
      <alignment horizontal="left"/>
    </xf>
    <xf numFmtId="1" fontId="28" fillId="2" borderId="0" xfId="3" applyNumberFormat="1" applyFont="1" applyFill="1" applyAlignment="1">
      <alignment horizontal="center"/>
    </xf>
    <xf numFmtId="0" fontId="30" fillId="3" borderId="0" xfId="3" applyFont="1" applyFill="1" applyAlignment="1">
      <alignment horizontal="left" vertical="center"/>
    </xf>
    <xf numFmtId="0" fontId="37" fillId="2" borderId="2" xfId="3" applyFont="1" applyFill="1" applyBorder="1" applyAlignment="1">
      <alignment horizontal="left"/>
    </xf>
    <xf numFmtId="43" fontId="41" fillId="2" borderId="2" xfId="1" applyFont="1" applyFill="1" applyBorder="1"/>
    <xf numFmtId="0" fontId="42" fillId="2" borderId="2" xfId="3" applyFont="1" applyFill="1" applyBorder="1" applyAlignment="1">
      <alignment horizontal="left"/>
    </xf>
    <xf numFmtId="43" fontId="42" fillId="2" borderId="2" xfId="1" applyFont="1" applyFill="1" applyBorder="1"/>
    <xf numFmtId="0" fontId="26" fillId="2" borderId="2" xfId="3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right"/>
    </xf>
    <xf numFmtId="0" fontId="41" fillId="2" borderId="2" xfId="3" applyFont="1" applyFill="1" applyBorder="1" applyAlignment="1">
      <alignment horizontal="left"/>
    </xf>
    <xf numFmtId="0" fontId="37" fillId="2" borderId="3" xfId="3" applyFont="1" applyFill="1" applyBorder="1" applyAlignment="1">
      <alignment horizontal="left"/>
    </xf>
    <xf numFmtId="43" fontId="41" fillId="2" borderId="3" xfId="1" applyFont="1" applyFill="1" applyBorder="1"/>
    <xf numFmtId="0" fontId="34" fillId="2" borderId="3" xfId="3" applyFont="1" applyFill="1" applyBorder="1" applyAlignment="1">
      <alignment horizontal="left"/>
    </xf>
    <xf numFmtId="49" fontId="15" fillId="2" borderId="3" xfId="0" applyNumberFormat="1" applyFont="1" applyFill="1" applyBorder="1" applyAlignment="1">
      <alignment horizontal="right"/>
    </xf>
    <xf numFmtId="0" fontId="34" fillId="2" borderId="0" xfId="0" applyFont="1" applyFill="1"/>
    <xf numFmtId="0" fontId="44" fillId="2" borderId="0" xfId="3" applyFont="1" applyFill="1"/>
    <xf numFmtId="43" fontId="45" fillId="2" borderId="0" xfId="1" applyFont="1" applyFill="1" applyBorder="1" applyAlignment="1">
      <alignment horizontal="center"/>
    </xf>
    <xf numFmtId="166" fontId="0" fillId="0" borderId="0" xfId="0" applyNumberFormat="1"/>
    <xf numFmtId="0" fontId="46" fillId="2" borderId="0" xfId="0" applyFont="1" applyFill="1"/>
    <xf numFmtId="0" fontId="18" fillId="2" borderId="0" xfId="0" applyFont="1" applyFill="1"/>
    <xf numFmtId="165" fontId="0" fillId="0" borderId="0" xfId="0" applyNumberFormat="1"/>
    <xf numFmtId="43" fontId="42" fillId="2" borderId="0" xfId="1" applyFont="1" applyFill="1" applyBorder="1"/>
    <xf numFmtId="0" fontId="10" fillId="2" borderId="1" xfId="3" applyFont="1" applyFill="1" applyBorder="1" applyAlignment="1">
      <alignment horizontal="center"/>
    </xf>
    <xf numFmtId="0" fontId="10" fillId="2" borderId="16" xfId="3" applyFont="1" applyFill="1" applyBorder="1" applyAlignment="1">
      <alignment horizontal="center"/>
    </xf>
    <xf numFmtId="0" fontId="16" fillId="2" borderId="0" xfId="0" applyFont="1" applyFill="1" applyAlignment="1">
      <alignment wrapText="1"/>
    </xf>
    <xf numFmtId="43" fontId="14" fillId="2" borderId="0" xfId="1" applyFont="1" applyFill="1" applyBorder="1" applyAlignment="1"/>
    <xf numFmtId="0" fontId="14" fillId="2" borderId="2" xfId="0" applyFont="1" applyFill="1" applyBorder="1" applyAlignment="1">
      <alignment wrapText="1"/>
    </xf>
    <xf numFmtId="43" fontId="14" fillId="2" borderId="2" xfId="1" applyFont="1" applyFill="1" applyBorder="1" applyAlignment="1"/>
    <xf numFmtId="0" fontId="14" fillId="2" borderId="5" xfId="0" applyFont="1" applyFill="1" applyBorder="1" applyAlignment="1">
      <alignment wrapText="1"/>
    </xf>
    <xf numFmtId="43" fontId="25" fillId="2" borderId="5" xfId="1" applyFont="1" applyFill="1" applyBorder="1"/>
    <xf numFmtId="0" fontId="30" fillId="2" borderId="0" xfId="0" applyFont="1" applyFill="1"/>
    <xf numFmtId="0" fontId="30" fillId="2" borderId="0" xfId="3" applyFont="1" applyFill="1" applyAlignment="1">
      <alignment horizontal="left"/>
    </xf>
    <xf numFmtId="0" fontId="33" fillId="2" borderId="5" xfId="3" applyFont="1" applyFill="1" applyBorder="1" applyAlignment="1">
      <alignment horizontal="left"/>
    </xf>
    <xf numFmtId="0" fontId="39" fillId="2" borderId="0" xfId="4" applyFont="1" applyFill="1" applyAlignment="1">
      <alignment horizontal="left" vertical="center"/>
    </xf>
    <xf numFmtId="43" fontId="24" fillId="3" borderId="5" xfId="1" applyFont="1" applyFill="1" applyBorder="1"/>
    <xf numFmtId="0" fontId="49" fillId="0" borderId="0" xfId="0" applyFont="1"/>
    <xf numFmtId="1" fontId="27" fillId="4" borderId="10" xfId="3" applyNumberFormat="1" applyFont="1" applyFill="1" applyBorder="1" applyAlignment="1">
      <alignment horizontal="center"/>
    </xf>
    <xf numFmtId="1" fontId="27" fillId="4" borderId="0" xfId="3" applyNumberFormat="1" applyFont="1" applyFill="1" applyAlignment="1">
      <alignment horizontal="center"/>
    </xf>
    <xf numFmtId="43" fontId="49" fillId="0" borderId="0" xfId="1" applyFont="1"/>
    <xf numFmtId="43" fontId="17" fillId="2" borderId="5" xfId="1" applyFont="1" applyFill="1" applyBorder="1"/>
    <xf numFmtId="43" fontId="49" fillId="0" borderId="0" xfId="0" applyNumberFormat="1" applyFont="1"/>
    <xf numFmtId="167" fontId="17" fillId="2" borderId="2" xfId="1" applyNumberFormat="1" applyFont="1" applyFill="1" applyBorder="1"/>
    <xf numFmtId="166" fontId="0" fillId="2" borderId="0" xfId="0" applyNumberFormat="1" applyFill="1"/>
    <xf numFmtId="43" fontId="49" fillId="2" borderId="0" xfId="1" applyFont="1" applyFill="1"/>
    <xf numFmtId="43" fontId="17" fillId="2" borderId="4" xfId="3" applyNumberFormat="1" applyFont="1" applyFill="1" applyBorder="1"/>
    <xf numFmtId="43" fontId="31" fillId="2" borderId="4" xfId="1" applyFont="1" applyFill="1" applyBorder="1"/>
    <xf numFmtId="43" fontId="24" fillId="2" borderId="5" xfId="1" applyFont="1" applyFill="1" applyBorder="1"/>
    <xf numFmtId="43" fontId="19" fillId="3" borderId="2" xfId="1" applyFont="1" applyFill="1" applyBorder="1"/>
    <xf numFmtId="9" fontId="19" fillId="2" borderId="2" xfId="2" applyFont="1" applyFill="1" applyBorder="1"/>
    <xf numFmtId="43" fontId="19" fillId="3" borderId="0" xfId="1" applyFont="1" applyFill="1" applyBorder="1"/>
    <xf numFmtId="0" fontId="18" fillId="3" borderId="19" xfId="3" applyFont="1" applyFill="1" applyBorder="1" applyAlignment="1">
      <alignment horizontal="left"/>
    </xf>
    <xf numFmtId="43" fontId="1" fillId="0" borderId="0" xfId="1" applyFont="1"/>
    <xf numFmtId="43" fontId="17" fillId="3" borderId="3" xfId="1" applyFont="1" applyFill="1" applyBorder="1"/>
    <xf numFmtId="165" fontId="32" fillId="2" borderId="9" xfId="0" applyNumberFormat="1" applyFont="1" applyFill="1" applyBorder="1"/>
    <xf numFmtId="43" fontId="24" fillId="3" borderId="2" xfId="1" applyFont="1" applyFill="1" applyBorder="1"/>
    <xf numFmtId="0" fontId="34" fillId="3" borderId="0" xfId="3" applyFont="1" applyFill="1" applyAlignment="1">
      <alignment horizontal="left"/>
    </xf>
    <xf numFmtId="43" fontId="17" fillId="3" borderId="3" xfId="3" applyNumberFormat="1" applyFont="1" applyFill="1" applyBorder="1"/>
    <xf numFmtId="43" fontId="4" fillId="2" borderId="0" xfId="1" applyFont="1" applyFill="1" applyBorder="1" applyAlignment="1"/>
    <xf numFmtId="49" fontId="23" fillId="2" borderId="0" xfId="0" applyNumberFormat="1" applyFont="1" applyFill="1" applyAlignment="1">
      <alignment horizontal="right"/>
    </xf>
    <xf numFmtId="0" fontId="18" fillId="2" borderId="0" xfId="3" applyFont="1" applyFill="1" applyAlignment="1">
      <alignment horizontal="left"/>
    </xf>
    <xf numFmtId="0" fontId="11" fillId="2" borderId="20" xfId="3" applyFont="1" applyFill="1" applyBorder="1" applyAlignment="1">
      <alignment horizontal="center" vertical="center"/>
    </xf>
    <xf numFmtId="0" fontId="0" fillId="2" borderId="21" xfId="0" applyFill="1" applyBorder="1"/>
    <xf numFmtId="49" fontId="14" fillId="2" borderId="20" xfId="0" applyNumberFormat="1" applyFont="1" applyFill="1" applyBorder="1" applyAlignment="1">
      <alignment horizontal="center"/>
    </xf>
    <xf numFmtId="43" fontId="17" fillId="2" borderId="21" xfId="3" applyNumberFormat="1" applyFont="1" applyFill="1" applyBorder="1"/>
    <xf numFmtId="0" fontId="15" fillId="2" borderId="22" xfId="0" applyFont="1" applyFill="1" applyBorder="1" applyAlignment="1">
      <alignment horizontal="center"/>
    </xf>
    <xf numFmtId="43" fontId="19" fillId="2" borderId="23" xfId="1" applyFont="1" applyFill="1" applyBorder="1"/>
    <xf numFmtId="0" fontId="14" fillId="2" borderId="22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43" fontId="21" fillId="2" borderId="23" xfId="1" applyFont="1" applyFill="1" applyBorder="1"/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center"/>
    </xf>
    <xf numFmtId="43" fontId="19" fillId="2" borderId="21" xfId="1" applyFont="1" applyFill="1" applyBorder="1"/>
    <xf numFmtId="43" fontId="17" fillId="2" borderId="25" xfId="3" applyNumberFormat="1" applyFont="1" applyFill="1" applyBorder="1" applyAlignment="1">
      <alignment horizontal="right"/>
    </xf>
    <xf numFmtId="43" fontId="17" fillId="3" borderId="20" xfId="3" applyNumberFormat="1" applyFont="1" applyFill="1" applyBorder="1" applyAlignment="1">
      <alignment horizontal="right"/>
    </xf>
    <xf numFmtId="43" fontId="24" fillId="2" borderId="21" xfId="1" applyFont="1" applyFill="1" applyBorder="1"/>
    <xf numFmtId="43" fontId="17" fillId="2" borderId="21" xfId="1" applyFont="1" applyFill="1" applyBorder="1"/>
    <xf numFmtId="0" fontId="15" fillId="2" borderId="27" xfId="0" applyFont="1" applyFill="1" applyBorder="1" applyAlignment="1">
      <alignment horizontal="center"/>
    </xf>
    <xf numFmtId="49" fontId="23" fillId="2" borderId="28" xfId="0" applyNumberFormat="1" applyFont="1" applyFill="1" applyBorder="1" applyAlignment="1">
      <alignment horizontal="right" wrapText="1"/>
    </xf>
    <xf numFmtId="0" fontId="18" fillId="3" borderId="28" xfId="3" applyFont="1" applyFill="1" applyBorder="1" applyAlignment="1">
      <alignment horizontal="left" wrapText="1"/>
    </xf>
    <xf numFmtId="43" fontId="17" fillId="2" borderId="28" xfId="1" applyFont="1" applyFill="1" applyBorder="1"/>
    <xf numFmtId="43" fontId="19" fillId="2" borderId="28" xfId="1" applyFont="1" applyFill="1" applyBorder="1"/>
    <xf numFmtId="43" fontId="19" fillId="2" borderId="29" xfId="1" applyFont="1" applyFill="1" applyBorder="1"/>
    <xf numFmtId="43" fontId="17" fillId="3" borderId="21" xfId="1" applyFont="1" applyFill="1" applyBorder="1"/>
    <xf numFmtId="49" fontId="15" fillId="2" borderId="22" xfId="0" applyNumberFormat="1" applyFont="1" applyFill="1" applyBorder="1" applyAlignment="1">
      <alignment horizontal="center"/>
    </xf>
    <xf numFmtId="49" fontId="15" fillId="2" borderId="24" xfId="0" applyNumberFormat="1" applyFont="1" applyFill="1" applyBorder="1" applyAlignment="1">
      <alignment horizontal="center"/>
    </xf>
    <xf numFmtId="49" fontId="15" fillId="2" borderId="25" xfId="0" applyNumberFormat="1" applyFont="1" applyFill="1" applyBorder="1" applyAlignment="1">
      <alignment horizontal="center"/>
    </xf>
    <xf numFmtId="49" fontId="14" fillId="2" borderId="26" xfId="0" applyNumberFormat="1" applyFont="1" applyFill="1" applyBorder="1" applyAlignment="1">
      <alignment horizontal="center"/>
    </xf>
    <xf numFmtId="49" fontId="15" fillId="2" borderId="26" xfId="0" applyNumberFormat="1" applyFont="1" applyFill="1" applyBorder="1" applyAlignment="1">
      <alignment horizontal="center"/>
    </xf>
    <xf numFmtId="43" fontId="24" fillId="3" borderId="30" xfId="1" applyFont="1" applyFill="1" applyBorder="1"/>
    <xf numFmtId="49" fontId="15" fillId="2" borderId="27" xfId="0" applyNumberFormat="1" applyFont="1" applyFill="1" applyBorder="1" applyAlignment="1">
      <alignment horizontal="center"/>
    </xf>
    <xf numFmtId="49" fontId="23" fillId="2" borderId="28" xfId="0" applyNumberFormat="1" applyFont="1" applyFill="1" applyBorder="1" applyAlignment="1">
      <alignment horizontal="right"/>
    </xf>
    <xf numFmtId="0" fontId="18" fillId="2" borderId="28" xfId="3" applyFont="1" applyFill="1" applyBorder="1" applyAlignment="1">
      <alignment horizontal="left"/>
    </xf>
    <xf numFmtId="43" fontId="17" fillId="2" borderId="31" xfId="1" applyFont="1" applyFill="1" applyBorder="1"/>
    <xf numFmtId="43" fontId="24" fillId="3" borderId="28" xfId="1" applyFont="1" applyFill="1" applyBorder="1"/>
    <xf numFmtId="43" fontId="24" fillId="3" borderId="29" xfId="1" applyFont="1" applyFill="1" applyBorder="1"/>
    <xf numFmtId="49" fontId="15" fillId="2" borderId="20" xfId="0" applyNumberFormat="1" applyFont="1" applyFill="1" applyBorder="1" applyAlignment="1">
      <alignment horizontal="center"/>
    </xf>
    <xf numFmtId="43" fontId="17" fillId="2" borderId="32" xfId="3" applyNumberFormat="1" applyFont="1" applyFill="1" applyBorder="1"/>
    <xf numFmtId="43" fontId="17" fillId="3" borderId="22" xfId="3" applyNumberFormat="1" applyFont="1" applyFill="1" applyBorder="1"/>
    <xf numFmtId="43" fontId="31" fillId="2" borderId="32" xfId="1" applyFont="1" applyFill="1" applyBorder="1"/>
    <xf numFmtId="43" fontId="24" fillId="2" borderId="30" xfId="1" applyFont="1" applyFill="1" applyBorder="1"/>
    <xf numFmtId="0" fontId="0" fillId="2" borderId="22" xfId="0" applyFill="1" applyBorder="1"/>
    <xf numFmtId="43" fontId="24" fillId="2" borderId="23" xfId="1" applyFont="1" applyFill="1" applyBorder="1"/>
    <xf numFmtId="0" fontId="34" fillId="2" borderId="22" xfId="3" applyFont="1" applyFill="1" applyBorder="1" applyAlignment="1">
      <alignment horizontal="left"/>
    </xf>
    <xf numFmtId="0" fontId="34" fillId="3" borderId="22" xfId="3" applyFont="1" applyFill="1" applyBorder="1" applyAlignment="1">
      <alignment horizontal="left"/>
    </xf>
    <xf numFmtId="0" fontId="34" fillId="2" borderId="27" xfId="3" applyFont="1" applyFill="1" applyBorder="1" applyAlignment="1">
      <alignment horizontal="left"/>
    </xf>
    <xf numFmtId="43" fontId="17" fillId="2" borderId="28" xfId="3" applyNumberFormat="1" applyFont="1" applyFill="1" applyBorder="1" applyAlignment="1">
      <alignment horizontal="right"/>
    </xf>
    <xf numFmtId="43" fontId="17" fillId="2" borderId="29" xfId="1" applyFont="1" applyFill="1" applyBorder="1"/>
    <xf numFmtId="0" fontId="29" fillId="2" borderId="20" xfId="3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center"/>
    </xf>
    <xf numFmtId="43" fontId="17" fillId="2" borderId="23" xfId="1" applyFont="1" applyFill="1" applyBorder="1"/>
    <xf numFmtId="0" fontId="34" fillId="2" borderId="20" xfId="3" applyFont="1" applyFill="1" applyBorder="1" applyAlignment="1">
      <alignment horizontal="left"/>
    </xf>
    <xf numFmtId="43" fontId="17" fillId="2" borderId="20" xfId="3" applyNumberFormat="1" applyFont="1" applyFill="1" applyBorder="1" applyAlignment="1">
      <alignment horizontal="right"/>
    </xf>
    <xf numFmtId="43" fontId="17" fillId="2" borderId="22" xfId="3" applyNumberFormat="1" applyFont="1" applyFill="1" applyBorder="1"/>
    <xf numFmtId="43" fontId="17" fillId="2" borderId="24" xfId="3" applyNumberFormat="1" applyFont="1" applyFill="1" applyBorder="1"/>
    <xf numFmtId="43" fontId="17" fillId="2" borderId="27" xfId="3" applyNumberFormat="1" applyFont="1" applyFill="1" applyBorder="1"/>
    <xf numFmtId="43" fontId="17" fillId="3" borderId="20" xfId="3" applyNumberFormat="1" applyFont="1" applyFill="1" applyBorder="1"/>
    <xf numFmtId="43" fontId="41" fillId="2" borderId="23" xfId="1" applyFont="1" applyFill="1" applyBorder="1"/>
    <xf numFmtId="0" fontId="34" fillId="2" borderId="24" xfId="3" applyFont="1" applyFill="1" applyBorder="1" applyAlignment="1">
      <alignment horizontal="left"/>
    </xf>
    <xf numFmtId="49" fontId="15" fillId="2" borderId="28" xfId="0" applyNumberFormat="1" applyFont="1" applyFill="1" applyBorder="1" applyAlignment="1">
      <alignment horizontal="right"/>
    </xf>
    <xf numFmtId="0" fontId="37" fillId="2" borderId="28" xfId="3" applyFont="1" applyFill="1" applyBorder="1" applyAlignment="1">
      <alignment horizontal="left"/>
    </xf>
    <xf numFmtId="43" fontId="41" fillId="2" borderId="28" xfId="1" applyFont="1" applyFill="1" applyBorder="1"/>
    <xf numFmtId="43" fontId="41" fillId="2" borderId="29" xfId="1" applyFont="1" applyFill="1" applyBorder="1"/>
    <xf numFmtId="43" fontId="3" fillId="2" borderId="0" xfId="3" applyNumberFormat="1" applyFont="1" applyFill="1" applyAlignment="1">
      <alignment horizontal="right"/>
    </xf>
    <xf numFmtId="9" fontId="0" fillId="2" borderId="0" xfId="2" applyFont="1" applyFill="1"/>
    <xf numFmtId="43" fontId="17" fillId="2" borderId="2" xfId="3" applyNumberFormat="1" applyFont="1" applyFill="1" applyBorder="1" applyAlignment="1">
      <alignment horizontal="center"/>
    </xf>
    <xf numFmtId="168" fontId="0" fillId="0" borderId="0" xfId="2" applyNumberFormat="1" applyFont="1"/>
    <xf numFmtId="0" fontId="17" fillId="2" borderId="7" xfId="3" applyFont="1" applyFill="1" applyBorder="1" applyAlignment="1">
      <alignment horizontal="right"/>
    </xf>
    <xf numFmtId="0" fontId="18" fillId="2" borderId="7" xfId="3" applyFont="1" applyFill="1" applyBorder="1" applyAlignment="1">
      <alignment horizontal="left"/>
    </xf>
    <xf numFmtId="0" fontId="53" fillId="5" borderId="0" xfId="3" applyFont="1" applyFill="1" applyAlignment="1">
      <alignment horizontal="center"/>
    </xf>
    <xf numFmtId="1" fontId="27" fillId="5" borderId="0" xfId="3" applyNumberFormat="1" applyFont="1" applyFill="1" applyAlignment="1">
      <alignment horizontal="center"/>
    </xf>
    <xf numFmtId="1" fontId="27" fillId="5" borderId="10" xfId="3" applyNumberFormat="1" applyFont="1" applyFill="1" applyBorder="1" applyAlignment="1">
      <alignment horizontal="center"/>
    </xf>
    <xf numFmtId="0" fontId="53" fillId="5" borderId="1" xfId="3" applyFont="1" applyFill="1" applyBorder="1" applyAlignment="1">
      <alignment horizontal="center"/>
    </xf>
    <xf numFmtId="0" fontId="53" fillId="5" borderId="16" xfId="3" applyFont="1" applyFill="1" applyBorder="1" applyAlignment="1">
      <alignment horizontal="center"/>
    </xf>
    <xf numFmtId="0" fontId="54" fillId="5" borderId="1" xfId="3" applyFont="1" applyFill="1" applyBorder="1" applyAlignment="1">
      <alignment horizontal="center"/>
    </xf>
    <xf numFmtId="0" fontId="54" fillId="5" borderId="16" xfId="3" applyFont="1" applyFill="1" applyBorder="1" applyAlignment="1">
      <alignment horizontal="center"/>
    </xf>
    <xf numFmtId="0" fontId="54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/>
    </xf>
    <xf numFmtId="0" fontId="55" fillId="2" borderId="0" xfId="3" applyFont="1" applyFill="1" applyAlignment="1">
      <alignment horizontal="center"/>
    </xf>
    <xf numFmtId="0" fontId="56" fillId="2" borderId="0" xfId="0" applyFont="1" applyFill="1"/>
    <xf numFmtId="49" fontId="57" fillId="2" borderId="0" xfId="0" applyNumberFormat="1" applyFont="1" applyFill="1" applyAlignment="1">
      <alignment horizontal="center"/>
    </xf>
    <xf numFmtId="0" fontId="58" fillId="2" borderId="0" xfId="0" applyFont="1" applyFill="1" applyAlignment="1">
      <alignment wrapText="1"/>
    </xf>
    <xf numFmtId="43" fontId="59" fillId="2" borderId="0" xfId="3" applyNumberFormat="1" applyFont="1" applyFill="1"/>
    <xf numFmtId="0" fontId="56" fillId="2" borderId="2" xfId="0" applyFont="1" applyFill="1" applyBorder="1" applyAlignment="1">
      <alignment horizontal="center"/>
    </xf>
    <xf numFmtId="0" fontId="59" fillId="2" borderId="2" xfId="3" applyFont="1" applyFill="1" applyBorder="1" applyAlignment="1">
      <alignment horizontal="left"/>
    </xf>
    <xf numFmtId="43" fontId="59" fillId="2" borderId="2" xfId="1" applyFont="1" applyFill="1" applyBorder="1"/>
    <xf numFmtId="0" fontId="59" fillId="3" borderId="2" xfId="3" applyFont="1" applyFill="1" applyBorder="1" applyAlignment="1">
      <alignment horizontal="left"/>
    </xf>
    <xf numFmtId="0" fontId="57" fillId="2" borderId="2" xfId="0" applyFont="1" applyFill="1" applyBorder="1" applyAlignment="1">
      <alignment horizontal="center"/>
    </xf>
    <xf numFmtId="0" fontId="57" fillId="2" borderId="0" xfId="0" applyFont="1" applyFill="1" applyAlignment="1">
      <alignment horizontal="center"/>
    </xf>
    <xf numFmtId="43" fontId="59" fillId="2" borderId="0" xfId="3" applyNumberFormat="1" applyFont="1" applyFill="1" applyAlignment="1">
      <alignment horizontal="right"/>
    </xf>
    <xf numFmtId="0" fontId="59" fillId="3" borderId="0" xfId="3" applyFont="1" applyFill="1" applyAlignment="1">
      <alignment horizontal="left"/>
    </xf>
    <xf numFmtId="0" fontId="56" fillId="2" borderId="0" xfId="0" applyFont="1" applyFill="1" applyAlignment="1">
      <alignment horizontal="center"/>
    </xf>
    <xf numFmtId="43" fontId="59" fillId="3" borderId="0" xfId="3" applyNumberFormat="1" applyFont="1" applyFill="1" applyAlignment="1">
      <alignment horizontal="right"/>
    </xf>
    <xf numFmtId="43" fontId="57" fillId="2" borderId="0" xfId="1" applyFont="1" applyFill="1" applyBorder="1" applyAlignment="1"/>
    <xf numFmtId="43" fontId="57" fillId="2" borderId="2" xfId="1" applyFont="1" applyFill="1" applyBorder="1"/>
    <xf numFmtId="43" fontId="60" fillId="2" borderId="2" xfId="1" applyFont="1" applyFill="1" applyBorder="1"/>
    <xf numFmtId="0" fontId="59" fillId="3" borderId="2" xfId="3" applyFont="1" applyFill="1" applyBorder="1" applyAlignment="1">
      <alignment horizontal="left" wrapText="1"/>
    </xf>
    <xf numFmtId="43" fontId="56" fillId="2" borderId="2" xfId="1" applyFont="1" applyFill="1" applyBorder="1"/>
    <xf numFmtId="0" fontId="56" fillId="2" borderId="3" xfId="0" applyFont="1" applyFill="1" applyBorder="1" applyAlignment="1">
      <alignment horizontal="center"/>
    </xf>
    <xf numFmtId="43" fontId="59" fillId="2" borderId="3" xfId="3" applyNumberFormat="1" applyFont="1" applyFill="1" applyBorder="1" applyAlignment="1">
      <alignment horizontal="right"/>
    </xf>
    <xf numFmtId="0" fontId="59" fillId="3" borderId="3" xfId="3" applyFont="1" applyFill="1" applyBorder="1" applyAlignment="1">
      <alignment horizontal="left"/>
    </xf>
    <xf numFmtId="43" fontId="59" fillId="2" borderId="3" xfId="1" applyFont="1" applyFill="1" applyBorder="1"/>
    <xf numFmtId="0" fontId="56" fillId="2" borderId="4" xfId="0" applyFont="1" applyFill="1" applyBorder="1" applyAlignment="1">
      <alignment horizontal="center"/>
    </xf>
    <xf numFmtId="43" fontId="59" fillId="2" borderId="4" xfId="3" applyNumberFormat="1" applyFont="1" applyFill="1" applyBorder="1" applyAlignment="1">
      <alignment horizontal="right"/>
    </xf>
    <xf numFmtId="0" fontId="59" fillId="2" borderId="4" xfId="3" applyFont="1" applyFill="1" applyBorder="1" applyAlignment="1">
      <alignment horizontal="left"/>
    </xf>
    <xf numFmtId="43" fontId="59" fillId="2" borderId="4" xfId="1" applyFont="1" applyFill="1" applyBorder="1"/>
    <xf numFmtId="0" fontId="56" fillId="2" borderId="5" xfId="0" applyFont="1" applyFill="1" applyBorder="1" applyAlignment="1">
      <alignment horizontal="center"/>
    </xf>
    <xf numFmtId="43" fontId="59" fillId="2" borderId="5" xfId="3" applyNumberFormat="1" applyFont="1" applyFill="1" applyBorder="1" applyAlignment="1">
      <alignment horizontal="right"/>
    </xf>
    <xf numFmtId="0" fontId="59" fillId="2" borderId="5" xfId="3" applyFont="1" applyFill="1" applyBorder="1" applyAlignment="1">
      <alignment horizontal="left"/>
    </xf>
    <xf numFmtId="43" fontId="59" fillId="2" borderId="5" xfId="1" applyFont="1" applyFill="1" applyBorder="1"/>
    <xf numFmtId="49" fontId="57" fillId="2" borderId="2" xfId="0" applyNumberFormat="1" applyFont="1" applyFill="1" applyBorder="1" applyAlignment="1">
      <alignment horizontal="center"/>
    </xf>
    <xf numFmtId="0" fontId="59" fillId="3" borderId="2" xfId="3" applyFont="1" applyFill="1" applyBorder="1" applyAlignment="1">
      <alignment horizontal="right"/>
    </xf>
    <xf numFmtId="0" fontId="59" fillId="2" borderId="2" xfId="3" applyFont="1" applyFill="1" applyBorder="1" applyAlignment="1">
      <alignment horizontal="right"/>
    </xf>
    <xf numFmtId="0" fontId="59" fillId="0" borderId="2" xfId="3" applyFont="1" applyBorder="1" applyAlignment="1">
      <alignment horizontal="right"/>
    </xf>
    <xf numFmtId="0" fontId="59" fillId="0" borderId="2" xfId="3" applyFont="1" applyBorder="1" applyAlignment="1">
      <alignment horizontal="left"/>
    </xf>
    <xf numFmtId="43" fontId="59" fillId="0" borderId="2" xfId="1" applyFont="1" applyFill="1" applyBorder="1"/>
    <xf numFmtId="43" fontId="59" fillId="0" borderId="5" xfId="1" applyFont="1" applyFill="1" applyBorder="1"/>
    <xf numFmtId="43" fontId="59" fillId="2" borderId="0" xfId="1" applyFont="1" applyFill="1" applyBorder="1"/>
    <xf numFmtId="43" fontId="59" fillId="2" borderId="6" xfId="3" applyNumberFormat="1" applyFont="1" applyFill="1" applyBorder="1" applyAlignment="1">
      <alignment horizontal="right"/>
    </xf>
    <xf numFmtId="0" fontId="59" fillId="3" borderId="7" xfId="3" applyFont="1" applyFill="1" applyBorder="1" applyAlignment="1">
      <alignment horizontal="right"/>
    </xf>
    <xf numFmtId="0" fontId="59" fillId="2" borderId="7" xfId="3" applyFont="1" applyFill="1" applyBorder="1" applyAlignment="1">
      <alignment horizontal="left"/>
    </xf>
    <xf numFmtId="0" fontId="59" fillId="2" borderId="7" xfId="3" applyFont="1" applyFill="1" applyBorder="1" applyAlignment="1">
      <alignment horizontal="left" vertical="center" wrapText="1"/>
    </xf>
    <xf numFmtId="0" fontId="56" fillId="0" borderId="0" xfId="0" applyFont="1"/>
    <xf numFmtId="43" fontId="60" fillId="2" borderId="0" xfId="1" applyFont="1" applyFill="1" applyBorder="1"/>
    <xf numFmtId="0" fontId="57" fillId="2" borderId="0" xfId="0" applyFont="1" applyFill="1" applyAlignment="1">
      <alignment wrapText="1"/>
    </xf>
    <xf numFmtId="0" fontId="56" fillId="0" borderId="2" xfId="0" applyFont="1" applyBorder="1"/>
    <xf numFmtId="0" fontId="57" fillId="2" borderId="2" xfId="0" applyFont="1" applyFill="1" applyBorder="1" applyAlignment="1">
      <alignment wrapText="1"/>
    </xf>
    <xf numFmtId="49" fontId="56" fillId="2" borderId="2" xfId="0" applyNumberFormat="1" applyFont="1" applyFill="1" applyBorder="1" applyAlignment="1">
      <alignment horizontal="right"/>
    </xf>
    <xf numFmtId="49" fontId="56" fillId="2" borderId="2" xfId="0" applyNumberFormat="1" applyFont="1" applyFill="1" applyBorder="1" applyAlignment="1">
      <alignment horizontal="right" wrapText="1"/>
    </xf>
    <xf numFmtId="49" fontId="56" fillId="2" borderId="0" xfId="0" applyNumberFormat="1" applyFont="1" applyFill="1" applyAlignment="1">
      <alignment horizontal="right" wrapText="1"/>
    </xf>
    <xf numFmtId="43" fontId="59" fillId="3" borderId="0" xfId="1" applyFont="1" applyFill="1" applyBorder="1"/>
    <xf numFmtId="0" fontId="56" fillId="0" borderId="2" xfId="0" applyFont="1" applyBorder="1" applyAlignment="1">
      <alignment horizontal="right"/>
    </xf>
    <xf numFmtId="43" fontId="57" fillId="2" borderId="2" xfId="1" applyFont="1" applyFill="1" applyBorder="1" applyAlignment="1"/>
    <xf numFmtId="49" fontId="56" fillId="2" borderId="2" xfId="0" applyNumberFormat="1" applyFont="1" applyFill="1" applyBorder="1" applyAlignment="1">
      <alignment horizontal="center"/>
    </xf>
    <xf numFmtId="43" fontId="59" fillId="3" borderId="2" xfId="1" applyFont="1" applyFill="1" applyBorder="1"/>
    <xf numFmtId="49" fontId="56" fillId="2" borderId="3" xfId="0" applyNumberFormat="1" applyFont="1" applyFill="1" applyBorder="1" applyAlignment="1">
      <alignment horizontal="center"/>
    </xf>
    <xf numFmtId="49" fontId="56" fillId="2" borderId="3" xfId="0" applyNumberFormat="1" applyFont="1" applyFill="1" applyBorder="1" applyAlignment="1">
      <alignment horizontal="right" vertical="center"/>
    </xf>
    <xf numFmtId="0" fontId="59" fillId="3" borderId="3" xfId="3" applyFont="1" applyFill="1" applyBorder="1" applyAlignment="1">
      <alignment horizontal="left" wrapText="1"/>
    </xf>
    <xf numFmtId="49" fontId="56" fillId="2" borderId="4" xfId="0" applyNumberFormat="1" applyFont="1" applyFill="1" applyBorder="1" applyAlignment="1">
      <alignment horizontal="center"/>
    </xf>
    <xf numFmtId="49" fontId="56" fillId="2" borderId="4" xfId="0" applyNumberFormat="1" applyFont="1" applyFill="1" applyBorder="1" applyAlignment="1">
      <alignment horizontal="right" vertical="center"/>
    </xf>
    <xf numFmtId="49" fontId="57" fillId="2" borderId="5" xfId="0" applyNumberFormat="1" applyFont="1" applyFill="1" applyBorder="1" applyAlignment="1">
      <alignment horizontal="center"/>
    </xf>
    <xf numFmtId="49" fontId="56" fillId="2" borderId="5" xfId="0" applyNumberFormat="1" applyFont="1" applyFill="1" applyBorder="1" applyAlignment="1">
      <alignment horizontal="right" vertical="center"/>
    </xf>
    <xf numFmtId="0" fontId="57" fillId="2" borderId="5" xfId="0" applyFont="1" applyFill="1" applyBorder="1" applyAlignment="1">
      <alignment wrapText="1"/>
    </xf>
    <xf numFmtId="43" fontId="57" fillId="2" borderId="5" xfId="1" applyFont="1" applyFill="1" applyBorder="1"/>
    <xf numFmtId="1" fontId="61" fillId="5" borderId="0" xfId="3" applyNumberFormat="1" applyFont="1" applyFill="1" applyAlignment="1">
      <alignment horizontal="center"/>
    </xf>
    <xf numFmtId="49" fontId="56" fillId="2" borderId="5" xfId="0" applyNumberFormat="1" applyFont="1" applyFill="1" applyBorder="1" applyAlignment="1">
      <alignment horizontal="center"/>
    </xf>
    <xf numFmtId="49" fontId="56" fillId="2" borderId="5" xfId="0" applyNumberFormat="1" applyFont="1" applyFill="1" applyBorder="1" applyAlignment="1">
      <alignment horizontal="right"/>
    </xf>
    <xf numFmtId="0" fontId="59" fillId="3" borderId="5" xfId="3" applyFont="1" applyFill="1" applyBorder="1" applyAlignment="1">
      <alignment horizontal="left"/>
    </xf>
    <xf numFmtId="43" fontId="59" fillId="3" borderId="5" xfId="1" applyFont="1" applyFill="1" applyBorder="1"/>
    <xf numFmtId="43" fontId="60" fillId="3" borderId="5" xfId="1" applyFont="1" applyFill="1" applyBorder="1"/>
    <xf numFmtId="49" fontId="56" fillId="2" borderId="0" xfId="0" applyNumberFormat="1" applyFont="1" applyFill="1" applyAlignment="1">
      <alignment horizontal="center"/>
    </xf>
    <xf numFmtId="0" fontId="62" fillId="2" borderId="0" xfId="0" applyFont="1" applyFill="1"/>
    <xf numFmtId="43" fontId="60" fillId="2" borderId="0" xfId="3" applyNumberFormat="1" applyFont="1" applyFill="1"/>
    <xf numFmtId="43" fontId="59" fillId="2" borderId="4" xfId="3" applyNumberFormat="1" applyFont="1" applyFill="1" applyBorder="1"/>
    <xf numFmtId="43" fontId="59" fillId="3" borderId="2" xfId="3" applyNumberFormat="1" applyFont="1" applyFill="1" applyBorder="1"/>
    <xf numFmtId="43" fontId="59" fillId="0" borderId="2" xfId="3" applyNumberFormat="1" applyFont="1" applyBorder="1" applyAlignment="1">
      <alignment horizontal="right"/>
    </xf>
    <xf numFmtId="43" fontId="59" fillId="3" borderId="0" xfId="3" applyNumberFormat="1" applyFont="1" applyFill="1"/>
    <xf numFmtId="0" fontId="62" fillId="2" borderId="0" xfId="3" applyFont="1" applyFill="1" applyAlignment="1">
      <alignment horizontal="left"/>
    </xf>
    <xf numFmtId="43" fontId="57" fillId="2" borderId="0" xfId="1" applyFont="1" applyFill="1" applyBorder="1"/>
    <xf numFmtId="43" fontId="57" fillId="2" borderId="4" xfId="1" applyFont="1" applyFill="1" applyBorder="1"/>
    <xf numFmtId="0" fontId="57" fillId="2" borderId="2" xfId="3" applyFont="1" applyFill="1" applyBorder="1" applyAlignment="1">
      <alignment horizontal="left"/>
    </xf>
    <xf numFmtId="43" fontId="60" fillId="2" borderId="5" xfId="1" applyFont="1" applyFill="1" applyBorder="1"/>
    <xf numFmtId="0" fontId="57" fillId="2" borderId="5" xfId="3" applyFont="1" applyFill="1" applyBorder="1" applyAlignment="1">
      <alignment horizontal="left"/>
    </xf>
    <xf numFmtId="0" fontId="56" fillId="2" borderId="2" xfId="0" applyFont="1" applyFill="1" applyBorder="1"/>
    <xf numFmtId="0" fontId="60" fillId="2" borderId="2" xfId="3" applyFont="1" applyFill="1" applyBorder="1" applyAlignment="1">
      <alignment horizontal="left"/>
    </xf>
    <xf numFmtId="0" fontId="60" fillId="3" borderId="2" xfId="3" applyFont="1" applyFill="1" applyBorder="1" applyAlignment="1">
      <alignment horizontal="left"/>
    </xf>
    <xf numFmtId="0" fontId="57" fillId="2" borderId="0" xfId="3" applyFont="1" applyFill="1" applyAlignment="1">
      <alignment horizontal="center" vertical="center"/>
    </xf>
    <xf numFmtId="0" fontId="57" fillId="2" borderId="0" xfId="3" applyFont="1" applyFill="1" applyAlignment="1">
      <alignment horizontal="center" vertical="center" wrapText="1"/>
    </xf>
    <xf numFmtId="0" fontId="57" fillId="2" borderId="0" xfId="3" applyFont="1" applyFill="1" applyAlignment="1">
      <alignment horizontal="center"/>
    </xf>
    <xf numFmtId="164" fontId="59" fillId="2" borderId="2" xfId="1" applyNumberFormat="1" applyFont="1" applyFill="1" applyBorder="1"/>
    <xf numFmtId="0" fontId="60" fillId="2" borderId="0" xfId="3" applyFont="1" applyFill="1" applyAlignment="1">
      <alignment horizontal="left"/>
    </xf>
    <xf numFmtId="0" fontId="58" fillId="2" borderId="2" xfId="3" applyFont="1" applyFill="1" applyBorder="1" applyAlignment="1">
      <alignment horizontal="left"/>
    </xf>
    <xf numFmtId="43" fontId="63" fillId="2" borderId="2" xfId="1" applyFont="1" applyFill="1" applyBorder="1"/>
    <xf numFmtId="43" fontId="59" fillId="2" borderId="2" xfId="3" applyNumberFormat="1" applyFont="1" applyFill="1" applyBorder="1" applyAlignment="1">
      <alignment horizontal="center"/>
    </xf>
    <xf numFmtId="0" fontId="62" fillId="2" borderId="0" xfId="4" applyFont="1" applyFill="1" applyAlignment="1">
      <alignment horizontal="left" vertical="center"/>
    </xf>
    <xf numFmtId="43" fontId="59" fillId="2" borderId="2" xfId="3" applyNumberFormat="1" applyFont="1" applyFill="1" applyBorder="1"/>
    <xf numFmtId="0" fontId="63" fillId="2" borderId="0" xfId="0" applyFont="1" applyFill="1"/>
    <xf numFmtId="43" fontId="60" fillId="2" borderId="2" xfId="3" applyNumberFormat="1" applyFont="1" applyFill="1" applyBorder="1" applyAlignment="1">
      <alignment horizontal="right"/>
    </xf>
    <xf numFmtId="43" fontId="59" fillId="2" borderId="3" xfId="3" applyNumberFormat="1" applyFont="1" applyFill="1" applyBorder="1"/>
    <xf numFmtId="0" fontId="59" fillId="2" borderId="3" xfId="3" applyFont="1" applyFill="1" applyBorder="1" applyAlignment="1">
      <alignment horizontal="left"/>
    </xf>
    <xf numFmtId="1" fontId="61" fillId="5" borderId="10" xfId="3" applyNumberFormat="1" applyFont="1" applyFill="1" applyBorder="1" applyAlignment="1">
      <alignment horizontal="center"/>
    </xf>
    <xf numFmtId="0" fontId="62" fillId="3" borderId="0" xfId="3" applyFont="1" applyFill="1" applyAlignment="1">
      <alignment horizontal="left" vertical="center"/>
    </xf>
    <xf numFmtId="0" fontId="56" fillId="2" borderId="2" xfId="3" applyFont="1" applyFill="1" applyBorder="1" applyAlignment="1">
      <alignment horizontal="left"/>
    </xf>
    <xf numFmtId="0" fontId="58" fillId="0" borderId="2" xfId="3" applyFont="1" applyBorder="1" applyAlignment="1">
      <alignment horizontal="left"/>
    </xf>
    <xf numFmtId="43" fontId="57" fillId="0" borderId="2" xfId="1" applyFont="1" applyFill="1" applyBorder="1"/>
    <xf numFmtId="0" fontId="56" fillId="0" borderId="2" xfId="3" applyFont="1" applyBorder="1" applyAlignment="1">
      <alignment horizontal="left"/>
    </xf>
    <xf numFmtId="43" fontId="56" fillId="0" borderId="2" xfId="1" applyFont="1" applyFill="1" applyBorder="1"/>
    <xf numFmtId="49" fontId="56" fillId="0" borderId="2" xfId="0" applyNumberFormat="1" applyFont="1" applyBorder="1" applyAlignment="1">
      <alignment horizontal="center"/>
    </xf>
    <xf numFmtId="166" fontId="57" fillId="2" borderId="2" xfId="1" applyNumberFormat="1" applyFont="1" applyFill="1" applyBorder="1"/>
    <xf numFmtId="49" fontId="56" fillId="2" borderId="6" xfId="0" applyNumberFormat="1" applyFont="1" applyFill="1" applyBorder="1" applyAlignment="1">
      <alignment horizontal="center"/>
    </xf>
    <xf numFmtId="49" fontId="56" fillId="2" borderId="7" xfId="0" applyNumberFormat="1" applyFont="1" applyFill="1" applyBorder="1" applyAlignment="1">
      <alignment horizontal="center"/>
    </xf>
    <xf numFmtId="0" fontId="58" fillId="2" borderId="3" xfId="3" applyFont="1" applyFill="1" applyBorder="1" applyAlignment="1">
      <alignment horizontal="left"/>
    </xf>
    <xf numFmtId="43" fontId="57" fillId="2" borderId="3" xfId="1" applyFont="1" applyFill="1" applyBorder="1"/>
    <xf numFmtId="0" fontId="60" fillId="2" borderId="3" xfId="3" applyFont="1" applyFill="1" applyBorder="1" applyAlignment="1">
      <alignment horizontal="left"/>
    </xf>
    <xf numFmtId="49" fontId="56" fillId="2" borderId="3" xfId="0" applyNumberFormat="1" applyFont="1" applyFill="1" applyBorder="1" applyAlignment="1">
      <alignment horizontal="right"/>
    </xf>
    <xf numFmtId="0" fontId="64" fillId="2" borderId="0" xfId="0" applyFont="1" applyFill="1"/>
    <xf numFmtId="0" fontId="65" fillId="2" borderId="0" xfId="3" applyFont="1" applyFill="1"/>
    <xf numFmtId="0" fontId="66" fillId="2" borderId="0" xfId="3" applyFont="1" applyFill="1"/>
    <xf numFmtId="43" fontId="67" fillId="2" borderId="0" xfId="1" applyFont="1" applyFill="1" applyBorder="1" applyAlignment="1">
      <alignment horizontal="center"/>
    </xf>
    <xf numFmtId="0" fontId="68" fillId="2" borderId="0" xfId="0" applyFont="1" applyFill="1"/>
    <xf numFmtId="0" fontId="65" fillId="2" borderId="0" xfId="0" applyFont="1" applyFill="1"/>
    <xf numFmtId="1" fontId="4" fillId="2" borderId="0" xfId="3" applyNumberFormat="1" applyFont="1" applyFill="1" applyAlignment="1">
      <alignment horizontal="center"/>
    </xf>
    <xf numFmtId="0" fontId="59" fillId="2" borderId="7" xfId="3" applyFont="1" applyFill="1" applyBorder="1" applyAlignment="1">
      <alignment horizontal="right"/>
    </xf>
    <xf numFmtId="166" fontId="57" fillId="0" borderId="3" xfId="1" applyNumberFormat="1" applyFont="1" applyBorder="1"/>
    <xf numFmtId="166" fontId="57" fillId="0" borderId="33" xfId="1" applyNumberFormat="1" applyFont="1" applyBorder="1"/>
    <xf numFmtId="1" fontId="61" fillId="2" borderId="0" xfId="3" applyNumberFormat="1" applyFont="1" applyFill="1" applyAlignment="1">
      <alignment horizontal="center"/>
    </xf>
    <xf numFmtId="43" fontId="55" fillId="2" borderId="0" xfId="1" applyFont="1" applyFill="1" applyBorder="1" applyAlignment="1">
      <alignment horizontal="center"/>
    </xf>
    <xf numFmtId="0" fontId="60" fillId="3" borderId="0" xfId="3" applyFont="1" applyFill="1" applyAlignment="1">
      <alignment horizontal="right"/>
    </xf>
    <xf numFmtId="1" fontId="60" fillId="2" borderId="0" xfId="3" applyNumberFormat="1" applyFont="1" applyFill="1"/>
    <xf numFmtId="43" fontId="0" fillId="0" borderId="0" xfId="2" applyNumberFormat="1" applyFont="1"/>
    <xf numFmtId="1" fontId="55" fillId="2" borderId="0" xfId="3" applyNumberFormat="1" applyFont="1" applyFill="1" applyAlignment="1">
      <alignment horizontal="center"/>
    </xf>
    <xf numFmtId="43" fontId="60" fillId="3" borderId="0" xfId="1" applyFont="1" applyFill="1" applyBorder="1"/>
    <xf numFmtId="0" fontId="56" fillId="6" borderId="2" xfId="3" applyFont="1" applyFill="1" applyBorder="1" applyAlignment="1">
      <alignment horizontal="left"/>
    </xf>
    <xf numFmtId="43" fontId="24" fillId="3" borderId="2" xfId="3" applyNumberFormat="1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/>
    </xf>
    <xf numFmtId="43" fontId="17" fillId="2" borderId="2" xfId="3" applyNumberFormat="1" applyFont="1" applyFill="1" applyBorder="1" applyAlignment="1">
      <alignment horizontal="right"/>
    </xf>
    <xf numFmtId="43" fontId="24" fillId="2" borderId="2" xfId="3" applyNumberFormat="1" applyFont="1" applyFill="1" applyBorder="1" applyAlignment="1">
      <alignment horizontal="right"/>
    </xf>
    <xf numFmtId="43" fontId="24" fillId="3" borderId="22" xfId="3" applyNumberFormat="1" applyFont="1" applyFill="1" applyBorder="1" applyAlignment="1">
      <alignment horizontal="right"/>
    </xf>
    <xf numFmtId="43" fontId="17" fillId="2" borderId="22" xfId="3" applyNumberFormat="1" applyFont="1" applyFill="1" applyBorder="1" applyAlignment="1">
      <alignment horizontal="right"/>
    </xf>
    <xf numFmtId="43" fontId="60" fillId="2" borderId="0" xfId="1" applyFont="1" applyFill="1" applyBorder="1" applyAlignment="1">
      <alignment horizontal="center"/>
    </xf>
    <xf numFmtId="43" fontId="59" fillId="2" borderId="2" xfId="3" applyNumberFormat="1" applyFont="1" applyFill="1" applyBorder="1" applyAlignment="1">
      <alignment horizontal="right"/>
    </xf>
    <xf numFmtId="43" fontId="60" fillId="3" borderId="2" xfId="3" applyNumberFormat="1" applyFont="1" applyFill="1" applyBorder="1" applyAlignment="1">
      <alignment horizontal="right"/>
    </xf>
    <xf numFmtId="43" fontId="17" fillId="2" borderId="5" xfId="3" applyNumberFormat="1" applyFont="1" applyFill="1" applyBorder="1" applyAlignment="1">
      <alignment horizontal="right"/>
    </xf>
    <xf numFmtId="0" fontId="72" fillId="2" borderId="5" xfId="0" applyFont="1" applyFill="1" applyBorder="1" applyAlignment="1">
      <alignment wrapText="1"/>
    </xf>
    <xf numFmtId="2" fontId="59" fillId="2" borderId="2" xfId="3" applyNumberFormat="1" applyFont="1" applyFill="1" applyBorder="1" applyAlignment="1">
      <alignment horizontal="right"/>
    </xf>
    <xf numFmtId="0" fontId="59" fillId="2" borderId="3" xfId="3" applyFont="1" applyFill="1" applyBorder="1" applyAlignment="1">
      <alignment horizontal="right"/>
    </xf>
    <xf numFmtId="169" fontId="0" fillId="0" borderId="0" xfId="0" applyNumberFormat="1"/>
    <xf numFmtId="43" fontId="59" fillId="2" borderId="2" xfId="3" applyNumberFormat="1" applyFont="1" applyFill="1" applyBorder="1" applyAlignment="1">
      <alignment horizontal="left"/>
    </xf>
    <xf numFmtId="165" fontId="0" fillId="2" borderId="0" xfId="0" applyNumberFormat="1" applyFill="1"/>
    <xf numFmtId="43" fontId="0" fillId="2" borderId="0" xfId="2" applyNumberFormat="1" applyFont="1" applyFill="1"/>
    <xf numFmtId="0" fontId="49" fillId="2" borderId="0" xfId="0" applyFont="1" applyFill="1"/>
    <xf numFmtId="169" fontId="0" fillId="2" borderId="0" xfId="0" applyNumberFormat="1" applyFill="1"/>
    <xf numFmtId="1" fontId="4" fillId="2" borderId="0" xfId="3" applyNumberFormat="1" applyFont="1" applyFill="1" applyAlignment="1">
      <alignment horizontal="center"/>
    </xf>
    <xf numFmtId="43" fontId="60" fillId="2" borderId="0" xfId="1" applyFont="1" applyFill="1" applyBorder="1" applyAlignment="1">
      <alignment horizontal="center"/>
    </xf>
    <xf numFmtId="43" fontId="59" fillId="2" borderId="2" xfId="3" applyNumberFormat="1" applyFont="1" applyFill="1" applyBorder="1" applyAlignment="1">
      <alignment horizontal="right"/>
    </xf>
    <xf numFmtId="43" fontId="60" fillId="0" borderId="2" xfId="3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43" fontId="59" fillId="2" borderId="2" xfId="5" applyFont="1" applyFill="1" applyBorder="1"/>
    <xf numFmtId="43" fontId="59" fillId="0" borderId="2" xfId="5" applyFont="1" applyFill="1" applyBorder="1"/>
    <xf numFmtId="0" fontId="57" fillId="0" borderId="2" xfId="0" applyFont="1" applyBorder="1" applyAlignment="1">
      <alignment horizontal="center"/>
    </xf>
    <xf numFmtId="43" fontId="60" fillId="0" borderId="2" xfId="1" applyFont="1" applyFill="1" applyBorder="1"/>
    <xf numFmtId="0" fontId="59" fillId="2" borderId="2" xfId="3" applyFont="1" applyFill="1" applyBorder="1" applyAlignment="1">
      <alignment horizontal="left" wrapText="1"/>
    </xf>
    <xf numFmtId="170" fontId="59" fillId="2" borderId="2" xfId="5" applyNumberFormat="1" applyFont="1" applyFill="1" applyBorder="1" applyAlignment="1">
      <alignment horizontal="left" indent="4"/>
    </xf>
    <xf numFmtId="170" fontId="59" fillId="2" borderId="2" xfId="5" applyNumberFormat="1" applyFont="1" applyFill="1" applyBorder="1"/>
    <xf numFmtId="170" fontId="59" fillId="2" borderId="2" xfId="1" applyNumberFormat="1" applyFont="1" applyFill="1" applyBorder="1"/>
    <xf numFmtId="170" fontId="56" fillId="2" borderId="2" xfId="1" applyNumberFormat="1" applyFont="1" applyFill="1" applyBorder="1"/>
    <xf numFmtId="43" fontId="59" fillId="0" borderId="4" xfId="1" applyFont="1" applyFill="1" applyBorder="1"/>
    <xf numFmtId="0" fontId="56" fillId="0" borderId="5" xfId="0" applyFont="1" applyBorder="1" applyAlignment="1">
      <alignment horizontal="center"/>
    </xf>
    <xf numFmtId="0" fontId="59" fillId="0" borderId="5" xfId="3" applyFont="1" applyBorder="1" applyAlignment="1">
      <alignment horizontal="left"/>
    </xf>
    <xf numFmtId="49" fontId="57" fillId="0" borderId="2" xfId="0" applyNumberFormat="1" applyFont="1" applyBorder="1" applyAlignment="1">
      <alignment horizontal="center"/>
    </xf>
    <xf numFmtId="2" fontId="59" fillId="0" borderId="2" xfId="3" applyNumberFormat="1" applyFont="1" applyBorder="1" applyAlignment="1">
      <alignment horizontal="right"/>
    </xf>
    <xf numFmtId="0" fontId="58" fillId="0" borderId="0" xfId="0" applyFont="1" applyAlignment="1">
      <alignment wrapText="1"/>
    </xf>
    <xf numFmtId="43" fontId="59" fillId="0" borderId="0" xfId="1" applyFont="1" applyFill="1" applyBorder="1"/>
    <xf numFmtId="43" fontId="59" fillId="0" borderId="6" xfId="3" applyNumberFormat="1" applyFont="1" applyBorder="1" applyAlignment="1">
      <alignment horizontal="right"/>
    </xf>
    <xf numFmtId="0" fontId="59" fillId="0" borderId="7" xfId="3" applyFont="1" applyBorder="1" applyAlignment="1">
      <alignment horizontal="right"/>
    </xf>
    <xf numFmtId="0" fontId="59" fillId="0" borderId="7" xfId="3" applyFont="1" applyBorder="1" applyAlignment="1">
      <alignment horizontal="left"/>
    </xf>
    <xf numFmtId="43" fontId="59" fillId="0" borderId="0" xfId="3" applyNumberFormat="1" applyFont="1" applyAlignment="1">
      <alignment horizontal="right"/>
    </xf>
    <xf numFmtId="43" fontId="60" fillId="0" borderId="0" xfId="1" applyFont="1" applyFill="1" applyBorder="1"/>
    <xf numFmtId="0" fontId="57" fillId="0" borderId="2" xfId="0" applyFont="1" applyBorder="1" applyAlignment="1">
      <alignment wrapText="1"/>
    </xf>
    <xf numFmtId="49" fontId="56" fillId="0" borderId="2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/>
    </xf>
    <xf numFmtId="49" fontId="56" fillId="0" borderId="2" xfId="0" applyNumberFormat="1" applyFont="1" applyBorder="1" applyAlignment="1">
      <alignment horizontal="right" wrapText="1"/>
    </xf>
    <xf numFmtId="0" fontId="59" fillId="0" borderId="2" xfId="3" applyFont="1" applyBorder="1" applyAlignment="1">
      <alignment horizontal="left" wrapText="1"/>
    </xf>
    <xf numFmtId="0" fontId="56" fillId="0" borderId="3" xfId="0" applyFont="1" applyBorder="1" applyAlignment="1">
      <alignment horizontal="center"/>
    </xf>
    <xf numFmtId="0" fontId="59" fillId="0" borderId="3" xfId="3" applyFont="1" applyBorder="1" applyAlignment="1">
      <alignment horizontal="right"/>
    </xf>
    <xf numFmtId="43" fontId="59" fillId="0" borderId="7" xfId="3" applyNumberFormat="1" applyFont="1" applyBorder="1" applyAlignment="1">
      <alignment horizontal="right"/>
    </xf>
    <xf numFmtId="0" fontId="56" fillId="0" borderId="0" xfId="0" applyFont="1" applyAlignment="1">
      <alignment horizontal="center"/>
    </xf>
    <xf numFmtId="49" fontId="56" fillId="0" borderId="0" xfId="0" applyNumberFormat="1" applyFont="1" applyAlignment="1">
      <alignment horizontal="right" wrapText="1"/>
    </xf>
    <xf numFmtId="0" fontId="59" fillId="0" borderId="0" xfId="3" applyFont="1" applyAlignment="1">
      <alignment horizontal="left"/>
    </xf>
    <xf numFmtId="43" fontId="57" fillId="0" borderId="2" xfId="1" applyFont="1" applyFill="1" applyBorder="1" applyAlignment="1"/>
    <xf numFmtId="170" fontId="59" fillId="0" borderId="2" xfId="1" applyNumberFormat="1" applyFont="1" applyFill="1" applyBorder="1"/>
    <xf numFmtId="166" fontId="59" fillId="0" borderId="2" xfId="1" applyNumberFormat="1" applyFont="1" applyFill="1" applyBorder="1"/>
    <xf numFmtId="49" fontId="56" fillId="0" borderId="3" xfId="0" applyNumberFormat="1" applyFont="1" applyBorder="1" applyAlignment="1">
      <alignment horizontal="center"/>
    </xf>
    <xf numFmtId="49" fontId="56" fillId="0" borderId="3" xfId="0" applyNumberFormat="1" applyFont="1" applyBorder="1" applyAlignment="1">
      <alignment horizontal="right" vertical="center"/>
    </xf>
    <xf numFmtId="0" fontId="59" fillId="0" borderId="3" xfId="3" applyFont="1" applyBorder="1" applyAlignment="1">
      <alignment horizontal="left" wrapText="1"/>
    </xf>
    <xf numFmtId="43" fontId="59" fillId="0" borderId="3" xfId="1" applyFont="1" applyFill="1" applyBorder="1"/>
    <xf numFmtId="43" fontId="57" fillId="0" borderId="5" xfId="1" applyFont="1" applyFill="1" applyBorder="1"/>
    <xf numFmtId="0" fontId="57" fillId="0" borderId="0" xfId="0" applyFont="1" applyAlignment="1">
      <alignment horizontal="center"/>
    </xf>
    <xf numFmtId="49" fontId="56" fillId="0" borderId="0" xfId="0" applyNumberFormat="1" applyFont="1" applyAlignment="1">
      <alignment horizontal="center"/>
    </xf>
    <xf numFmtId="0" fontId="62" fillId="0" borderId="0" xfId="0" applyFont="1"/>
    <xf numFmtId="43" fontId="60" fillId="0" borderId="0" xfId="3" applyNumberFormat="1" applyFont="1"/>
    <xf numFmtId="43" fontId="59" fillId="0" borderId="2" xfId="3" applyNumberFormat="1" applyFont="1" applyBorder="1"/>
    <xf numFmtId="43" fontId="59" fillId="0" borderId="34" xfId="1" applyFont="1" applyFill="1" applyBorder="1"/>
    <xf numFmtId="43" fontId="59" fillId="0" borderId="2" xfId="3" applyNumberFormat="1" applyFont="1" applyBorder="1" applyAlignment="1">
      <alignment horizontal="right"/>
    </xf>
    <xf numFmtId="43" fontId="59" fillId="0" borderId="5" xfId="3" applyNumberFormat="1" applyFont="1" applyBorder="1" applyAlignment="1">
      <alignment horizontal="right"/>
    </xf>
    <xf numFmtId="0" fontId="57" fillId="0" borderId="5" xfId="3" applyFont="1" applyBorder="1" applyAlignment="1">
      <alignment horizontal="left"/>
    </xf>
    <xf numFmtId="43" fontId="49" fillId="2" borderId="0" xfId="0" applyNumberFormat="1" applyFont="1" applyFill="1"/>
    <xf numFmtId="49" fontId="57" fillId="0" borderId="0" xfId="0" applyNumberFormat="1" applyFont="1" applyAlignment="1">
      <alignment horizontal="center"/>
    </xf>
    <xf numFmtId="43" fontId="59" fillId="0" borderId="0" xfId="3" applyNumberFormat="1" applyFont="1"/>
    <xf numFmtId="0" fontId="62" fillId="0" borderId="0" xfId="3" applyFont="1" applyAlignment="1">
      <alignment horizontal="left"/>
    </xf>
    <xf numFmtId="0" fontId="60" fillId="0" borderId="2" xfId="3" applyFont="1" applyBorder="1" applyAlignment="1">
      <alignment horizontal="left"/>
    </xf>
    <xf numFmtId="0" fontId="57" fillId="0" borderId="2" xfId="3" applyFont="1" applyBorder="1" applyAlignment="1">
      <alignment horizontal="left"/>
    </xf>
    <xf numFmtId="43" fontId="59" fillId="0" borderId="7" xfId="1" applyFont="1" applyFill="1" applyBorder="1"/>
    <xf numFmtId="43" fontId="57" fillId="0" borderId="7" xfId="1" applyFont="1" applyFill="1" applyBorder="1"/>
    <xf numFmtId="0" fontId="55" fillId="0" borderId="2" xfId="3" applyFont="1" applyBorder="1" applyAlignment="1">
      <alignment horizontal="left"/>
    </xf>
    <xf numFmtId="43" fontId="63" fillId="0" borderId="2" xfId="3" applyNumberFormat="1" applyFont="1" applyBorder="1" applyAlignment="1">
      <alignment horizontal="right"/>
    </xf>
    <xf numFmtId="0" fontId="63" fillId="0" borderId="2" xfId="3" applyFont="1" applyBorder="1" applyAlignment="1">
      <alignment horizontal="left"/>
    </xf>
    <xf numFmtId="43" fontId="63" fillId="0" borderId="2" xfId="1" applyFont="1" applyFill="1" applyBorder="1"/>
    <xf numFmtId="43" fontId="73" fillId="2" borderId="0" xfId="0" applyNumberFormat="1" applyFont="1" applyFill="1"/>
    <xf numFmtId="0" fontId="73" fillId="2" borderId="0" xfId="0" applyFont="1" applyFill="1"/>
    <xf numFmtId="0" fontId="73" fillId="0" borderId="0" xfId="0" applyFont="1"/>
    <xf numFmtId="0" fontId="60" fillId="0" borderId="0" xfId="3" applyFont="1" applyAlignment="1">
      <alignment horizontal="left"/>
    </xf>
    <xf numFmtId="43" fontId="60" fillId="2" borderId="3" xfId="1" applyFont="1" applyFill="1" applyBorder="1"/>
    <xf numFmtId="43" fontId="59" fillId="2" borderId="19" xfId="1" applyFont="1" applyFill="1" applyBorder="1"/>
    <xf numFmtId="43" fontId="59" fillId="2" borderId="6" xfId="1" applyFont="1" applyFill="1" applyBorder="1"/>
    <xf numFmtId="0" fontId="62" fillId="0" borderId="0" xfId="4" applyFont="1" applyAlignment="1">
      <alignment horizontal="left" vertical="center"/>
    </xf>
    <xf numFmtId="0" fontId="63" fillId="0" borderId="0" xfId="0" applyFont="1"/>
    <xf numFmtId="43" fontId="59" fillId="0" borderId="3" xfId="3" applyNumberFormat="1" applyFont="1" applyBorder="1"/>
    <xf numFmtId="43" fontId="59" fillId="0" borderId="3" xfId="3" applyNumberFormat="1" applyFont="1" applyBorder="1" applyAlignment="1">
      <alignment horizontal="right"/>
    </xf>
    <xf numFmtId="0" fontId="59" fillId="0" borderId="3" xfId="3" applyFont="1" applyBorder="1" applyAlignment="1">
      <alignment horizontal="left"/>
    </xf>
    <xf numFmtId="1" fontId="57" fillId="0" borderId="0" xfId="3" applyNumberFormat="1" applyFont="1" applyAlignment="1">
      <alignment horizontal="center"/>
    </xf>
    <xf numFmtId="43" fontId="60" fillId="2" borderId="4" xfId="1" applyFont="1" applyFill="1" applyBorder="1"/>
    <xf numFmtId="43" fontId="60" fillId="0" borderId="5" xfId="1" applyFont="1" applyFill="1" applyBorder="1"/>
    <xf numFmtId="43" fontId="59" fillId="0" borderId="2" xfId="3" applyNumberFormat="1" applyFont="1" applyBorder="1" applyAlignment="1">
      <alignment horizontal="left"/>
    </xf>
    <xf numFmtId="43" fontId="66" fillId="0" borderId="2" xfId="5" applyFont="1" applyFill="1" applyBorder="1"/>
    <xf numFmtId="0" fontId="58" fillId="0" borderId="3" xfId="3" applyFont="1" applyBorder="1" applyAlignment="1">
      <alignment horizontal="left"/>
    </xf>
    <xf numFmtId="43" fontId="57" fillId="0" borderId="3" xfId="1" applyFont="1" applyFill="1" applyBorder="1"/>
    <xf numFmtId="0" fontId="60" fillId="0" borderId="3" xfId="3" applyFont="1" applyBorder="1" applyAlignment="1">
      <alignment horizontal="left"/>
    </xf>
    <xf numFmtId="49" fontId="56" fillId="0" borderId="3" xfId="0" applyNumberFormat="1" applyFont="1" applyBorder="1" applyAlignment="1">
      <alignment horizontal="right"/>
    </xf>
    <xf numFmtId="1" fontId="4" fillId="2" borderId="0" xfId="3" applyNumberFormat="1" applyFont="1" applyFill="1" applyAlignment="1">
      <alignment horizontal="center"/>
    </xf>
    <xf numFmtId="43" fontId="60" fillId="2" borderId="0" xfId="1" applyFont="1" applyFill="1" applyBorder="1" applyAlignment="1">
      <alignment horizontal="center"/>
    </xf>
    <xf numFmtId="43" fontId="59" fillId="2" borderId="2" xfId="3" applyNumberFormat="1" applyFont="1" applyFill="1" applyBorder="1" applyAlignment="1">
      <alignment horizontal="right"/>
    </xf>
    <xf numFmtId="43" fontId="60" fillId="0" borderId="2" xfId="3" applyNumberFormat="1" applyFont="1" applyBorder="1" applyAlignment="1">
      <alignment horizontal="right"/>
    </xf>
    <xf numFmtId="43" fontId="59" fillId="0" borderId="2" xfId="3" applyNumberFormat="1" applyFont="1" applyBorder="1" applyAlignment="1">
      <alignment horizontal="right"/>
    </xf>
    <xf numFmtId="43" fontId="59" fillId="0" borderId="5" xfId="3" applyNumberFormat="1" applyFont="1" applyBorder="1" applyAlignment="1">
      <alignment horizontal="right"/>
    </xf>
    <xf numFmtId="0" fontId="1" fillId="2" borderId="0" xfId="0" applyFont="1" applyFill="1"/>
    <xf numFmtId="0" fontId="55" fillId="7" borderId="0" xfId="3" applyFont="1" applyFill="1" applyAlignment="1">
      <alignment horizontal="center"/>
    </xf>
    <xf numFmtId="43" fontId="57" fillId="0" borderId="0" xfId="1" applyFont="1" applyFill="1" applyBorder="1" applyAlignment="1"/>
    <xf numFmtId="170" fontId="59" fillId="0" borderId="2" xfId="5" applyNumberFormat="1" applyFont="1" applyFill="1" applyBorder="1" applyAlignment="1">
      <alignment horizontal="left" indent="4"/>
    </xf>
    <xf numFmtId="170" fontId="59" fillId="0" borderId="2" xfId="5" applyNumberFormat="1" applyFont="1" applyFill="1" applyBorder="1"/>
    <xf numFmtId="0" fontId="59" fillId="0" borderId="4" xfId="3" applyFont="1" applyBorder="1" applyAlignment="1">
      <alignment horizontal="left"/>
    </xf>
    <xf numFmtId="167" fontId="59" fillId="0" borderId="2" xfId="1" applyNumberFormat="1" applyFont="1" applyFill="1" applyBorder="1"/>
    <xf numFmtId="0" fontId="59" fillId="0" borderId="7" xfId="3" applyFont="1" applyBorder="1" applyAlignment="1">
      <alignment horizontal="left" vertical="center" wrapText="1"/>
    </xf>
    <xf numFmtId="171" fontId="59" fillId="0" borderId="2" xfId="1" applyNumberFormat="1" applyFont="1" applyFill="1" applyBorder="1"/>
    <xf numFmtId="49" fontId="56" fillId="0" borderId="4" xfId="0" applyNumberFormat="1" applyFont="1" applyBorder="1" applyAlignment="1">
      <alignment horizontal="center"/>
    </xf>
    <xf numFmtId="49" fontId="56" fillId="0" borderId="4" xfId="0" applyNumberFormat="1" applyFont="1" applyBorder="1" applyAlignment="1">
      <alignment horizontal="right" vertical="center"/>
    </xf>
    <xf numFmtId="49" fontId="57" fillId="0" borderId="5" xfId="0" applyNumberFormat="1" applyFont="1" applyBorder="1" applyAlignment="1">
      <alignment horizontal="center"/>
    </xf>
    <xf numFmtId="49" fontId="56" fillId="0" borderId="5" xfId="0" applyNumberFormat="1" applyFont="1" applyBorder="1" applyAlignment="1">
      <alignment horizontal="right" vertical="center"/>
    </xf>
    <xf numFmtId="0" fontId="57" fillId="0" borderId="5" xfId="0" applyFont="1" applyBorder="1" applyAlignment="1">
      <alignment wrapText="1"/>
    </xf>
    <xf numFmtId="49" fontId="56" fillId="0" borderId="5" xfId="0" applyNumberFormat="1" applyFont="1" applyBorder="1" applyAlignment="1">
      <alignment horizontal="right"/>
    </xf>
    <xf numFmtId="43" fontId="60" fillId="0" borderId="3" xfId="1" applyFont="1" applyFill="1" applyBorder="1"/>
    <xf numFmtId="43" fontId="59" fillId="0" borderId="6" xfId="1" applyFont="1" applyFill="1" applyBorder="1"/>
    <xf numFmtId="43" fontId="59" fillId="0" borderId="19" xfId="1" applyFont="1" applyFill="1" applyBorder="1"/>
    <xf numFmtId="1" fontId="74" fillId="2" borderId="0" xfId="3" applyNumberFormat="1" applyFont="1" applyFill="1" applyAlignment="1">
      <alignment horizontal="center"/>
    </xf>
    <xf numFmtId="0" fontId="62" fillId="0" borderId="0" xfId="3" applyFont="1" applyAlignment="1">
      <alignment horizontal="left" vertical="center"/>
    </xf>
    <xf numFmtId="43" fontId="60" fillId="0" borderId="4" xfId="1" applyFont="1" applyFill="1" applyBorder="1"/>
    <xf numFmtId="0" fontId="0" fillId="7" borderId="0" xfId="0" applyFill="1"/>
    <xf numFmtId="0" fontId="10" fillId="2" borderId="13" xfId="3" applyFont="1" applyFill="1" applyBorder="1" applyAlignment="1">
      <alignment horizontal="center"/>
    </xf>
    <xf numFmtId="0" fontId="10" fillId="2" borderId="14" xfId="3" applyFont="1" applyFill="1" applyBorder="1" applyAlignment="1">
      <alignment horizontal="center"/>
    </xf>
    <xf numFmtId="0" fontId="17" fillId="2" borderId="6" xfId="3" applyFont="1" applyFill="1" applyBorder="1" applyAlignment="1">
      <alignment horizontal="center"/>
    </xf>
    <xf numFmtId="0" fontId="17" fillId="2" borderId="7" xfId="3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49" fontId="14" fillId="2" borderId="8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0" fontId="16" fillId="2" borderId="10" xfId="0" applyFont="1" applyFill="1" applyBorder="1" applyAlignment="1">
      <alignment horizontal="left" wrapText="1"/>
    </xf>
    <xf numFmtId="0" fontId="16" fillId="2" borderId="9" xfId="0" applyFont="1" applyFill="1" applyBorder="1" applyAlignment="1">
      <alignment horizontal="left" wrapText="1"/>
    </xf>
    <xf numFmtId="0" fontId="9" fillId="2" borderId="12" xfId="3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29" fillId="2" borderId="11" xfId="3" applyFont="1" applyFill="1" applyBorder="1" applyAlignment="1">
      <alignment horizontal="center" vertical="center"/>
    </xf>
    <xf numFmtId="0" fontId="29" fillId="2" borderId="15" xfId="3" applyFont="1" applyFill="1" applyBorder="1" applyAlignment="1">
      <alignment horizontal="center" vertical="center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2" xfId="3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center" vertical="center"/>
    </xf>
    <xf numFmtId="43" fontId="17" fillId="3" borderId="5" xfId="3" applyNumberFormat="1" applyFont="1" applyFill="1" applyBorder="1" applyAlignment="1">
      <alignment horizontal="right"/>
    </xf>
    <xf numFmtId="43" fontId="17" fillId="2" borderId="2" xfId="3" applyNumberFormat="1" applyFont="1" applyFill="1" applyBorder="1" applyAlignment="1">
      <alignment horizontal="right"/>
    </xf>
    <xf numFmtId="43" fontId="24" fillId="2" borderId="2" xfId="3" applyNumberFormat="1" applyFont="1" applyFill="1" applyBorder="1" applyAlignment="1">
      <alignment horizontal="right"/>
    </xf>
    <xf numFmtId="49" fontId="43" fillId="2" borderId="6" xfId="0" applyNumberFormat="1" applyFont="1" applyFill="1" applyBorder="1" applyAlignment="1">
      <alignment horizontal="center"/>
    </xf>
    <xf numFmtId="49" fontId="43" fillId="2" borderId="7" xfId="0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3" fontId="24" fillId="3" borderId="2" xfId="3" applyNumberFormat="1" applyFont="1" applyFill="1" applyBorder="1" applyAlignment="1">
      <alignment horizontal="right"/>
    </xf>
    <xf numFmtId="1" fontId="4" fillId="2" borderId="0" xfId="3" applyNumberFormat="1" applyFont="1" applyFill="1" applyAlignment="1">
      <alignment horizontal="center"/>
    </xf>
    <xf numFmtId="43" fontId="4" fillId="2" borderId="0" xfId="1" applyFont="1" applyFill="1" applyBorder="1" applyAlignment="1">
      <alignment horizontal="center"/>
    </xf>
    <xf numFmtId="0" fontId="30" fillId="2" borderId="9" xfId="3" applyFont="1" applyFill="1" applyBorder="1" applyAlignment="1">
      <alignment horizontal="center"/>
    </xf>
    <xf numFmtId="0" fontId="53" fillId="5" borderId="1" xfId="3" applyFont="1" applyFill="1" applyBorder="1" applyAlignment="1">
      <alignment horizontal="center"/>
    </xf>
    <xf numFmtId="0" fontId="11" fillId="5" borderId="0" xfId="3" applyFont="1" applyFill="1" applyAlignment="1">
      <alignment horizontal="center" vertical="center"/>
    </xf>
    <xf numFmtId="0" fontId="11" fillId="5" borderId="0" xfId="3" applyFont="1" applyFill="1" applyAlignment="1">
      <alignment horizontal="center" vertical="center" wrapText="1"/>
    </xf>
    <xf numFmtId="0" fontId="50" fillId="5" borderId="0" xfId="3" applyFont="1" applyFill="1" applyAlignment="1">
      <alignment horizontal="center" vertical="center"/>
    </xf>
    <xf numFmtId="0" fontId="51" fillId="5" borderId="0" xfId="3" applyFont="1" applyFill="1" applyAlignment="1">
      <alignment horizontal="center" vertical="center" wrapText="1"/>
    </xf>
    <xf numFmtId="0" fontId="52" fillId="5" borderId="0" xfId="3" applyFont="1" applyFill="1" applyAlignment="1">
      <alignment horizontal="left" vertical="center"/>
    </xf>
    <xf numFmtId="0" fontId="53" fillId="5" borderId="13" xfId="3" applyFont="1" applyFill="1" applyBorder="1" applyAlignment="1">
      <alignment horizontal="center"/>
    </xf>
    <xf numFmtId="0" fontId="53" fillId="5" borderId="14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50" fillId="5" borderId="11" xfId="3" applyFont="1" applyFill="1" applyBorder="1" applyAlignment="1">
      <alignment horizontal="center" vertical="center"/>
    </xf>
    <xf numFmtId="0" fontId="50" fillId="5" borderId="15" xfId="3" applyFont="1" applyFill="1" applyBorder="1" applyAlignment="1">
      <alignment horizontal="center" vertical="center"/>
    </xf>
    <xf numFmtId="0" fontId="51" fillId="5" borderId="12" xfId="3" applyFont="1" applyFill="1" applyBorder="1" applyAlignment="1">
      <alignment horizontal="center" vertical="center" wrapText="1"/>
    </xf>
    <xf numFmtId="0" fontId="51" fillId="5" borderId="1" xfId="3" applyFont="1" applyFill="1" applyBorder="1" applyAlignment="1">
      <alignment horizontal="center" vertical="center" wrapText="1"/>
    </xf>
    <xf numFmtId="0" fontId="52" fillId="5" borderId="12" xfId="3" applyFont="1" applyFill="1" applyBorder="1" applyAlignment="1">
      <alignment horizontal="left" vertical="center"/>
    </xf>
    <xf numFmtId="0" fontId="52" fillId="5" borderId="1" xfId="3" applyFont="1" applyFill="1" applyBorder="1" applyAlignment="1">
      <alignment horizontal="left" vertical="center"/>
    </xf>
    <xf numFmtId="0" fontId="17" fillId="2" borderId="25" xfId="3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49" fontId="14" fillId="2" borderId="20" xfId="0" applyNumberFormat="1" applyFont="1" applyFill="1" applyBorder="1" applyAlignment="1">
      <alignment horizontal="left"/>
    </xf>
    <xf numFmtId="43" fontId="17" fillId="3" borderId="26" xfId="3" applyNumberFormat="1" applyFont="1" applyFill="1" applyBorder="1" applyAlignment="1">
      <alignment horizontal="right"/>
    </xf>
    <xf numFmtId="43" fontId="17" fillId="2" borderId="22" xfId="3" applyNumberFormat="1" applyFont="1" applyFill="1" applyBorder="1" applyAlignment="1">
      <alignment horizontal="right"/>
    </xf>
    <xf numFmtId="49" fontId="43" fillId="2" borderId="25" xfId="0" applyNumberFormat="1" applyFon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3" fontId="24" fillId="3" borderId="22" xfId="3" applyNumberFormat="1" applyFont="1" applyFill="1" applyBorder="1" applyAlignment="1">
      <alignment horizontal="right"/>
    </xf>
    <xf numFmtId="43" fontId="24" fillId="2" borderId="22" xfId="3" applyNumberFormat="1" applyFont="1" applyFill="1" applyBorder="1" applyAlignment="1">
      <alignment horizontal="right"/>
    </xf>
    <xf numFmtId="49" fontId="15" fillId="2" borderId="6" xfId="0" applyNumberFormat="1" applyFont="1" applyFill="1" applyBorder="1" applyAlignment="1">
      <alignment horizontal="center"/>
    </xf>
    <xf numFmtId="49" fontId="15" fillId="2" borderId="7" xfId="0" applyNumberFormat="1" applyFont="1" applyFill="1" applyBorder="1" applyAlignment="1">
      <alignment horizontal="center"/>
    </xf>
    <xf numFmtId="0" fontId="11" fillId="5" borderId="11" xfId="3" applyFont="1" applyFill="1" applyBorder="1" applyAlignment="1">
      <alignment horizontal="center" vertical="center"/>
    </xf>
    <xf numFmtId="0" fontId="11" fillId="5" borderId="15" xfId="3" applyFont="1" applyFill="1" applyBorder="1" applyAlignment="1">
      <alignment horizontal="center" vertical="center"/>
    </xf>
    <xf numFmtId="0" fontId="11" fillId="5" borderId="12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 wrapText="1"/>
    </xf>
    <xf numFmtId="0" fontId="11" fillId="5" borderId="12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1" fontId="60" fillId="2" borderId="0" xfId="3" applyNumberFormat="1" applyFont="1" applyFill="1" applyAlignment="1">
      <alignment horizontal="center"/>
    </xf>
    <xf numFmtId="43" fontId="60" fillId="2" borderId="0" xfId="1" applyFont="1" applyFill="1" applyBorder="1" applyAlignment="1">
      <alignment horizontal="center"/>
    </xf>
    <xf numFmtId="1" fontId="71" fillId="2" borderId="0" xfId="3" applyNumberFormat="1" applyFont="1" applyFill="1" applyAlignment="1">
      <alignment horizontal="center"/>
    </xf>
    <xf numFmtId="43" fontId="71" fillId="2" borderId="0" xfId="1" applyFont="1" applyFill="1" applyBorder="1" applyAlignment="1">
      <alignment horizontal="center"/>
    </xf>
    <xf numFmtId="0" fontId="54" fillId="5" borderId="13" xfId="3" applyFont="1" applyFill="1" applyBorder="1" applyAlignment="1">
      <alignment horizontal="center"/>
    </xf>
    <xf numFmtId="0" fontId="54" fillId="5" borderId="12" xfId="3" applyFont="1" applyFill="1" applyBorder="1" applyAlignment="1">
      <alignment horizontal="center" vertical="center"/>
    </xf>
    <xf numFmtId="0" fontId="54" fillId="5" borderId="1" xfId="3" applyFont="1" applyFill="1" applyBorder="1" applyAlignment="1">
      <alignment horizontal="center" vertical="center"/>
    </xf>
    <xf numFmtId="43" fontId="59" fillId="2" borderId="2" xfId="3" applyNumberFormat="1" applyFont="1" applyFill="1" applyBorder="1" applyAlignment="1">
      <alignment horizontal="right"/>
    </xf>
    <xf numFmtId="43" fontId="59" fillId="3" borderId="5" xfId="3" applyNumberFormat="1" applyFont="1" applyFill="1" applyBorder="1" applyAlignment="1">
      <alignment horizontal="right"/>
    </xf>
    <xf numFmtId="0" fontId="70" fillId="2" borderId="0" xfId="0" applyFont="1" applyFill="1" applyAlignment="1">
      <alignment horizontal="center"/>
    </xf>
    <xf numFmtId="0" fontId="70" fillId="0" borderId="0" xfId="0" applyFont="1" applyAlignment="1">
      <alignment horizontal="center"/>
    </xf>
    <xf numFmtId="0" fontId="54" fillId="5" borderId="14" xfId="3" applyFont="1" applyFill="1" applyBorder="1" applyAlignment="1">
      <alignment horizontal="center"/>
    </xf>
    <xf numFmtId="43" fontId="60" fillId="3" borderId="2" xfId="3" applyNumberFormat="1" applyFont="1" applyFill="1" applyBorder="1" applyAlignment="1">
      <alignment horizontal="right"/>
    </xf>
    <xf numFmtId="43" fontId="60" fillId="0" borderId="2" xfId="3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0" fontId="54" fillId="5" borderId="11" xfId="3" applyFont="1" applyFill="1" applyBorder="1" applyAlignment="1">
      <alignment horizontal="center" vertical="center"/>
    </xf>
    <xf numFmtId="0" fontId="54" fillId="5" borderId="15" xfId="3" applyFont="1" applyFill="1" applyBorder="1" applyAlignment="1">
      <alignment horizontal="center" vertical="center"/>
    </xf>
    <xf numFmtId="0" fontId="54" fillId="5" borderId="12" xfId="3" applyFont="1" applyFill="1" applyBorder="1" applyAlignment="1">
      <alignment horizontal="center" vertical="center" wrapText="1"/>
    </xf>
    <xf numFmtId="0" fontId="54" fillId="5" borderId="1" xfId="3" applyFont="1" applyFill="1" applyBorder="1" applyAlignment="1">
      <alignment horizontal="center" vertical="center" wrapText="1"/>
    </xf>
    <xf numFmtId="0" fontId="62" fillId="2" borderId="9" xfId="3" applyFont="1" applyFill="1" applyBorder="1" applyAlignment="1">
      <alignment horizontal="center"/>
    </xf>
    <xf numFmtId="49" fontId="57" fillId="2" borderId="8" xfId="0" applyNumberFormat="1" applyFont="1" applyFill="1" applyBorder="1" applyAlignment="1">
      <alignment horizontal="left"/>
    </xf>
    <xf numFmtId="49" fontId="57" fillId="2" borderId="0" xfId="0" applyNumberFormat="1" applyFont="1" applyFill="1" applyAlignment="1">
      <alignment horizontal="left"/>
    </xf>
    <xf numFmtId="0" fontId="59" fillId="2" borderId="6" xfId="3" applyFont="1" applyFill="1" applyBorder="1" applyAlignment="1">
      <alignment horizontal="center"/>
    </xf>
    <xf numFmtId="0" fontId="59" fillId="2" borderId="7" xfId="3" applyFont="1" applyFill="1" applyBorder="1" applyAlignment="1">
      <alignment horizontal="center"/>
    </xf>
    <xf numFmtId="0" fontId="56" fillId="2" borderId="6" xfId="0" applyFont="1" applyFill="1" applyBorder="1" applyAlignment="1">
      <alignment horizontal="center"/>
    </xf>
    <xf numFmtId="0" fontId="56" fillId="2" borderId="7" xfId="0" applyFont="1" applyFill="1" applyBorder="1" applyAlignment="1">
      <alignment horizontal="center"/>
    </xf>
    <xf numFmtId="0" fontId="54" fillId="5" borderId="12" xfId="3" applyFont="1" applyFill="1" applyBorder="1" applyAlignment="1">
      <alignment horizontal="left" vertical="center"/>
    </xf>
    <xf numFmtId="0" fontId="54" fillId="5" borderId="1" xfId="3" applyFont="1" applyFill="1" applyBorder="1" applyAlignment="1">
      <alignment horizontal="left" vertical="center"/>
    </xf>
    <xf numFmtId="1" fontId="3" fillId="2" borderId="0" xfId="3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9" fillId="0" borderId="6" xfId="3" applyFont="1" applyBorder="1" applyAlignment="1">
      <alignment horizontal="center"/>
    </xf>
    <xf numFmtId="0" fontId="59" fillId="0" borderId="7" xfId="3" applyFont="1" applyBorder="1" applyAlignment="1">
      <alignment horizontal="center"/>
    </xf>
    <xf numFmtId="49" fontId="57" fillId="0" borderId="8" xfId="0" applyNumberFormat="1" applyFont="1" applyBorder="1" applyAlignment="1">
      <alignment horizontal="left"/>
    </xf>
    <xf numFmtId="49" fontId="57" fillId="0" borderId="0" xfId="0" applyNumberFormat="1" applyFont="1" applyAlignment="1">
      <alignment horizontal="left"/>
    </xf>
    <xf numFmtId="43" fontId="59" fillId="0" borderId="2" xfId="3" applyNumberFormat="1" applyFont="1" applyBorder="1" applyAlignment="1">
      <alignment horizontal="right"/>
    </xf>
    <xf numFmtId="0" fontId="62" fillId="0" borderId="9" xfId="3" applyFont="1" applyBorder="1" applyAlignment="1">
      <alignment horizontal="center"/>
    </xf>
    <xf numFmtId="43" fontId="59" fillId="0" borderId="5" xfId="3" applyNumberFormat="1" applyFont="1" applyBorder="1" applyAlignment="1">
      <alignment horizontal="right"/>
    </xf>
    <xf numFmtId="43" fontId="60" fillId="2" borderId="2" xfId="3" applyNumberFormat="1" applyFont="1" applyFill="1" applyBorder="1" applyAlignment="1">
      <alignment horizontal="right"/>
    </xf>
    <xf numFmtId="49" fontId="56" fillId="2" borderId="6" xfId="0" applyNumberFormat="1" applyFont="1" applyFill="1" applyBorder="1" applyAlignment="1">
      <alignment horizontal="center"/>
    </xf>
    <xf numFmtId="49" fontId="56" fillId="2" borderId="7" xfId="0" applyNumberFormat="1" applyFont="1" applyFill="1" applyBorder="1" applyAlignment="1">
      <alignment horizontal="center"/>
    </xf>
    <xf numFmtId="0" fontId="59" fillId="0" borderId="6" xfId="3" applyFont="1" applyBorder="1" applyAlignment="1">
      <alignment horizontal="right"/>
    </xf>
    <xf numFmtId="0" fontId="59" fillId="0" borderId="7" xfId="3" applyFont="1" applyBorder="1" applyAlignment="1">
      <alignment horizontal="right"/>
    </xf>
    <xf numFmtId="0" fontId="56" fillId="0" borderId="6" xfId="0" applyFont="1" applyBorder="1" applyAlignment="1">
      <alignment horizontal="right"/>
    </xf>
    <xf numFmtId="0" fontId="56" fillId="0" borderId="7" xfId="0" applyFont="1" applyBorder="1" applyAlignment="1">
      <alignment horizontal="right"/>
    </xf>
    <xf numFmtId="43" fontId="17" fillId="2" borderId="5" xfId="3" applyNumberFormat="1" applyFont="1" applyFill="1" applyBorder="1" applyAlignment="1">
      <alignment horizontal="right"/>
    </xf>
    <xf numFmtId="0" fontId="48" fillId="2" borderId="11" xfId="3" applyFont="1" applyFill="1" applyBorder="1" applyAlignment="1">
      <alignment horizontal="center" vertical="center"/>
    </xf>
    <xf numFmtId="0" fontId="48" fillId="2" borderId="15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left" vertical="center"/>
    </xf>
    <xf numFmtId="0" fontId="9" fillId="2" borderId="18" xfId="3" applyFont="1" applyFill="1" applyBorder="1" applyAlignment="1">
      <alignment horizontal="left" vertical="center"/>
    </xf>
  </cellXfs>
  <cellStyles count="6">
    <cellStyle name="Millares" xfId="1" builtinId="3"/>
    <cellStyle name="Millares 2" xfId="5" xr:uid="{00000000-0005-0000-0000-000001000000}"/>
    <cellStyle name="Normal" xfId="0" builtinId="0"/>
    <cellStyle name="Normal 2 2" xfId="4" xr:uid="{00000000-0005-0000-0000-000003000000}"/>
    <cellStyle name="Normal_Hoja1" xfId="3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38100</xdr:rowOff>
    </xdr:from>
    <xdr:to>
      <xdr:col>2</xdr:col>
      <xdr:colOff>180976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8100"/>
          <a:ext cx="4667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105</xdr:row>
      <xdr:rowOff>57150</xdr:rowOff>
    </xdr:from>
    <xdr:to>
      <xdr:col>2</xdr:col>
      <xdr:colOff>333375</xdr:colOff>
      <xdr:row>109</xdr:row>
      <xdr:rowOff>28576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9640550"/>
          <a:ext cx="428625" cy="561976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51</xdr:row>
      <xdr:rowOff>180975</xdr:rowOff>
    </xdr:from>
    <xdr:to>
      <xdr:col>2</xdr:col>
      <xdr:colOff>600075</xdr:colOff>
      <xdr:row>54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068050"/>
          <a:ext cx="419100" cy="5619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180976</xdr:colOff>
      <xdr:row>161</xdr:row>
      <xdr:rowOff>38100</xdr:rowOff>
    </xdr:from>
    <xdr:to>
      <xdr:col>2</xdr:col>
      <xdr:colOff>180976</xdr:colOff>
      <xdr:row>163</xdr:row>
      <xdr:rowOff>190500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7813000"/>
          <a:ext cx="466725" cy="5429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180976</xdr:colOff>
      <xdr:row>0</xdr:row>
      <xdr:rowOff>38100</xdr:rowOff>
    </xdr:from>
    <xdr:to>
      <xdr:col>19</xdr:col>
      <xdr:colOff>180976</xdr:colOff>
      <xdr:row>2</xdr:row>
      <xdr:rowOff>190500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8100"/>
          <a:ext cx="4667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371475</xdr:colOff>
      <xdr:row>105</xdr:row>
      <xdr:rowOff>57150</xdr:rowOff>
    </xdr:from>
    <xdr:to>
      <xdr:col>19</xdr:col>
      <xdr:colOff>333375</xdr:colOff>
      <xdr:row>109</xdr:row>
      <xdr:rowOff>28576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9964400"/>
          <a:ext cx="428625" cy="561976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180975</xdr:colOff>
      <xdr:row>51</xdr:row>
      <xdr:rowOff>180975</xdr:rowOff>
    </xdr:from>
    <xdr:to>
      <xdr:col>19</xdr:col>
      <xdr:colOff>600075</xdr:colOff>
      <xdr:row>54</xdr:row>
      <xdr:rowOff>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220450"/>
          <a:ext cx="419100" cy="5619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180976</xdr:colOff>
      <xdr:row>161</xdr:row>
      <xdr:rowOff>38100</xdr:rowOff>
    </xdr:from>
    <xdr:to>
      <xdr:col>19</xdr:col>
      <xdr:colOff>180976</xdr:colOff>
      <xdr:row>163</xdr:row>
      <xdr:rowOff>190500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8136850"/>
          <a:ext cx="466725" cy="5429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180976</xdr:colOff>
      <xdr:row>0</xdr:row>
      <xdr:rowOff>38100</xdr:rowOff>
    </xdr:from>
    <xdr:to>
      <xdr:col>19</xdr:col>
      <xdr:colOff>180976</xdr:colOff>
      <xdr:row>2</xdr:row>
      <xdr:rowOff>190500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8100"/>
          <a:ext cx="46672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0</xdr:rowOff>
    </xdr:from>
    <xdr:to>
      <xdr:col>13</xdr:col>
      <xdr:colOff>714375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5D8B8-E4E3-4B34-B4EA-D47B8A2082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92150" y="0"/>
          <a:ext cx="1257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240508</xdr:colOff>
      <xdr:row>62</xdr:row>
      <xdr:rowOff>76201</xdr:rowOff>
    </xdr:from>
    <xdr:to>
      <xdr:col>13</xdr:col>
      <xdr:colOff>561976</xdr:colOff>
      <xdr:row>66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EBE98E-AFFB-4E76-AF00-80E4E6C177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80233" y="11858626"/>
          <a:ext cx="152161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350042</xdr:colOff>
      <xdr:row>108</xdr:row>
      <xdr:rowOff>38101</xdr:rowOff>
    </xdr:from>
    <xdr:to>
      <xdr:col>13</xdr:col>
      <xdr:colOff>523875</xdr:colOff>
      <xdr:row>111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1A965E-8928-484B-A870-60D9E2DF63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89767" y="19116676"/>
          <a:ext cx="137398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323850</xdr:colOff>
      <xdr:row>151</xdr:row>
      <xdr:rowOff>142875</xdr:rowOff>
    </xdr:from>
    <xdr:to>
      <xdr:col>13</xdr:col>
      <xdr:colOff>447675</xdr:colOff>
      <xdr:row>154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6CFD38-ADA3-412D-834E-CA248D9BFF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63575" y="26012775"/>
          <a:ext cx="13239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38100</xdr:rowOff>
    </xdr:from>
    <xdr:to>
      <xdr:col>2</xdr:col>
      <xdr:colOff>180976</xdr:colOff>
      <xdr:row>1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8100"/>
          <a:ext cx="447675" cy="4762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0</xdr:row>
      <xdr:rowOff>57150</xdr:rowOff>
    </xdr:from>
    <xdr:to>
      <xdr:col>15</xdr:col>
      <xdr:colOff>28575</xdr:colOff>
      <xdr:row>3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247650"/>
          <a:ext cx="19716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485775</xdr:colOff>
      <xdr:row>52</xdr:row>
      <xdr:rowOff>133351</xdr:rowOff>
    </xdr:from>
    <xdr:to>
      <xdr:col>14</xdr:col>
      <xdr:colOff>685800</xdr:colOff>
      <xdr:row>55</xdr:row>
      <xdr:rowOff>19051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1401426"/>
          <a:ext cx="1781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647700</xdr:colOff>
      <xdr:row>98</xdr:row>
      <xdr:rowOff>123825</xdr:rowOff>
    </xdr:from>
    <xdr:to>
      <xdr:col>15</xdr:col>
      <xdr:colOff>57150</xdr:colOff>
      <xdr:row>101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20316825"/>
          <a:ext cx="1781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581025</xdr:colOff>
      <xdr:row>143</xdr:row>
      <xdr:rowOff>152400</xdr:rowOff>
    </xdr:from>
    <xdr:to>
      <xdr:col>14</xdr:col>
      <xdr:colOff>781050</xdr:colOff>
      <xdr:row>146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28956000"/>
          <a:ext cx="17811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133349</xdr:colOff>
      <xdr:row>1</xdr:row>
      <xdr:rowOff>57150</xdr:rowOff>
    </xdr:from>
    <xdr:to>
      <xdr:col>15</xdr:col>
      <xdr:colOff>514350</xdr:colOff>
      <xdr:row>3</xdr:row>
      <xdr:rowOff>238125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49" y="247650"/>
          <a:ext cx="1809751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695325</xdr:colOff>
      <xdr:row>40</xdr:row>
      <xdr:rowOff>171450</xdr:rowOff>
    </xdr:from>
    <xdr:to>
      <xdr:col>15</xdr:col>
      <xdr:colOff>390525</xdr:colOff>
      <xdr:row>43</xdr:row>
      <xdr:rowOff>161925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8620125"/>
          <a:ext cx="19145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71</xdr:row>
      <xdr:rowOff>9525</xdr:rowOff>
    </xdr:from>
    <xdr:to>
      <xdr:col>15</xdr:col>
      <xdr:colOff>561975</xdr:colOff>
      <xdr:row>74</xdr:row>
      <xdr:rowOff>38100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6935450"/>
          <a:ext cx="19716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704850</xdr:colOff>
      <xdr:row>110</xdr:row>
      <xdr:rowOff>0</xdr:rowOff>
    </xdr:from>
    <xdr:to>
      <xdr:col>15</xdr:col>
      <xdr:colOff>457200</xdr:colOff>
      <xdr:row>112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25146000"/>
          <a:ext cx="19716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154</xdr:row>
      <xdr:rowOff>66675</xdr:rowOff>
    </xdr:from>
    <xdr:to>
      <xdr:col>15</xdr:col>
      <xdr:colOff>581025</xdr:colOff>
      <xdr:row>157</xdr:row>
      <xdr:rowOff>38100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33966150"/>
          <a:ext cx="19716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266700</xdr:rowOff>
    </xdr:from>
    <xdr:to>
      <xdr:col>15</xdr:col>
      <xdr:colOff>304801</xdr:colOff>
      <xdr:row>4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00050"/>
          <a:ext cx="180975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114300</xdr:colOff>
      <xdr:row>53</xdr:row>
      <xdr:rowOff>133350</xdr:rowOff>
    </xdr:from>
    <xdr:to>
      <xdr:col>15</xdr:col>
      <xdr:colOff>342901</xdr:colOff>
      <xdr:row>56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9010650"/>
          <a:ext cx="180975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98</xdr:row>
      <xdr:rowOff>200026</xdr:rowOff>
    </xdr:from>
    <xdr:to>
      <xdr:col>15</xdr:col>
      <xdr:colOff>323851</xdr:colOff>
      <xdr:row>101</xdr:row>
      <xdr:rowOff>57151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16821151"/>
          <a:ext cx="18097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143</xdr:row>
      <xdr:rowOff>257176</xdr:rowOff>
    </xdr:from>
    <xdr:to>
      <xdr:col>15</xdr:col>
      <xdr:colOff>314326</xdr:colOff>
      <xdr:row>146</xdr:row>
      <xdr:rowOff>28576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23898226"/>
          <a:ext cx="180975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0</xdr:row>
      <xdr:rowOff>1</xdr:rowOff>
    </xdr:from>
    <xdr:to>
      <xdr:col>15</xdr:col>
      <xdr:colOff>325755</xdr:colOff>
      <xdr:row>2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1"/>
          <a:ext cx="204025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114301</xdr:colOff>
      <xdr:row>56</xdr:row>
      <xdr:rowOff>104776</xdr:rowOff>
    </xdr:from>
    <xdr:to>
      <xdr:col>15</xdr:col>
      <xdr:colOff>304801</xdr:colOff>
      <xdr:row>59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1" y="10182226"/>
          <a:ext cx="201930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101</xdr:row>
      <xdr:rowOff>95250</xdr:rowOff>
    </xdr:from>
    <xdr:to>
      <xdr:col>15</xdr:col>
      <xdr:colOff>361950</xdr:colOff>
      <xdr:row>104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7792700"/>
          <a:ext cx="20193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145</xdr:row>
      <xdr:rowOff>114301</xdr:rowOff>
    </xdr:from>
    <xdr:to>
      <xdr:col>15</xdr:col>
      <xdr:colOff>342900</xdr:colOff>
      <xdr:row>148</xdr:row>
      <xdr:rowOff>57151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24974551"/>
          <a:ext cx="2019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0</xdr:row>
      <xdr:rowOff>85725</xdr:rowOff>
    </xdr:from>
    <xdr:to>
      <xdr:col>15</xdr:col>
      <xdr:colOff>333375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85725"/>
          <a:ext cx="17621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381000</xdr:colOff>
      <xdr:row>58</xdr:row>
      <xdr:rowOff>47625</xdr:rowOff>
    </xdr:from>
    <xdr:to>
      <xdr:col>15</xdr:col>
      <xdr:colOff>165735</xdr:colOff>
      <xdr:row>61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9115425"/>
          <a:ext cx="201358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323850</xdr:colOff>
      <xdr:row>103</xdr:row>
      <xdr:rowOff>57150</xdr:rowOff>
    </xdr:from>
    <xdr:to>
      <xdr:col>15</xdr:col>
      <xdr:colOff>135255</xdr:colOff>
      <xdr:row>106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16687800"/>
          <a:ext cx="204025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428625</xdr:colOff>
      <xdr:row>147</xdr:row>
      <xdr:rowOff>19050</xdr:rowOff>
    </xdr:from>
    <xdr:to>
      <xdr:col>15</xdr:col>
      <xdr:colOff>268605</xdr:colOff>
      <xdr:row>150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2926675"/>
          <a:ext cx="161163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161926</xdr:colOff>
      <xdr:row>0</xdr:row>
      <xdr:rowOff>9525</xdr:rowOff>
    </xdr:from>
    <xdr:to>
      <xdr:col>14</xdr:col>
      <xdr:colOff>800101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3526" y="9525"/>
          <a:ext cx="1543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66675</xdr:colOff>
      <xdr:row>61</xdr:row>
      <xdr:rowOff>38100</xdr:rowOff>
    </xdr:from>
    <xdr:to>
      <xdr:col>14</xdr:col>
      <xdr:colOff>870585</xdr:colOff>
      <xdr:row>64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9620250"/>
          <a:ext cx="170878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106</xdr:row>
      <xdr:rowOff>47625</xdr:rowOff>
    </xdr:from>
    <xdr:to>
      <xdr:col>14</xdr:col>
      <xdr:colOff>868680</xdr:colOff>
      <xdr:row>109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716375"/>
          <a:ext cx="173545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149</xdr:row>
      <xdr:rowOff>171450</xdr:rowOff>
    </xdr:from>
    <xdr:to>
      <xdr:col>14</xdr:col>
      <xdr:colOff>830580</xdr:colOff>
      <xdr:row>152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23545800"/>
          <a:ext cx="173545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914401</xdr:colOff>
      <xdr:row>0</xdr:row>
      <xdr:rowOff>38100</xdr:rowOff>
    </xdr:from>
    <xdr:to>
      <xdr:col>14</xdr:col>
      <xdr:colOff>590551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6" y="38100"/>
          <a:ext cx="18478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733425</xdr:colOff>
      <xdr:row>61</xdr:row>
      <xdr:rowOff>28575</xdr:rowOff>
    </xdr:from>
    <xdr:to>
      <xdr:col>14</xdr:col>
      <xdr:colOff>546735</xdr:colOff>
      <xdr:row>64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9744075"/>
          <a:ext cx="201358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752475</xdr:colOff>
      <xdr:row>104</xdr:row>
      <xdr:rowOff>171450</xdr:rowOff>
    </xdr:from>
    <xdr:to>
      <xdr:col>14</xdr:col>
      <xdr:colOff>611505</xdr:colOff>
      <xdr:row>107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6659225"/>
          <a:ext cx="204025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752475</xdr:colOff>
      <xdr:row>147</xdr:row>
      <xdr:rowOff>171450</xdr:rowOff>
    </xdr:from>
    <xdr:to>
      <xdr:col>14</xdr:col>
      <xdr:colOff>611505</xdr:colOff>
      <xdr:row>150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441025"/>
          <a:ext cx="204025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762000</xdr:colOff>
      <xdr:row>0</xdr:row>
      <xdr:rowOff>0</xdr:rowOff>
    </xdr:from>
    <xdr:to>
      <xdr:col>14</xdr:col>
      <xdr:colOff>234780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01725" y="0"/>
          <a:ext cx="144445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611982</xdr:colOff>
      <xdr:row>61</xdr:row>
      <xdr:rowOff>215613</xdr:rowOff>
    </xdr:from>
    <xdr:to>
      <xdr:col>14</xdr:col>
      <xdr:colOff>85725</xdr:colOff>
      <xdr:row>65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51707" y="11645613"/>
          <a:ext cx="1588293" cy="67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673892</xdr:colOff>
      <xdr:row>107</xdr:row>
      <xdr:rowOff>190932</xdr:rowOff>
    </xdr:from>
    <xdr:to>
      <xdr:col>14</xdr:col>
      <xdr:colOff>152400</xdr:colOff>
      <xdr:row>110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3617" y="18907557"/>
          <a:ext cx="1469233" cy="542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695325</xdr:colOff>
      <xdr:row>150</xdr:row>
      <xdr:rowOff>274710</xdr:rowOff>
    </xdr:from>
    <xdr:to>
      <xdr:col>14</xdr:col>
      <xdr:colOff>173907</xdr:colOff>
      <xdr:row>153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35050" y="25782660"/>
          <a:ext cx="1507407" cy="496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4"/>
  <sheetViews>
    <sheetView topLeftCell="K109" workbookViewId="0">
      <selection activeCell="AJ114" sqref="AJ114"/>
    </sheetView>
  </sheetViews>
  <sheetFormatPr baseColWidth="10" defaultColWidth="9.140625" defaultRowHeight="15" x14ac:dyDescent="0.25"/>
  <cols>
    <col min="1" max="1" width="5.7109375" customWidth="1"/>
    <col min="2" max="2" width="7" customWidth="1"/>
    <col min="3" max="3" width="36.5703125" customWidth="1"/>
    <col min="4" max="4" width="12" customWidth="1"/>
    <col min="5" max="5" width="13" customWidth="1"/>
    <col min="6" max="6" width="12.28515625" customWidth="1"/>
    <col min="7" max="7" width="13.42578125" customWidth="1"/>
    <col min="8" max="8" width="11.28515625" customWidth="1"/>
    <col min="9" max="9" width="14.42578125" customWidth="1"/>
    <col min="10" max="10" width="10" customWidth="1"/>
    <col min="11" max="11" width="11.42578125" customWidth="1"/>
    <col min="12" max="12" width="13" customWidth="1"/>
    <col min="13" max="13" width="13.28515625" customWidth="1"/>
    <col min="14" max="14" width="10.42578125" customWidth="1"/>
    <col min="15" max="15" width="13" customWidth="1"/>
    <col min="16" max="16" width="11.28515625" customWidth="1"/>
    <col min="17" max="17" width="12.7109375" customWidth="1"/>
    <col min="18" max="18" width="5.7109375" customWidth="1"/>
    <col min="19" max="19" width="7.85546875" customWidth="1"/>
    <col min="20" max="20" width="37.5703125" customWidth="1"/>
    <col min="21" max="21" width="14.140625" customWidth="1"/>
    <col min="22" max="22" width="13.85546875" customWidth="1"/>
    <col min="23" max="23" width="12.42578125" customWidth="1"/>
    <col min="24" max="24" width="12.5703125" customWidth="1"/>
    <col min="25" max="25" width="12.140625" customWidth="1"/>
    <col min="26" max="26" width="14.42578125" customWidth="1"/>
    <col min="27" max="27" width="12.42578125" customWidth="1"/>
    <col min="28" max="28" width="13.140625" customWidth="1"/>
    <col min="29" max="29" width="11.28515625" customWidth="1"/>
    <col min="30" max="30" width="12.7109375" customWidth="1"/>
    <col min="31" max="31" width="12.85546875" customWidth="1"/>
    <col min="32" max="32" width="13.140625" customWidth="1"/>
    <col min="33" max="33" width="12.7109375" style="5" customWidth="1"/>
    <col min="34" max="34" width="15.140625" style="5" bestFit="1" customWidth="1"/>
    <col min="35" max="35" width="11.5703125" bestFit="1" customWidth="1"/>
    <col min="36" max="36" width="15.140625" bestFit="1" customWidth="1"/>
    <col min="37" max="37" width="13.85546875" customWidth="1"/>
    <col min="38" max="38" width="13.140625" bestFit="1" customWidth="1"/>
  </cols>
  <sheetData>
    <row r="1" spans="1:41" ht="10.5" customHeight="1" x14ac:dyDescent="0.25">
      <c r="A1" s="1"/>
      <c r="B1" s="1"/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6" t="s">
        <v>0</v>
      </c>
      <c r="R1" s="1"/>
      <c r="S1" s="1"/>
      <c r="T1" s="1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 t="s">
        <v>1</v>
      </c>
    </row>
    <row r="2" spans="1:41" ht="15" customHeight="1" x14ac:dyDescent="0.25">
      <c r="A2" s="546" t="s">
        <v>2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 t="s">
        <v>2</v>
      </c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76"/>
      <c r="AH2" s="76"/>
    </row>
    <row r="3" spans="1:41" ht="15.75" x14ac:dyDescent="0.25">
      <c r="A3" s="547" t="s">
        <v>3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 t="s">
        <v>3</v>
      </c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163"/>
      <c r="AH3" s="163"/>
    </row>
    <row r="4" spans="1:41" ht="2.25" customHeight="1" thickBot="1" x14ac:dyDescent="0.35">
      <c r="A4" s="369"/>
      <c r="B4" s="369"/>
      <c r="C4" s="369"/>
      <c r="D4" s="369"/>
      <c r="E4" s="369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369"/>
      <c r="S4" s="369"/>
      <c r="T4" s="369"/>
      <c r="U4" s="8"/>
      <c r="V4" s="8"/>
      <c r="W4" s="8"/>
      <c r="X4" s="8"/>
      <c r="Y4" s="8"/>
      <c r="Z4" s="8"/>
      <c r="AA4" s="8"/>
      <c r="AB4" s="8"/>
      <c r="AC4" s="8"/>
      <c r="AD4" s="8"/>
      <c r="AE4" s="5"/>
      <c r="AF4" s="5"/>
    </row>
    <row r="5" spans="1:41" ht="13.5" customHeight="1" thickBot="1" x14ac:dyDescent="0.35">
      <c r="A5" s="528" t="s">
        <v>4</v>
      </c>
      <c r="B5" s="530" t="s">
        <v>5</v>
      </c>
      <c r="C5" s="526" t="s">
        <v>6</v>
      </c>
      <c r="D5" s="516" t="s">
        <v>7</v>
      </c>
      <c r="E5" s="516"/>
      <c r="F5" s="516" t="s">
        <v>8</v>
      </c>
      <c r="G5" s="516"/>
      <c r="H5" s="516" t="s">
        <v>9</v>
      </c>
      <c r="I5" s="516"/>
      <c r="J5" s="516" t="s">
        <v>10</v>
      </c>
      <c r="K5" s="516"/>
      <c r="L5" s="516" t="s">
        <v>11</v>
      </c>
      <c r="M5" s="516"/>
      <c r="N5" s="516" t="s">
        <v>12</v>
      </c>
      <c r="O5" s="516"/>
      <c r="P5" s="516" t="s">
        <v>13</v>
      </c>
      <c r="Q5" s="516"/>
      <c r="R5" s="528" t="s">
        <v>4</v>
      </c>
      <c r="S5" s="530" t="s">
        <v>5</v>
      </c>
      <c r="T5" s="526" t="s">
        <v>6</v>
      </c>
      <c r="U5" s="516" t="s">
        <v>14</v>
      </c>
      <c r="V5" s="516"/>
      <c r="W5" s="516" t="s">
        <v>15</v>
      </c>
      <c r="X5" s="516"/>
      <c r="Y5" s="516" t="s">
        <v>16</v>
      </c>
      <c r="Z5" s="516"/>
      <c r="AA5" s="516" t="s">
        <v>17</v>
      </c>
      <c r="AB5" s="516"/>
      <c r="AC5" s="516" t="s">
        <v>18</v>
      </c>
      <c r="AD5" s="516"/>
      <c r="AE5" s="516" t="s">
        <v>19</v>
      </c>
      <c r="AF5" s="517"/>
    </row>
    <row r="6" spans="1:41" ht="15" customHeight="1" thickBot="1" x14ac:dyDescent="0.35">
      <c r="A6" s="529"/>
      <c r="B6" s="531"/>
      <c r="C6" s="527"/>
      <c r="D6" s="128" t="s">
        <v>20</v>
      </c>
      <c r="E6" s="128" t="s">
        <v>21</v>
      </c>
      <c r="F6" s="128" t="s">
        <v>20</v>
      </c>
      <c r="G6" s="128" t="s">
        <v>21</v>
      </c>
      <c r="H6" s="128" t="s">
        <v>20</v>
      </c>
      <c r="I6" s="128" t="s">
        <v>21</v>
      </c>
      <c r="J6" s="128" t="s">
        <v>20</v>
      </c>
      <c r="K6" s="128" t="s">
        <v>21</v>
      </c>
      <c r="L6" s="128" t="s">
        <v>20</v>
      </c>
      <c r="M6" s="128" t="s">
        <v>21</v>
      </c>
      <c r="N6" s="128" t="s">
        <v>20</v>
      </c>
      <c r="O6" s="128" t="s">
        <v>21</v>
      </c>
      <c r="P6" s="128" t="s">
        <v>20</v>
      </c>
      <c r="Q6" s="128" t="s">
        <v>21</v>
      </c>
      <c r="R6" s="529"/>
      <c r="S6" s="531"/>
      <c r="T6" s="527"/>
      <c r="U6" s="128" t="s">
        <v>20</v>
      </c>
      <c r="V6" s="128" t="s">
        <v>21</v>
      </c>
      <c r="W6" s="128" t="s">
        <v>20</v>
      </c>
      <c r="X6" s="128" t="s">
        <v>21</v>
      </c>
      <c r="Y6" s="128" t="s">
        <v>20</v>
      </c>
      <c r="Z6" s="128" t="s">
        <v>21</v>
      </c>
      <c r="AA6" s="128" t="s">
        <v>20</v>
      </c>
      <c r="AB6" s="128" t="s">
        <v>21</v>
      </c>
      <c r="AC6" s="128" t="s">
        <v>20</v>
      </c>
      <c r="AD6" s="128" t="s">
        <v>21</v>
      </c>
      <c r="AE6" s="128" t="s">
        <v>20</v>
      </c>
      <c r="AF6" s="129" t="s">
        <v>21</v>
      </c>
    </row>
    <row r="7" spans="1:41" ht="5.25" customHeight="1" x14ac:dyDescent="0.25">
      <c r="A7" s="9"/>
      <c r="B7" s="9"/>
      <c r="C7" s="9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/>
      <c r="S7" s="9"/>
      <c r="T7" s="9"/>
      <c r="U7" s="11"/>
      <c r="V7" s="11"/>
      <c r="W7" s="11"/>
      <c r="X7" s="11"/>
      <c r="Y7" s="11"/>
      <c r="Z7" s="11"/>
      <c r="AA7" s="11"/>
      <c r="AB7" s="11"/>
      <c r="AC7" s="11"/>
      <c r="AD7" s="11"/>
      <c r="AE7" s="5"/>
      <c r="AF7" s="5"/>
    </row>
    <row r="8" spans="1:41" ht="15" customHeight="1" x14ac:dyDescent="0.25">
      <c r="A8" s="12">
        <v>10</v>
      </c>
      <c r="B8" s="13"/>
      <c r="C8" s="130" t="s">
        <v>22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12">
        <v>10</v>
      </c>
      <c r="S8" s="13"/>
      <c r="T8" s="130" t="s">
        <v>22</v>
      </c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</row>
    <row r="9" spans="1:41" ht="14.25" customHeight="1" x14ac:dyDescent="0.25">
      <c r="A9" s="14"/>
      <c r="B9" s="383" t="s">
        <v>23</v>
      </c>
      <c r="C9" s="15" t="s">
        <v>24</v>
      </c>
      <c r="D9" s="16">
        <v>42671.953000000001</v>
      </c>
      <c r="E9" s="16">
        <v>9669833.008200001</v>
      </c>
      <c r="F9" s="16">
        <v>25098.05125</v>
      </c>
      <c r="G9" s="16">
        <v>5567247.0352750001</v>
      </c>
      <c r="H9" s="16">
        <v>21104.368999999999</v>
      </c>
      <c r="I9" s="16">
        <v>4629996.9137180001</v>
      </c>
      <c r="J9" s="16">
        <v>44068.201000000001</v>
      </c>
      <c r="K9" s="16">
        <v>10243696.783500001</v>
      </c>
      <c r="L9" s="16">
        <v>47886.160400000001</v>
      </c>
      <c r="M9" s="16">
        <v>10807399.37098</v>
      </c>
      <c r="N9" s="16">
        <v>62215.822</v>
      </c>
      <c r="O9" s="16">
        <v>14125141.063899999</v>
      </c>
      <c r="P9" s="16">
        <v>42221.5147</v>
      </c>
      <c r="Q9" s="16">
        <v>9218980.0150900017</v>
      </c>
      <c r="R9" s="14"/>
      <c r="S9" s="383" t="s">
        <v>23</v>
      </c>
      <c r="T9" s="15" t="s">
        <v>24</v>
      </c>
      <c r="U9" s="16">
        <v>59045.093000000001</v>
      </c>
      <c r="V9" s="16">
        <v>13897893.9805</v>
      </c>
      <c r="W9" s="16">
        <v>54701.332999999999</v>
      </c>
      <c r="X9" s="16">
        <v>12535808.376052</v>
      </c>
      <c r="Y9" s="16">
        <v>41890.26</v>
      </c>
      <c r="Z9" s="16">
        <v>9594235.5842000004</v>
      </c>
      <c r="AA9" s="16">
        <v>5809.76</v>
      </c>
      <c r="AB9" s="16">
        <v>1263482.025872</v>
      </c>
      <c r="AC9" s="16">
        <v>66937.774000000005</v>
      </c>
      <c r="AD9" s="16">
        <v>15849473.7969</v>
      </c>
      <c r="AE9" s="16">
        <f t="shared" ref="AE9:AE26" si="0">D9+F9+H9+J9+L9+N9+P9+U9+W9+Y9+AA9+AC9</f>
        <v>513650.29134999996</v>
      </c>
      <c r="AF9" s="16">
        <f t="shared" ref="AF9:AF26" si="1">E9+G9+I9+K9+M9+O9+Q9+V9+X9+Z9+AB9+AD9</f>
        <v>117403187.95418702</v>
      </c>
      <c r="AG9" s="2"/>
      <c r="AH9" s="2"/>
    </row>
    <row r="10" spans="1:41" ht="14.25" customHeight="1" x14ac:dyDescent="0.25">
      <c r="A10" s="14"/>
      <c r="B10" s="383" t="s">
        <v>25</v>
      </c>
      <c r="C10" s="17" t="s">
        <v>26</v>
      </c>
      <c r="D10" s="16">
        <v>1363.61</v>
      </c>
      <c r="E10" s="16">
        <v>714750.61400000006</v>
      </c>
      <c r="F10" s="16">
        <v>452.09</v>
      </c>
      <c r="G10" s="16">
        <v>228555.375</v>
      </c>
      <c r="H10" s="16">
        <v>899.59</v>
      </c>
      <c r="I10" s="16">
        <v>477856.06699999998</v>
      </c>
      <c r="J10" s="16">
        <v>1072.1199999999999</v>
      </c>
      <c r="K10" s="16">
        <v>562138.88499999989</v>
      </c>
      <c r="L10" s="16">
        <v>882.97358999999994</v>
      </c>
      <c r="M10" s="16">
        <v>446466.05898000003</v>
      </c>
      <c r="N10" s="16">
        <v>609.45000000000005</v>
      </c>
      <c r="O10" s="16">
        <v>283172.799</v>
      </c>
      <c r="P10" s="16">
        <v>1119.135</v>
      </c>
      <c r="Q10" s="16">
        <v>552913.196</v>
      </c>
      <c r="R10" s="14"/>
      <c r="S10" s="383" t="s">
        <v>25</v>
      </c>
      <c r="T10" s="17" t="s">
        <v>26</v>
      </c>
      <c r="U10" s="16">
        <v>1700.981</v>
      </c>
      <c r="V10" s="16">
        <v>944866.36399999983</v>
      </c>
      <c r="W10" s="16">
        <v>451.1</v>
      </c>
      <c r="X10" s="16">
        <v>222889.83599999998</v>
      </c>
      <c r="Y10" s="16">
        <v>803.17899999999997</v>
      </c>
      <c r="Z10" s="16">
        <v>399760.76990000001</v>
      </c>
      <c r="AA10" s="16">
        <v>1293.175</v>
      </c>
      <c r="AB10" s="16">
        <v>602685.60499999998</v>
      </c>
      <c r="AC10" s="16">
        <v>1258.31</v>
      </c>
      <c r="AD10" s="16">
        <v>608282.21699999995</v>
      </c>
      <c r="AE10" s="16">
        <f t="shared" si="0"/>
        <v>11905.713589999998</v>
      </c>
      <c r="AF10" s="16">
        <f t="shared" si="1"/>
        <v>6044337.7868799996</v>
      </c>
      <c r="AG10" s="2"/>
      <c r="AH10" s="2"/>
    </row>
    <row r="11" spans="1:41" ht="14.25" customHeight="1" x14ac:dyDescent="0.25">
      <c r="A11" s="18"/>
      <c r="B11" s="383" t="s">
        <v>27</v>
      </c>
      <c r="C11" s="17" t="s">
        <v>28</v>
      </c>
      <c r="D11" s="16">
        <v>63036.107801999999</v>
      </c>
      <c r="E11" s="16">
        <v>14360925.941054001</v>
      </c>
      <c r="F11" s="16">
        <v>73598.820000000007</v>
      </c>
      <c r="G11" s="16">
        <v>11919923.495225001</v>
      </c>
      <c r="H11" s="16">
        <v>70944.984798299993</v>
      </c>
      <c r="I11" s="16">
        <v>11995974.289014002</v>
      </c>
      <c r="J11" s="16">
        <v>123334.5096</v>
      </c>
      <c r="K11" s="16">
        <v>21025764.312052</v>
      </c>
      <c r="L11" s="16">
        <v>108819.36408999999</v>
      </c>
      <c r="M11" s="16">
        <v>19574632.426494002</v>
      </c>
      <c r="N11" s="16">
        <v>138832.45598949998</v>
      </c>
      <c r="O11" s="16">
        <v>26247377.585923996</v>
      </c>
      <c r="P11" s="16">
        <v>124544.50995000001</v>
      </c>
      <c r="Q11" s="16">
        <v>22214634.484406009</v>
      </c>
      <c r="R11" s="18"/>
      <c r="S11" s="383" t="s">
        <v>27</v>
      </c>
      <c r="T11" s="17" t="s">
        <v>28</v>
      </c>
      <c r="U11" s="16">
        <v>128125.74146</v>
      </c>
      <c r="V11" s="16">
        <v>22119737.063079</v>
      </c>
      <c r="W11" s="16">
        <v>105216.0021</v>
      </c>
      <c r="X11" s="16">
        <v>17832819.501089998</v>
      </c>
      <c r="Y11" s="16">
        <v>166302.55513999998</v>
      </c>
      <c r="Z11" s="16">
        <v>30018983.716666006</v>
      </c>
      <c r="AA11" s="16">
        <v>111469.32700999999</v>
      </c>
      <c r="AB11" s="16">
        <v>19125743.917117003</v>
      </c>
      <c r="AC11" s="16">
        <v>188104.06700000001</v>
      </c>
      <c r="AD11" s="16">
        <v>31509581.389950003</v>
      </c>
      <c r="AE11" s="16">
        <f t="shared" si="0"/>
        <v>1402328.4449398001</v>
      </c>
      <c r="AF11" s="16">
        <f t="shared" si="1"/>
        <v>247946098.12207103</v>
      </c>
      <c r="AG11" s="2"/>
      <c r="AH11" s="2"/>
      <c r="AI11" s="19"/>
      <c r="AJ11" s="19"/>
      <c r="AK11" s="20"/>
      <c r="AL11" s="20"/>
    </row>
    <row r="12" spans="1:41" ht="2.25" customHeight="1" x14ac:dyDescent="0.25">
      <c r="A12" s="21"/>
      <c r="B12" s="22"/>
      <c r="C12" s="2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1"/>
      <c r="S12" s="22"/>
      <c r="T12" s="23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>
        <f t="shared" si="0"/>
        <v>0</v>
      </c>
      <c r="AF12" s="16">
        <f t="shared" si="1"/>
        <v>0</v>
      </c>
    </row>
    <row r="13" spans="1:41" ht="12.75" customHeight="1" x14ac:dyDescent="0.25">
      <c r="A13" s="24"/>
      <c r="B13" s="25"/>
      <c r="C13" s="131" t="s">
        <v>29</v>
      </c>
      <c r="D13" s="26">
        <f>+D14+D15+D16+D17</f>
        <v>1216.3317847000001</v>
      </c>
      <c r="E13" s="26">
        <f t="shared" ref="E13:AD13" si="2">+E14+E15+E16+E17</f>
        <v>713777.62046800007</v>
      </c>
      <c r="F13" s="26">
        <f t="shared" si="2"/>
        <v>197.36090100000001</v>
      </c>
      <c r="G13" s="26">
        <f t="shared" si="2"/>
        <v>126396.36795200002</v>
      </c>
      <c r="H13" s="26">
        <f t="shared" si="2"/>
        <v>13490.885769999999</v>
      </c>
      <c r="I13" s="26">
        <f t="shared" si="2"/>
        <v>7546398.5538539989</v>
      </c>
      <c r="J13" s="26">
        <f t="shared" si="2"/>
        <v>548.0139099999999</v>
      </c>
      <c r="K13" s="26">
        <f t="shared" si="2"/>
        <v>364872.35128399997</v>
      </c>
      <c r="L13" s="26">
        <f t="shared" si="2"/>
        <v>156.16475019999999</v>
      </c>
      <c r="M13" s="26">
        <f t="shared" si="2"/>
        <v>126428.81829</v>
      </c>
      <c r="N13" s="26">
        <f t="shared" si="2"/>
        <v>842.91538439999999</v>
      </c>
      <c r="O13" s="26">
        <f t="shared" si="2"/>
        <v>543780.91813500004</v>
      </c>
      <c r="P13" s="26">
        <f t="shared" si="2"/>
        <v>360.46869000000004</v>
      </c>
      <c r="Q13" s="26">
        <f t="shared" si="2"/>
        <v>256162.79147399997</v>
      </c>
      <c r="R13" s="24"/>
      <c r="S13" s="25"/>
      <c r="T13" s="131" t="s">
        <v>29</v>
      </c>
      <c r="U13" s="26">
        <f t="shared" si="2"/>
        <v>448.94557769999994</v>
      </c>
      <c r="V13" s="26">
        <f t="shared" si="2"/>
        <v>294680.85374300007</v>
      </c>
      <c r="W13" s="26">
        <f t="shared" si="2"/>
        <v>535.87276999999995</v>
      </c>
      <c r="X13" s="26">
        <f t="shared" si="2"/>
        <v>364999.92914600007</v>
      </c>
      <c r="Y13" s="26">
        <f t="shared" si="2"/>
        <v>786.57547</v>
      </c>
      <c r="Z13" s="26">
        <f t="shared" si="2"/>
        <v>449840.46151799988</v>
      </c>
      <c r="AA13" s="26">
        <f t="shared" si="2"/>
        <v>775.48225000000002</v>
      </c>
      <c r="AB13" s="26">
        <f t="shared" si="2"/>
        <v>428808.13548100012</v>
      </c>
      <c r="AC13" s="26">
        <f t="shared" si="2"/>
        <v>408.64056620000002</v>
      </c>
      <c r="AD13" s="26">
        <f t="shared" si="2"/>
        <v>242467.30937499998</v>
      </c>
      <c r="AE13" s="27">
        <f t="shared" si="0"/>
        <v>19767.657824200003</v>
      </c>
      <c r="AF13" s="27">
        <f t="shared" si="1"/>
        <v>11458614.110719997</v>
      </c>
      <c r="AG13" s="2"/>
      <c r="AH13" s="2"/>
      <c r="AI13" s="19"/>
      <c r="AJ13" s="19"/>
      <c r="AK13" s="19"/>
      <c r="AL13" s="19"/>
      <c r="AM13" s="19"/>
      <c r="AN13" s="19"/>
      <c r="AO13" s="19"/>
    </row>
    <row r="14" spans="1:41" ht="17.25" customHeight="1" x14ac:dyDescent="0.25">
      <c r="A14" s="14"/>
      <c r="B14" s="383" t="s">
        <v>30</v>
      </c>
      <c r="C14" s="17" t="s">
        <v>31</v>
      </c>
      <c r="D14" s="16">
        <v>1.0999999999999999E-2</v>
      </c>
      <c r="E14" s="16">
        <v>49.99</v>
      </c>
      <c r="F14" s="16">
        <v>0.129</v>
      </c>
      <c r="G14" s="16">
        <v>98.9</v>
      </c>
      <c r="H14" s="16">
        <v>6.6460000000000005E-2</v>
      </c>
      <c r="I14" s="16">
        <v>77.005899999999997</v>
      </c>
      <c r="J14" s="16">
        <v>0.16</v>
      </c>
      <c r="K14" s="16">
        <v>1.6E-2</v>
      </c>
      <c r="L14" s="16">
        <v>3.0000000000000001E-3</v>
      </c>
      <c r="M14" s="16">
        <v>12</v>
      </c>
      <c r="N14" s="16">
        <v>6.0000000000000001E-3</v>
      </c>
      <c r="O14" s="16">
        <v>32</v>
      </c>
      <c r="P14" s="16">
        <v>0.46660000000000001</v>
      </c>
      <c r="Q14" s="16">
        <v>55.36</v>
      </c>
      <c r="R14" s="14"/>
      <c r="S14" s="383" t="s">
        <v>30</v>
      </c>
      <c r="T14" s="17" t="s">
        <v>31</v>
      </c>
      <c r="U14" s="16">
        <v>18.400829999999999</v>
      </c>
      <c r="V14" s="16">
        <v>9112.2358839999997</v>
      </c>
      <c r="W14" s="16">
        <v>5.0000000000000001E-3</v>
      </c>
      <c r="X14" s="16">
        <v>12</v>
      </c>
      <c r="Y14" s="16">
        <v>8.9999999999999993E-3</v>
      </c>
      <c r="Z14" s="16">
        <v>40</v>
      </c>
      <c r="AA14" s="16">
        <v>3.5999999999999997E-2</v>
      </c>
      <c r="AB14" s="16">
        <v>168</v>
      </c>
      <c r="AC14" s="16">
        <v>3.6999999999999998E-2</v>
      </c>
      <c r="AD14" s="16">
        <v>74</v>
      </c>
      <c r="AE14" s="16">
        <f t="shared" si="0"/>
        <v>19.329889999999999</v>
      </c>
      <c r="AF14" s="16">
        <f t="shared" si="1"/>
        <v>9731.5077839999994</v>
      </c>
      <c r="AG14" s="2"/>
      <c r="AH14" s="2"/>
    </row>
    <row r="15" spans="1:41" ht="13.5" customHeight="1" x14ac:dyDescent="0.25">
      <c r="A15" s="14"/>
      <c r="B15" s="383" t="s">
        <v>32</v>
      </c>
      <c r="C15" s="30" t="s">
        <v>33</v>
      </c>
      <c r="D15" s="16">
        <v>78.093834699999988</v>
      </c>
      <c r="E15" s="16">
        <v>72303.540956000041</v>
      </c>
      <c r="F15" s="29">
        <v>42.183621000000002</v>
      </c>
      <c r="G15" s="29">
        <v>35253.923671999983</v>
      </c>
      <c r="H15" s="29">
        <v>30.758789999999994</v>
      </c>
      <c r="I15" s="29">
        <v>19986.983047999991</v>
      </c>
      <c r="J15" s="29">
        <v>66.544449999999998</v>
      </c>
      <c r="K15" s="29">
        <v>96240.453150999994</v>
      </c>
      <c r="L15" s="29">
        <v>33.190180199999993</v>
      </c>
      <c r="M15" s="29">
        <v>45503.212633000003</v>
      </c>
      <c r="N15" s="29">
        <v>45.165444399999998</v>
      </c>
      <c r="O15" s="29">
        <v>55580.937823</v>
      </c>
      <c r="P15" s="29">
        <v>33.228020000000001</v>
      </c>
      <c r="Q15" s="29">
        <v>52564.757897000003</v>
      </c>
      <c r="R15" s="14"/>
      <c r="S15" s="383" t="s">
        <v>32</v>
      </c>
      <c r="T15" s="30" t="s">
        <v>33</v>
      </c>
      <c r="U15" s="29">
        <v>27.457537699999989</v>
      </c>
      <c r="V15" s="29">
        <v>33449.465308999999</v>
      </c>
      <c r="W15" s="29">
        <v>59.804790000000011</v>
      </c>
      <c r="X15" s="29">
        <v>93444.41155400002</v>
      </c>
      <c r="Y15" s="29">
        <v>6.6024500000000002</v>
      </c>
      <c r="Z15" s="29">
        <v>19366.290767999999</v>
      </c>
      <c r="AA15" s="29">
        <v>38.019550000000002</v>
      </c>
      <c r="AB15" s="29">
        <v>33846.512197000004</v>
      </c>
      <c r="AC15" s="29">
        <v>42.865566200000004</v>
      </c>
      <c r="AD15" s="29">
        <v>44233.431675000007</v>
      </c>
      <c r="AE15" s="16">
        <f t="shared" si="0"/>
        <v>503.91423419999995</v>
      </c>
      <c r="AF15" s="16">
        <f t="shared" si="1"/>
        <v>601773.92068300012</v>
      </c>
      <c r="AG15" s="2"/>
      <c r="AH15" s="2"/>
    </row>
    <row r="16" spans="1:41" ht="15.75" customHeight="1" x14ac:dyDescent="0.25">
      <c r="A16" s="14"/>
      <c r="B16" s="383" t="s">
        <v>34</v>
      </c>
      <c r="C16" s="30" t="s">
        <v>35</v>
      </c>
      <c r="D16" s="16">
        <v>1121.9559999999999</v>
      </c>
      <c r="E16" s="16">
        <v>633126.43440000003</v>
      </c>
      <c r="F16" s="16">
        <v>154.51728</v>
      </c>
      <c r="G16" s="16">
        <v>91035.497280000025</v>
      </c>
      <c r="H16" s="16">
        <v>13444.928459999999</v>
      </c>
      <c r="I16" s="16">
        <v>7519464.3455219995</v>
      </c>
      <c r="J16" s="16">
        <v>481.30845999999997</v>
      </c>
      <c r="K16" s="16">
        <v>268623.88213300001</v>
      </c>
      <c r="L16" s="16">
        <v>122.97057</v>
      </c>
      <c r="M16" s="16">
        <v>80905.605656999993</v>
      </c>
      <c r="N16" s="16">
        <v>778.69394</v>
      </c>
      <c r="O16" s="16">
        <v>477168.18031200004</v>
      </c>
      <c r="P16" s="16">
        <v>326.71307000000007</v>
      </c>
      <c r="Q16" s="16">
        <v>203474.67357699998</v>
      </c>
      <c r="R16" s="14"/>
      <c r="S16" s="383" t="s">
        <v>34</v>
      </c>
      <c r="T16" s="30" t="s">
        <v>35</v>
      </c>
      <c r="U16" s="16">
        <v>403.06450999999998</v>
      </c>
      <c r="V16" s="16">
        <v>252089.64255000005</v>
      </c>
      <c r="W16" s="16">
        <v>476.06097999999997</v>
      </c>
      <c r="X16" s="16">
        <v>271527.51759200002</v>
      </c>
      <c r="Y16" s="16">
        <v>779.96402</v>
      </c>
      <c r="Z16" s="16">
        <v>430434.17074999987</v>
      </c>
      <c r="AA16" s="16">
        <v>717.13743999999997</v>
      </c>
      <c r="AB16" s="16">
        <v>384787.08299000008</v>
      </c>
      <c r="AC16" s="16">
        <v>365.73700000000002</v>
      </c>
      <c r="AD16" s="16">
        <v>198151.87769999998</v>
      </c>
      <c r="AE16" s="16">
        <f t="shared" si="0"/>
        <v>19173.051729999996</v>
      </c>
      <c r="AF16" s="16">
        <f t="shared" si="1"/>
        <v>10810788.910463</v>
      </c>
      <c r="AG16" s="2"/>
      <c r="AH16" s="2"/>
    </row>
    <row r="17" spans="1:36" ht="17.25" customHeight="1" x14ac:dyDescent="0.25">
      <c r="A17" s="31"/>
      <c r="B17" s="32" t="s">
        <v>36</v>
      </c>
      <c r="C17" s="33" t="s">
        <v>37</v>
      </c>
      <c r="D17" s="34">
        <v>16.270949999999999</v>
      </c>
      <c r="E17" s="34">
        <v>8297.6551120000004</v>
      </c>
      <c r="F17" s="34">
        <v>0.53100000000000003</v>
      </c>
      <c r="G17" s="34">
        <v>8.0470000000000006</v>
      </c>
      <c r="H17" s="34">
        <v>15.132059999999999</v>
      </c>
      <c r="I17" s="34">
        <v>6870.2193839999991</v>
      </c>
      <c r="J17" s="34">
        <v>1E-3</v>
      </c>
      <c r="K17" s="34">
        <v>8</v>
      </c>
      <c r="L17" s="34">
        <v>1E-3</v>
      </c>
      <c r="M17" s="34">
        <v>8</v>
      </c>
      <c r="N17" s="34">
        <v>19.05</v>
      </c>
      <c r="O17" s="34">
        <v>10999.8</v>
      </c>
      <c r="P17" s="34">
        <v>6.0999999999999999E-2</v>
      </c>
      <c r="Q17" s="34">
        <v>68</v>
      </c>
      <c r="R17" s="31"/>
      <c r="S17" s="32" t="s">
        <v>36</v>
      </c>
      <c r="T17" s="33" t="s">
        <v>37</v>
      </c>
      <c r="U17" s="34">
        <v>2.2699999999999998E-2</v>
      </c>
      <c r="V17" s="34">
        <v>29.51</v>
      </c>
      <c r="W17" s="34">
        <v>2E-3</v>
      </c>
      <c r="X17" s="34">
        <v>16</v>
      </c>
      <c r="Y17" s="34"/>
      <c r="Z17" s="34"/>
      <c r="AA17" s="34">
        <v>20.289259999999999</v>
      </c>
      <c r="AB17" s="34">
        <v>10006.540294</v>
      </c>
      <c r="AC17" s="34">
        <v>1E-3</v>
      </c>
      <c r="AD17" s="34">
        <v>8</v>
      </c>
      <c r="AE17" s="16">
        <f t="shared" si="0"/>
        <v>71.361970000000014</v>
      </c>
      <c r="AF17" s="16">
        <f t="shared" si="1"/>
        <v>36319.771789999999</v>
      </c>
      <c r="AG17" s="2"/>
      <c r="AH17" s="2"/>
    </row>
    <row r="18" spans="1:36" ht="0.75" customHeight="1" x14ac:dyDescent="0.25">
      <c r="A18" s="35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5"/>
      <c r="S18" s="36"/>
      <c r="T18" s="37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16">
        <f t="shared" si="0"/>
        <v>0</v>
      </c>
      <c r="AF18" s="16">
        <f t="shared" si="1"/>
        <v>0</v>
      </c>
    </row>
    <row r="19" spans="1:36" ht="15.75" customHeight="1" x14ac:dyDescent="0.25">
      <c r="A19" s="39"/>
      <c r="B19" s="390" t="s">
        <v>38</v>
      </c>
      <c r="C19" s="40" t="s">
        <v>39</v>
      </c>
      <c r="D19" s="41">
        <v>197.76723999999999</v>
      </c>
      <c r="E19" s="41">
        <v>76209.558097999994</v>
      </c>
      <c r="F19" s="41">
        <v>24.494</v>
      </c>
      <c r="G19" s="41">
        <v>11634.65</v>
      </c>
      <c r="H19" s="41">
        <v>75.024950000000004</v>
      </c>
      <c r="I19" s="41">
        <v>35193.805984999999</v>
      </c>
      <c r="J19" s="41">
        <v>47.713999999999999</v>
      </c>
      <c r="K19" s="41">
        <v>21673.912900000003</v>
      </c>
      <c r="L19" s="41">
        <v>149.18770000000001</v>
      </c>
      <c r="M19" s="41">
        <v>63421.003559999997</v>
      </c>
      <c r="N19" s="41">
        <v>47.17409</v>
      </c>
      <c r="O19" s="41">
        <v>14831.533896000001</v>
      </c>
      <c r="P19" s="41">
        <v>23.587</v>
      </c>
      <c r="Q19" s="41">
        <v>11371.2927</v>
      </c>
      <c r="R19" s="39"/>
      <c r="S19" s="390" t="s">
        <v>38</v>
      </c>
      <c r="T19" s="40" t="s">
        <v>39</v>
      </c>
      <c r="U19" s="41">
        <v>0.248</v>
      </c>
      <c r="V19" s="41">
        <v>638.45119999999997</v>
      </c>
      <c r="W19" s="41">
        <v>96.526089999999996</v>
      </c>
      <c r="X19" s="41">
        <v>37368.645774999997</v>
      </c>
      <c r="Y19" s="41">
        <v>1.4E-2</v>
      </c>
      <c r="Z19" s="41">
        <v>11.0404</v>
      </c>
      <c r="AA19" s="41">
        <v>0</v>
      </c>
      <c r="AB19" s="41">
        <v>0</v>
      </c>
      <c r="AC19" s="41">
        <v>24.222000000000001</v>
      </c>
      <c r="AD19" s="41">
        <v>13126.4164</v>
      </c>
      <c r="AE19" s="16">
        <f t="shared" si="0"/>
        <v>685.95907</v>
      </c>
      <c r="AF19" s="16">
        <f t="shared" si="1"/>
        <v>285480.31091399997</v>
      </c>
      <c r="AG19" s="2"/>
      <c r="AH19" s="2"/>
    </row>
    <row r="20" spans="1:36" ht="15.75" customHeight="1" x14ac:dyDescent="0.25">
      <c r="A20" s="42">
        <v>11</v>
      </c>
      <c r="B20" s="383" t="s">
        <v>40</v>
      </c>
      <c r="C20" s="15" t="s">
        <v>41</v>
      </c>
      <c r="D20" s="16">
        <v>502.35474000000005</v>
      </c>
      <c r="E20" s="16">
        <v>229995.326118</v>
      </c>
      <c r="F20" s="16">
        <v>324.35633000000001</v>
      </c>
      <c r="G20" s="16">
        <v>140812.67766299998</v>
      </c>
      <c r="H20" s="16">
        <v>614.66684309999994</v>
      </c>
      <c r="I20" s="16">
        <v>233019.776411</v>
      </c>
      <c r="J20" s="16">
        <v>650.36331000000007</v>
      </c>
      <c r="K20" s="16">
        <v>274126.62267299998</v>
      </c>
      <c r="L20" s="41">
        <v>609.70274999999992</v>
      </c>
      <c r="M20" s="41">
        <v>250212.47668200004</v>
      </c>
      <c r="N20" s="41">
        <v>436.55799999999999</v>
      </c>
      <c r="O20" s="41">
        <v>174309.14838599996</v>
      </c>
      <c r="P20" s="41">
        <v>799.74579379599982</v>
      </c>
      <c r="Q20" s="41">
        <v>333353.39210699999</v>
      </c>
      <c r="R20" s="42">
        <v>11</v>
      </c>
      <c r="S20" s="383" t="s">
        <v>40</v>
      </c>
      <c r="T20" s="15" t="s">
        <v>41</v>
      </c>
      <c r="U20" s="41">
        <v>764.08610999999962</v>
      </c>
      <c r="V20" s="41">
        <v>330149.01726399997</v>
      </c>
      <c r="W20" s="41">
        <v>210.36540000000005</v>
      </c>
      <c r="X20" s="41">
        <v>106612.98049400002</v>
      </c>
      <c r="Y20" s="41">
        <v>570.79027999999994</v>
      </c>
      <c r="Z20" s="41">
        <v>244929.36414200009</v>
      </c>
      <c r="AA20" s="41">
        <v>509.33519999999993</v>
      </c>
      <c r="AB20" s="41">
        <v>230013.79238599999</v>
      </c>
      <c r="AC20" s="41">
        <v>522.36171999999999</v>
      </c>
      <c r="AD20" s="41">
        <v>234193.07321099998</v>
      </c>
      <c r="AE20" s="16">
        <f t="shared" si="0"/>
        <v>6514.6864768959986</v>
      </c>
      <c r="AF20" s="16">
        <f t="shared" si="1"/>
        <v>2781727.6475369995</v>
      </c>
      <c r="AG20" s="2"/>
      <c r="AH20" s="2"/>
    </row>
    <row r="21" spans="1:36" ht="15.75" customHeight="1" x14ac:dyDescent="0.25">
      <c r="A21" s="42"/>
      <c r="B21" s="43" t="s">
        <v>42</v>
      </c>
      <c r="C21" s="17" t="s">
        <v>43</v>
      </c>
      <c r="D21" s="16">
        <v>95.284530000000004</v>
      </c>
      <c r="E21" s="16">
        <v>75676.611906999999</v>
      </c>
      <c r="F21" s="16">
        <v>58.353531499999995</v>
      </c>
      <c r="G21" s="16">
        <v>56343.12429</v>
      </c>
      <c r="H21" s="16">
        <v>95.294229400000006</v>
      </c>
      <c r="I21" s="16">
        <v>71939.872413999998</v>
      </c>
      <c r="J21" s="16">
        <v>170.90417120000001</v>
      </c>
      <c r="K21" s="16">
        <v>154335.00753499998</v>
      </c>
      <c r="L21" s="41">
        <v>147.6470114</v>
      </c>
      <c r="M21" s="41">
        <v>133966.86388299998</v>
      </c>
      <c r="N21" s="41">
        <v>169.13873040000001</v>
      </c>
      <c r="O21" s="41">
        <v>170906.30112399999</v>
      </c>
      <c r="P21" s="41">
        <v>121.4429646</v>
      </c>
      <c r="Q21" s="41">
        <v>134048.78909800001</v>
      </c>
      <c r="R21" s="42"/>
      <c r="S21" s="43" t="s">
        <v>42</v>
      </c>
      <c r="T21" s="17" t="s">
        <v>43</v>
      </c>
      <c r="U21" s="41">
        <v>145.88937129999999</v>
      </c>
      <c r="V21" s="41">
        <v>124259.185942</v>
      </c>
      <c r="W21" s="41">
        <v>203.22486999999998</v>
      </c>
      <c r="X21" s="41">
        <v>211643.39741599999</v>
      </c>
      <c r="Y21" s="41">
        <v>117.02607999999999</v>
      </c>
      <c r="Z21" s="41">
        <v>96562.123408999993</v>
      </c>
      <c r="AA21" s="41">
        <v>97.909059999999997</v>
      </c>
      <c r="AB21" s="41">
        <v>71443.264848000006</v>
      </c>
      <c r="AC21" s="41">
        <v>25.747889999999998</v>
      </c>
      <c r="AD21" s="41">
        <v>17083.132192999998</v>
      </c>
      <c r="AE21" s="16">
        <f t="shared" si="0"/>
        <v>1447.8624397999999</v>
      </c>
      <c r="AF21" s="16">
        <f t="shared" si="1"/>
        <v>1318207.6740589999</v>
      </c>
      <c r="AG21" s="2"/>
      <c r="AH21" s="2"/>
    </row>
    <row r="22" spans="1:36" ht="15.75" customHeight="1" x14ac:dyDescent="0.25">
      <c r="A22" s="383"/>
      <c r="B22" s="44" t="s">
        <v>44</v>
      </c>
      <c r="C22" s="15" t="s">
        <v>45</v>
      </c>
      <c r="D22" s="16">
        <v>0.72699999999999998</v>
      </c>
      <c r="E22" s="16">
        <v>495.9794</v>
      </c>
      <c r="F22" s="16">
        <v>0.35002</v>
      </c>
      <c r="G22" s="16">
        <v>401.99</v>
      </c>
      <c r="H22" s="16">
        <v>3.8331399999999998</v>
      </c>
      <c r="I22" s="16">
        <v>3376.0983760000004</v>
      </c>
      <c r="J22" s="16">
        <v>0.60702</v>
      </c>
      <c r="K22" s="16">
        <v>628.11940000000004</v>
      </c>
      <c r="L22" s="41">
        <v>1.1919799999999998</v>
      </c>
      <c r="M22" s="41">
        <v>594.98403299999995</v>
      </c>
      <c r="N22" s="41">
        <v>0.45001999999999998</v>
      </c>
      <c r="O22" s="41">
        <v>513.00800000000004</v>
      </c>
      <c r="P22" s="41">
        <v>3.2821100000000003</v>
      </c>
      <c r="Q22" s="41">
        <v>3104.964551</v>
      </c>
      <c r="R22" s="383"/>
      <c r="S22" s="44" t="s">
        <v>44</v>
      </c>
      <c r="T22" s="15" t="s">
        <v>45</v>
      </c>
      <c r="U22" s="41">
        <v>0.64978000000000002</v>
      </c>
      <c r="V22" s="41">
        <v>319.61819600000001</v>
      </c>
      <c r="W22" s="41">
        <v>2.6225400000000003</v>
      </c>
      <c r="X22" s="41">
        <v>1442.6771320000003</v>
      </c>
      <c r="Y22" s="41">
        <v>0.245</v>
      </c>
      <c r="Z22" s="41">
        <v>24.5</v>
      </c>
      <c r="AA22" s="41">
        <v>9.2849999999999988E-2</v>
      </c>
      <c r="AB22" s="41">
        <v>350.39985200000001</v>
      </c>
      <c r="AC22" s="41">
        <v>3.8309700000000002</v>
      </c>
      <c r="AD22" s="41">
        <v>3670.0255670000001</v>
      </c>
      <c r="AE22" s="16">
        <f t="shared" si="0"/>
        <v>17.882429999999999</v>
      </c>
      <c r="AF22" s="16">
        <f t="shared" si="1"/>
        <v>14922.364507</v>
      </c>
      <c r="AG22" s="84"/>
      <c r="AH22" s="84"/>
    </row>
    <row r="23" spans="1:36" ht="15.75" customHeight="1" x14ac:dyDescent="0.25">
      <c r="A23" s="518" t="s">
        <v>46</v>
      </c>
      <c r="B23" s="519"/>
      <c r="C23" s="15" t="s">
        <v>47</v>
      </c>
      <c r="D23" s="16">
        <v>8500</v>
      </c>
      <c r="E23" s="16">
        <v>3009692.7800000003</v>
      </c>
      <c r="F23" s="16">
        <v>12799.499</v>
      </c>
      <c r="G23" s="16">
        <v>4593559.9345500004</v>
      </c>
      <c r="H23" s="16">
        <v>6299.634</v>
      </c>
      <c r="I23" s="16">
        <v>2636788.9455819996</v>
      </c>
      <c r="J23" s="16">
        <v>17176.850999999999</v>
      </c>
      <c r="K23" s="16">
        <v>6829907.8238489991</v>
      </c>
      <c r="L23" s="41">
        <v>9568.9159999999993</v>
      </c>
      <c r="M23" s="41">
        <v>3576608.9501800002</v>
      </c>
      <c r="N23" s="41">
        <v>16314.328</v>
      </c>
      <c r="O23" s="41">
        <v>7172839.7509240005</v>
      </c>
      <c r="P23" s="41">
        <v>6458.174</v>
      </c>
      <c r="Q23" s="41">
        <v>2520585.7385330005</v>
      </c>
      <c r="R23" s="518" t="s">
        <v>46</v>
      </c>
      <c r="S23" s="519"/>
      <c r="T23" s="15" t="s">
        <v>47</v>
      </c>
      <c r="U23" s="41">
        <v>8102.09</v>
      </c>
      <c r="V23" s="41">
        <v>3657950.1082979999</v>
      </c>
      <c r="W23" s="41">
        <v>7356.7839999999997</v>
      </c>
      <c r="X23" s="41">
        <v>2821823.0598499998</v>
      </c>
      <c r="Y23" s="41">
        <v>5495.3720000000003</v>
      </c>
      <c r="Z23" s="41">
        <v>2080230.5268000001</v>
      </c>
      <c r="AA23" s="41">
        <v>8927.5750000000007</v>
      </c>
      <c r="AB23" s="41">
        <v>3209341.7870000005</v>
      </c>
      <c r="AC23" s="41">
        <v>13446.539000000001</v>
      </c>
      <c r="AD23" s="41">
        <v>4695949.7414999995</v>
      </c>
      <c r="AE23" s="16">
        <f t="shared" si="0"/>
        <v>120445.76199999999</v>
      </c>
      <c r="AF23" s="16">
        <f t="shared" si="1"/>
        <v>46805279.147065997</v>
      </c>
      <c r="AG23" s="2"/>
      <c r="AH23" s="2"/>
    </row>
    <row r="24" spans="1:36" ht="15.75" customHeight="1" x14ac:dyDescent="0.25">
      <c r="A24" s="520" t="s">
        <v>48</v>
      </c>
      <c r="B24" s="521"/>
      <c r="C24" s="15" t="s">
        <v>49</v>
      </c>
      <c r="D24" s="16">
        <v>11763.998</v>
      </c>
      <c r="E24" s="16">
        <v>4019626.1165999998</v>
      </c>
      <c r="F24" s="16">
        <v>7320.3010000000004</v>
      </c>
      <c r="G24" s="16">
        <v>2672555.6316999998</v>
      </c>
      <c r="H24" s="16">
        <v>15616</v>
      </c>
      <c r="I24" s="16">
        <v>6364685.5499999998</v>
      </c>
      <c r="J24" s="16">
        <v>21460.614000000001</v>
      </c>
      <c r="K24" s="16">
        <v>8876353.0058999993</v>
      </c>
      <c r="L24" s="41">
        <v>10100.984</v>
      </c>
      <c r="M24" s="41">
        <v>4188502.9824000001</v>
      </c>
      <c r="N24" s="41">
        <v>14390.682000000001</v>
      </c>
      <c r="O24" s="41">
        <v>5513813.3777000001</v>
      </c>
      <c r="P24" s="41">
        <v>2002.5350000000001</v>
      </c>
      <c r="Q24" s="41">
        <v>771576.73549999995</v>
      </c>
      <c r="R24" s="520" t="s">
        <v>48</v>
      </c>
      <c r="S24" s="521"/>
      <c r="T24" s="15" t="s">
        <v>49</v>
      </c>
      <c r="U24" s="41">
        <v>15327.433000000001</v>
      </c>
      <c r="V24" s="41">
        <v>5810217.4255999997</v>
      </c>
      <c r="W24" s="41">
        <v>3863.8090000000002</v>
      </c>
      <c r="X24" s="41">
        <v>1487417.2985</v>
      </c>
      <c r="Y24" s="41">
        <v>2660.5</v>
      </c>
      <c r="Z24" s="41">
        <v>983921.85499999998</v>
      </c>
      <c r="AA24" s="41">
        <v>3370.4189999999999</v>
      </c>
      <c r="AB24" s="41">
        <v>1208852.9481000002</v>
      </c>
      <c r="AC24" s="41">
        <v>4399.3419999999996</v>
      </c>
      <c r="AD24" s="41">
        <v>1539443.578</v>
      </c>
      <c r="AE24" s="16">
        <f t="shared" si="0"/>
        <v>112276.617</v>
      </c>
      <c r="AF24" s="16">
        <f t="shared" si="1"/>
        <v>43436966.504999995</v>
      </c>
      <c r="AG24" s="2"/>
      <c r="AH24" s="2"/>
    </row>
    <row r="25" spans="1:36" ht="15.75" customHeight="1" x14ac:dyDescent="0.25">
      <c r="A25" s="383"/>
      <c r="B25" s="43" t="s">
        <v>50</v>
      </c>
      <c r="C25" s="17" t="s">
        <v>51</v>
      </c>
      <c r="D25" s="16"/>
      <c r="E25" s="16"/>
      <c r="F25" s="16"/>
      <c r="G25" s="16"/>
      <c r="H25" s="16">
        <v>1.0000000000000001E-5</v>
      </c>
      <c r="I25" s="16">
        <v>19.8</v>
      </c>
      <c r="J25" s="16"/>
      <c r="K25" s="16"/>
      <c r="L25" s="41"/>
      <c r="M25" s="41"/>
      <c r="N25" s="41"/>
      <c r="O25" s="41"/>
      <c r="P25" s="41"/>
      <c r="Q25" s="41"/>
      <c r="R25" s="383"/>
      <c r="S25" s="43" t="s">
        <v>50</v>
      </c>
      <c r="T25" s="17" t="s">
        <v>51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16">
        <f t="shared" si="0"/>
        <v>1.0000000000000001E-5</v>
      </c>
      <c r="AF25" s="16">
        <f t="shared" si="1"/>
        <v>19.8</v>
      </c>
      <c r="AG25" s="2"/>
      <c r="AH25" s="2"/>
    </row>
    <row r="26" spans="1:36" ht="15.75" customHeight="1" x14ac:dyDescent="0.25">
      <c r="A26" s="383"/>
      <c r="B26" s="43" t="s">
        <v>52</v>
      </c>
      <c r="C26" s="17" t="s">
        <v>53</v>
      </c>
      <c r="D26" s="16">
        <v>27.453773300000002</v>
      </c>
      <c r="E26" s="16">
        <v>27689.455981000003</v>
      </c>
      <c r="F26" s="16">
        <v>28.0428</v>
      </c>
      <c r="G26" s="16">
        <v>32145.691140999992</v>
      </c>
      <c r="H26" s="16">
        <v>132.99569950000003</v>
      </c>
      <c r="I26" s="16">
        <v>132925.28745899998</v>
      </c>
      <c r="J26" s="16">
        <v>91.647304299999874</v>
      </c>
      <c r="K26" s="16">
        <v>95187.918975000037</v>
      </c>
      <c r="L26" s="41">
        <v>106.03141000000002</v>
      </c>
      <c r="M26" s="41">
        <v>131542.78405000005</v>
      </c>
      <c r="N26" s="41">
        <v>46.704982600000058</v>
      </c>
      <c r="O26" s="41">
        <v>39537.785234999988</v>
      </c>
      <c r="P26" s="41">
        <v>40.19192930000002</v>
      </c>
      <c r="Q26" s="16">
        <v>42434.534322999985</v>
      </c>
      <c r="R26" s="383"/>
      <c r="S26" s="43" t="s">
        <v>52</v>
      </c>
      <c r="T26" s="17" t="s">
        <v>53</v>
      </c>
      <c r="U26" s="16">
        <v>153.07838759999996</v>
      </c>
      <c r="V26" s="16">
        <v>135338.998097</v>
      </c>
      <c r="W26" s="16">
        <v>110.32833999999995</v>
      </c>
      <c r="X26" s="16">
        <v>129454.59990600002</v>
      </c>
      <c r="Y26" s="16">
        <v>78.386574999999979</v>
      </c>
      <c r="Z26" s="16">
        <v>59308.984375000007</v>
      </c>
      <c r="AA26" s="16">
        <v>86.842596500000013</v>
      </c>
      <c r="AB26" s="16">
        <v>116206.09770899997</v>
      </c>
      <c r="AC26" s="16">
        <v>117.97451710000001</v>
      </c>
      <c r="AD26" s="16">
        <v>102110.19441499998</v>
      </c>
      <c r="AE26" s="16">
        <f t="shared" si="0"/>
        <v>1019.6783151999998</v>
      </c>
      <c r="AF26" s="16">
        <f t="shared" si="1"/>
        <v>1043882.331666</v>
      </c>
      <c r="AG26" s="2"/>
      <c r="AH26" s="2"/>
    </row>
    <row r="27" spans="1:36" ht="15" customHeight="1" x14ac:dyDescent="0.25">
      <c r="A27" s="522" t="s">
        <v>54</v>
      </c>
      <c r="B27" s="523"/>
      <c r="C27" s="130" t="s">
        <v>55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522" t="s">
        <v>54</v>
      </c>
      <c r="S27" s="523"/>
      <c r="T27" s="130" t="s">
        <v>55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6" x14ac:dyDescent="0.25">
      <c r="A28" s="46"/>
      <c r="B28" s="47" t="s">
        <v>56</v>
      </c>
      <c r="C28" s="17" t="s">
        <v>57</v>
      </c>
      <c r="D28" s="16">
        <v>505.99030799999997</v>
      </c>
      <c r="E28" s="16">
        <v>377855.16859800002</v>
      </c>
      <c r="F28" s="16">
        <v>36.514789999999998</v>
      </c>
      <c r="G28" s="16">
        <v>45156.172793999998</v>
      </c>
      <c r="H28" s="16">
        <v>1565.8103007999998</v>
      </c>
      <c r="I28" s="16">
        <v>1151717.097264</v>
      </c>
      <c r="J28" s="16">
        <v>1534.00199</v>
      </c>
      <c r="K28" s="16">
        <v>1082014.3926820001</v>
      </c>
      <c r="L28" s="16">
        <v>78.957890000000006</v>
      </c>
      <c r="M28" s="16">
        <v>114186.65061499999</v>
      </c>
      <c r="N28" s="16">
        <v>583.67102999999997</v>
      </c>
      <c r="O28" s="16">
        <v>519049.09917900001</v>
      </c>
      <c r="P28" s="16">
        <v>1516.9664200000002</v>
      </c>
      <c r="Q28" s="16">
        <v>1108281.1184</v>
      </c>
      <c r="R28" s="46"/>
      <c r="S28" s="47" t="s">
        <v>56</v>
      </c>
      <c r="T28" s="17" t="s">
        <v>57</v>
      </c>
      <c r="U28" s="16">
        <v>51.019289999999998</v>
      </c>
      <c r="V28" s="16">
        <v>66064.797989999992</v>
      </c>
      <c r="W28" s="16">
        <v>1038.2866299999998</v>
      </c>
      <c r="X28" s="16">
        <v>737068.75361599983</v>
      </c>
      <c r="Y28" s="16">
        <v>27.616419999999998</v>
      </c>
      <c r="Z28" s="16">
        <v>37009.110599999993</v>
      </c>
      <c r="AA28" s="16">
        <v>839.97188000000006</v>
      </c>
      <c r="AB28" s="16">
        <v>664313.70022800006</v>
      </c>
      <c r="AC28" s="16">
        <v>1011.56029</v>
      </c>
      <c r="AD28" s="16">
        <v>758441.1962469999</v>
      </c>
      <c r="AE28" s="16">
        <f t="shared" ref="AE28:AF30" si="3">D28+F28+H28+J28+L28+N28+P28+U28+W28+Y28+AA28+AC28</f>
        <v>8790.3672387999995</v>
      </c>
      <c r="AF28" s="16">
        <f t="shared" si="3"/>
        <v>6661157.2582130004</v>
      </c>
      <c r="AG28" s="2"/>
      <c r="AH28" s="2"/>
    </row>
    <row r="29" spans="1:36" x14ac:dyDescent="0.25">
      <c r="A29" s="46"/>
      <c r="B29" s="47" t="s">
        <v>58</v>
      </c>
      <c r="C29" s="48" t="s">
        <v>59</v>
      </c>
      <c r="D29" s="16">
        <v>27531.468008200012</v>
      </c>
      <c r="E29" s="16">
        <v>22564436.296369009</v>
      </c>
      <c r="F29" s="16">
        <v>11035.8730467</v>
      </c>
      <c r="G29" s="16">
        <v>9110545.8203689959</v>
      </c>
      <c r="H29" s="16">
        <v>25276.539989600031</v>
      </c>
      <c r="I29" s="16">
        <v>20615799.501938011</v>
      </c>
      <c r="J29" s="16">
        <v>20030.72304330003</v>
      </c>
      <c r="K29" s="16">
        <v>16179769.594671004</v>
      </c>
      <c r="L29" s="16">
        <v>22444.831521199972</v>
      </c>
      <c r="M29" s="16">
        <v>17720308.599001031</v>
      </c>
      <c r="N29" s="16">
        <v>21927.786059400001</v>
      </c>
      <c r="O29" s="16">
        <v>17088192.874676999</v>
      </c>
      <c r="P29" s="16">
        <v>16085.962488719995</v>
      </c>
      <c r="Q29" s="16">
        <v>14981532.495787002</v>
      </c>
      <c r="R29" s="46"/>
      <c r="S29" s="47" t="s">
        <v>58</v>
      </c>
      <c r="T29" s="48" t="s">
        <v>59</v>
      </c>
      <c r="U29" s="16">
        <v>16646.511282400003</v>
      </c>
      <c r="V29" s="16">
        <v>13203767.249669997</v>
      </c>
      <c r="W29" s="16">
        <v>21834.033873800003</v>
      </c>
      <c r="X29" s="16">
        <v>16059620.201562002</v>
      </c>
      <c r="Y29" s="16">
        <v>17766.430646300003</v>
      </c>
      <c r="Z29" s="16">
        <v>12437308.869646996</v>
      </c>
      <c r="AA29" s="16">
        <v>13876.344705099995</v>
      </c>
      <c r="AB29" s="16">
        <v>11332478.974583991</v>
      </c>
      <c r="AC29" s="16">
        <v>22926.051098199991</v>
      </c>
      <c r="AD29" s="16">
        <v>16417854.840754995</v>
      </c>
      <c r="AE29" s="16">
        <f t="shared" si="3"/>
        <v>237382.55576292003</v>
      </c>
      <c r="AF29" s="16">
        <f t="shared" si="3"/>
        <v>187711615.31903002</v>
      </c>
      <c r="AG29" s="2"/>
      <c r="AH29" s="2"/>
      <c r="AI29" s="19"/>
      <c r="AJ29" s="19"/>
    </row>
    <row r="30" spans="1:36" x14ac:dyDescent="0.25">
      <c r="A30" s="46"/>
      <c r="B30" s="47" t="s">
        <v>60</v>
      </c>
      <c r="C30" s="49" t="s">
        <v>61</v>
      </c>
      <c r="D30" s="16">
        <v>1103.9861194999939</v>
      </c>
      <c r="E30" s="16">
        <v>1139815.6741580032</v>
      </c>
      <c r="F30" s="16">
        <v>976.18033869999817</v>
      </c>
      <c r="G30" s="16">
        <v>1017627.8347609974</v>
      </c>
      <c r="H30" s="16">
        <v>2917.0005418999972</v>
      </c>
      <c r="I30" s="16">
        <v>2868227.1426630057</v>
      </c>
      <c r="J30" s="16">
        <v>701.57645719999709</v>
      </c>
      <c r="K30" s="16">
        <v>968819.23904200271</v>
      </c>
      <c r="L30" s="16">
        <v>1587.550957300009</v>
      </c>
      <c r="M30" s="16">
        <v>2172210.4737939872</v>
      </c>
      <c r="N30" s="16">
        <v>2528.9342239000143</v>
      </c>
      <c r="O30" s="16">
        <v>2171218.6154349968</v>
      </c>
      <c r="P30" s="16">
        <v>1193.3050886000037</v>
      </c>
      <c r="Q30" s="16">
        <v>1564604.898566002</v>
      </c>
      <c r="R30" s="46"/>
      <c r="S30" s="47" t="s">
        <v>60</v>
      </c>
      <c r="T30" s="49" t="s">
        <v>61</v>
      </c>
      <c r="U30" s="16">
        <v>2828.7257593999857</v>
      </c>
      <c r="V30" s="16">
        <v>2361983.4639190026</v>
      </c>
      <c r="W30" s="16">
        <v>1066.4440165000087</v>
      </c>
      <c r="X30" s="16">
        <v>1374220.961409986</v>
      </c>
      <c r="Y30" s="16">
        <v>1389.3214961000122</v>
      </c>
      <c r="Z30" s="16">
        <v>1604112.0213690065</v>
      </c>
      <c r="AA30" s="16">
        <v>1121.7888283000048</v>
      </c>
      <c r="AB30" s="16">
        <v>1412207.2584130019</v>
      </c>
      <c r="AC30" s="16">
        <v>2518.3389234000169</v>
      </c>
      <c r="AD30" s="16">
        <v>2135287.4790390078</v>
      </c>
      <c r="AE30" s="16">
        <f t="shared" si="3"/>
        <v>19933.15275080004</v>
      </c>
      <c r="AF30" s="16">
        <f t="shared" si="3"/>
        <v>20790335.062569</v>
      </c>
      <c r="AG30" s="84"/>
      <c r="AH30" s="84"/>
    </row>
    <row r="31" spans="1:36" ht="11.25" customHeight="1" x14ac:dyDescent="0.25">
      <c r="A31" s="25"/>
      <c r="C31" s="524" t="s">
        <v>62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25"/>
      <c r="T31" s="524" t="s">
        <v>62</v>
      </c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84"/>
      <c r="AH31" s="84"/>
    </row>
    <row r="32" spans="1:36" ht="19.5" customHeight="1" x14ac:dyDescent="0.25">
      <c r="A32" s="25"/>
      <c r="B32" s="5"/>
      <c r="C32" s="525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25"/>
      <c r="S32" s="5"/>
      <c r="T32" s="525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4" ht="26.25" x14ac:dyDescent="0.25">
      <c r="A33" s="18">
        <v>24</v>
      </c>
      <c r="B33" s="55"/>
      <c r="C33" s="132" t="s">
        <v>63</v>
      </c>
      <c r="D33" s="94">
        <f>+D34+D35+D36</f>
        <v>3297.961878300001</v>
      </c>
      <c r="E33" s="94">
        <f>+E34+E35+E36</f>
        <v>26935270.947428994</v>
      </c>
      <c r="F33" s="94">
        <f t="shared" ref="F33:AD33" si="4">+F34+F35+F36</f>
        <v>3337.0046619</v>
      </c>
      <c r="G33" s="94">
        <f t="shared" si="4"/>
        <v>32345215.621762998</v>
      </c>
      <c r="H33" s="94">
        <f t="shared" si="4"/>
        <v>2754.7775179</v>
      </c>
      <c r="I33" s="94">
        <f t="shared" si="4"/>
        <v>27515275.855246998</v>
      </c>
      <c r="J33" s="94">
        <f t="shared" si="4"/>
        <v>2459.7396457000004</v>
      </c>
      <c r="K33" s="94">
        <f t="shared" si="4"/>
        <v>24432551.661970995</v>
      </c>
      <c r="L33" s="94">
        <f t="shared" si="4"/>
        <v>2712.2060085999997</v>
      </c>
      <c r="M33" s="94">
        <f t="shared" si="4"/>
        <v>22792312.391224995</v>
      </c>
      <c r="N33" s="94">
        <f t="shared" si="4"/>
        <v>2917.9561866999998</v>
      </c>
      <c r="O33" s="94">
        <f t="shared" si="4"/>
        <v>20387837.007840004</v>
      </c>
      <c r="P33" s="94">
        <f t="shared" si="4"/>
        <v>3938.8669401000002</v>
      </c>
      <c r="Q33" s="94">
        <f t="shared" si="4"/>
        <v>28173327.836334996</v>
      </c>
      <c r="R33" s="18">
        <v>24</v>
      </c>
      <c r="S33" s="55"/>
      <c r="T33" s="132" t="s">
        <v>63</v>
      </c>
      <c r="U33" s="94">
        <f t="shared" si="4"/>
        <v>3321.0827404000001</v>
      </c>
      <c r="V33" s="94">
        <f t="shared" si="4"/>
        <v>28119007.509764999</v>
      </c>
      <c r="W33" s="94">
        <f t="shared" si="4"/>
        <v>4231.8918343000005</v>
      </c>
      <c r="X33" s="94">
        <f t="shared" si="4"/>
        <v>25924530.974276997</v>
      </c>
      <c r="Y33" s="94">
        <f t="shared" si="4"/>
        <v>4769.7611732000005</v>
      </c>
      <c r="Z33" s="94">
        <f t="shared" si="4"/>
        <v>33807723.995818995</v>
      </c>
      <c r="AA33" s="94">
        <f t="shared" si="4"/>
        <v>4184.1080746000007</v>
      </c>
      <c r="AB33" s="94">
        <f t="shared" si="4"/>
        <v>29942666.505337998</v>
      </c>
      <c r="AC33" s="94">
        <f t="shared" si="4"/>
        <v>2598.8091299000002</v>
      </c>
      <c r="AD33" s="94">
        <f t="shared" si="4"/>
        <v>27146290.661213987</v>
      </c>
      <c r="AE33" s="27">
        <f t="shared" ref="AE33:AF36" si="5">D33+F33+H33+J33+L33+N33+P33+U33+W33+Y33+AA33+AC33</f>
        <v>40524.165791600004</v>
      </c>
      <c r="AF33" s="27">
        <f t="shared" si="5"/>
        <v>327522010.96822298</v>
      </c>
      <c r="AG33" s="2"/>
      <c r="AH33" s="2"/>
    </row>
    <row r="34" spans="1:34" x14ac:dyDescent="0.25">
      <c r="A34" s="14"/>
      <c r="B34" s="56" t="s">
        <v>64</v>
      </c>
      <c r="C34" s="30" t="s">
        <v>65</v>
      </c>
      <c r="D34" s="57">
        <v>1642.355065</v>
      </c>
      <c r="E34" s="57">
        <v>18702689.745287992</v>
      </c>
      <c r="F34" s="57">
        <v>1943.7493223999998</v>
      </c>
      <c r="G34" s="57">
        <v>23047680.381113</v>
      </c>
      <c r="H34" s="57">
        <v>2010.1279600000003</v>
      </c>
      <c r="I34" s="57">
        <v>17565970.156590998</v>
      </c>
      <c r="J34" s="57">
        <v>1254.7273700000001</v>
      </c>
      <c r="K34" s="57">
        <v>15061500.467280999</v>
      </c>
      <c r="L34" s="57">
        <v>1888.7774095999996</v>
      </c>
      <c r="M34" s="57">
        <v>15421317.202136997</v>
      </c>
      <c r="N34" s="57">
        <v>1972.7426899999998</v>
      </c>
      <c r="O34" s="57">
        <v>12048427.101922002</v>
      </c>
      <c r="P34" s="57">
        <v>2721.2939165000003</v>
      </c>
      <c r="Q34" s="57">
        <v>19308019.991532996</v>
      </c>
      <c r="R34" s="14"/>
      <c r="S34" s="56" t="s">
        <v>64</v>
      </c>
      <c r="T34" s="30" t="s">
        <v>65</v>
      </c>
      <c r="U34" s="57">
        <v>2652.0262299999999</v>
      </c>
      <c r="V34" s="57">
        <v>20020317.079687998</v>
      </c>
      <c r="W34" s="57">
        <v>2000.6653600000004</v>
      </c>
      <c r="X34" s="57">
        <v>14652857.314032998</v>
      </c>
      <c r="Y34" s="57">
        <v>3448.0056199999999</v>
      </c>
      <c r="Z34" s="57">
        <v>25597570.288415994</v>
      </c>
      <c r="AA34" s="57">
        <v>3034.1328500000004</v>
      </c>
      <c r="AB34" s="57">
        <v>21524305.508129999</v>
      </c>
      <c r="AC34" s="57">
        <v>2044.6801600000001</v>
      </c>
      <c r="AD34" s="57">
        <v>22081471.622227989</v>
      </c>
      <c r="AE34" s="16">
        <f t="shared" si="5"/>
        <v>26613.283953500002</v>
      </c>
      <c r="AF34" s="16">
        <f t="shared" si="5"/>
        <v>225032126.85835996</v>
      </c>
      <c r="AG34" s="84"/>
      <c r="AH34" s="84"/>
    </row>
    <row r="35" spans="1:34" x14ac:dyDescent="0.25">
      <c r="A35" s="14"/>
      <c r="B35" s="58">
        <v>2402</v>
      </c>
      <c r="C35" s="15" t="s">
        <v>66</v>
      </c>
      <c r="D35" s="57">
        <v>47.305333300000015</v>
      </c>
      <c r="E35" s="57">
        <v>1214138.0135000004</v>
      </c>
      <c r="F35" s="57">
        <v>23.622059499999967</v>
      </c>
      <c r="G35" s="57">
        <v>1288810.9283250012</v>
      </c>
      <c r="H35" s="57">
        <v>28.430207899999999</v>
      </c>
      <c r="I35" s="57">
        <v>1664711.1251700001</v>
      </c>
      <c r="J35" s="57">
        <v>69.221895699999934</v>
      </c>
      <c r="K35" s="57">
        <v>2184072.076270001</v>
      </c>
      <c r="L35" s="57">
        <v>56.932255099999999</v>
      </c>
      <c r="M35" s="57">
        <v>951625.95227999962</v>
      </c>
      <c r="N35" s="57">
        <v>101.55748670000001</v>
      </c>
      <c r="O35" s="57">
        <v>1541008.9396800003</v>
      </c>
      <c r="P35" s="57">
        <v>71.291464500000004</v>
      </c>
      <c r="Q35" s="57">
        <v>1248238.6824259998</v>
      </c>
      <c r="R35" s="14"/>
      <c r="S35" s="58">
        <v>2402</v>
      </c>
      <c r="T35" s="15" t="s">
        <v>66</v>
      </c>
      <c r="U35" s="57">
        <v>78.205373400000042</v>
      </c>
      <c r="V35" s="57">
        <v>1844770.9000379995</v>
      </c>
      <c r="W35" s="57">
        <v>34.3459273</v>
      </c>
      <c r="X35" s="57">
        <v>1059173.306659</v>
      </c>
      <c r="Y35" s="57">
        <v>64.751433200000065</v>
      </c>
      <c r="Z35" s="57">
        <v>892835.08032799978</v>
      </c>
      <c r="AA35" s="57">
        <v>51.012436600000058</v>
      </c>
      <c r="AB35" s="57">
        <v>1035755.642646</v>
      </c>
      <c r="AC35" s="57">
        <v>47.369053900000004</v>
      </c>
      <c r="AD35" s="57">
        <v>1201783.0190649997</v>
      </c>
      <c r="AE35" s="16">
        <f t="shared" si="5"/>
        <v>674.04492710000011</v>
      </c>
      <c r="AF35" s="16">
        <f t="shared" si="5"/>
        <v>16126923.666387003</v>
      </c>
      <c r="AG35" s="2"/>
      <c r="AH35" s="2"/>
    </row>
    <row r="36" spans="1:34" ht="55.5" customHeight="1" x14ac:dyDescent="0.25">
      <c r="A36" s="14"/>
      <c r="B36" s="58">
        <v>2403</v>
      </c>
      <c r="C36" s="30" t="s">
        <v>67</v>
      </c>
      <c r="D36" s="57">
        <v>1608.301480000001</v>
      </c>
      <c r="E36" s="57">
        <v>7018443.1886410015</v>
      </c>
      <c r="F36" s="57">
        <v>1369.6332800000002</v>
      </c>
      <c r="G36" s="57">
        <v>8008724.312324998</v>
      </c>
      <c r="H36" s="57">
        <v>716.21934999999985</v>
      </c>
      <c r="I36" s="57">
        <v>8284594.5734860003</v>
      </c>
      <c r="J36" s="57">
        <v>1135.7903800000001</v>
      </c>
      <c r="K36" s="57">
        <v>7186979.1184199993</v>
      </c>
      <c r="L36" s="57">
        <v>766.49634390000017</v>
      </c>
      <c r="M36" s="57">
        <v>6419369.2368079992</v>
      </c>
      <c r="N36" s="57">
        <v>843.65601000000026</v>
      </c>
      <c r="O36" s="57">
        <v>6798400.9662380023</v>
      </c>
      <c r="P36" s="57">
        <v>1146.2815590999999</v>
      </c>
      <c r="Q36" s="57">
        <v>7617069.1623759996</v>
      </c>
      <c r="R36" s="14"/>
      <c r="S36" s="58">
        <v>2403</v>
      </c>
      <c r="T36" s="30" t="s">
        <v>67</v>
      </c>
      <c r="U36" s="57">
        <v>590.85113699999988</v>
      </c>
      <c r="V36" s="57">
        <v>6253919.5300390013</v>
      </c>
      <c r="W36" s="57">
        <v>2196.8805470000002</v>
      </c>
      <c r="X36" s="57">
        <v>10212500.353584997</v>
      </c>
      <c r="Y36" s="57">
        <v>1257.0041200000001</v>
      </c>
      <c r="Z36" s="57">
        <v>7317318.6270749997</v>
      </c>
      <c r="AA36" s="57">
        <v>1098.9627879999998</v>
      </c>
      <c r="AB36" s="57">
        <v>7382605.3545619994</v>
      </c>
      <c r="AC36" s="57">
        <v>506.75991600000009</v>
      </c>
      <c r="AD36" s="57">
        <v>3863036.0199209992</v>
      </c>
      <c r="AE36" s="16">
        <f t="shared" si="5"/>
        <v>13236.836911</v>
      </c>
      <c r="AF36" s="16">
        <f t="shared" si="5"/>
        <v>86362960.443475991</v>
      </c>
      <c r="AG36" s="2"/>
      <c r="AH36" s="2"/>
    </row>
    <row r="37" spans="1:34" ht="3" customHeight="1" x14ac:dyDescent="0.25">
      <c r="A37" s="24"/>
      <c r="B37" s="59"/>
      <c r="C37" s="2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24"/>
      <c r="S37" s="59"/>
      <c r="T37" s="23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:34" x14ac:dyDescent="0.25">
      <c r="A38" s="18">
        <v>18</v>
      </c>
      <c r="B38" s="61"/>
      <c r="C38" s="133" t="s">
        <v>68</v>
      </c>
      <c r="D38" s="94">
        <f>+D39+D40+D41+D42+D43+D44</f>
        <v>606.20128890000012</v>
      </c>
      <c r="E38" s="94">
        <f t="shared" ref="E38:P38" si="6">+E39+E40+E41+E42+E43+E44</f>
        <v>2616798.3743410008</v>
      </c>
      <c r="F38" s="94">
        <f t="shared" si="6"/>
        <v>698.66258210000024</v>
      </c>
      <c r="G38" s="94">
        <f t="shared" si="6"/>
        <v>2248511.233980001</v>
      </c>
      <c r="H38" s="94">
        <f t="shared" si="6"/>
        <v>595.14179240000033</v>
      </c>
      <c r="I38" s="94">
        <f t="shared" si="6"/>
        <v>2360816.2906549969</v>
      </c>
      <c r="J38" s="94">
        <f t="shared" si="6"/>
        <v>707.87752140000009</v>
      </c>
      <c r="K38" s="94">
        <f t="shared" si="6"/>
        <v>2318113.3485360001</v>
      </c>
      <c r="L38" s="94">
        <f t="shared" si="6"/>
        <v>789.00333160000025</v>
      </c>
      <c r="M38" s="94">
        <f t="shared" si="6"/>
        <v>2404442.9050220004</v>
      </c>
      <c r="N38" s="94">
        <f t="shared" si="6"/>
        <v>635.96267940000007</v>
      </c>
      <c r="O38" s="94">
        <f t="shared" si="6"/>
        <v>2415002.3050569999</v>
      </c>
      <c r="P38" s="94">
        <f t="shared" si="6"/>
        <v>586.97792297400031</v>
      </c>
      <c r="Q38" s="94">
        <f>+Q39+Q40+Q41+Q42+Q43+Q44</f>
        <v>2160910.929554</v>
      </c>
      <c r="R38" s="18">
        <v>18</v>
      </c>
      <c r="S38" s="61"/>
      <c r="T38" s="133" t="s">
        <v>68</v>
      </c>
      <c r="U38" s="94">
        <f t="shared" ref="U38:AD38" si="7">+U39+U40+U41+U42+U43+U44</f>
        <v>798.11878180000065</v>
      </c>
      <c r="V38" s="94">
        <f t="shared" si="7"/>
        <v>2797706.4645830025</v>
      </c>
      <c r="W38" s="94">
        <f t="shared" si="7"/>
        <v>647.75412090000032</v>
      </c>
      <c r="X38" s="94">
        <f t="shared" si="7"/>
        <v>2381721.9669400002</v>
      </c>
      <c r="Y38" s="94">
        <f t="shared" si="7"/>
        <v>731.75259740000024</v>
      </c>
      <c r="Z38" s="94">
        <f t="shared" si="7"/>
        <v>3017588.6114779953</v>
      </c>
      <c r="AA38" s="94">
        <f t="shared" si="7"/>
        <v>793.11184150000031</v>
      </c>
      <c r="AB38" s="94">
        <f t="shared" si="7"/>
        <v>2903008.3877269998</v>
      </c>
      <c r="AC38" s="94">
        <f t="shared" si="7"/>
        <v>703.5005527999997</v>
      </c>
      <c r="AD38" s="94">
        <f t="shared" si="7"/>
        <v>2254965.9388579978</v>
      </c>
      <c r="AE38" s="27">
        <f t="shared" ref="AE38:AF44" si="8">D38+F38+H38+J38+L38+N38+P38+U38+W38+Y38+AA38+AC38</f>
        <v>8294.0650131740022</v>
      </c>
      <c r="AF38" s="27">
        <f t="shared" si="8"/>
        <v>29879586.756731</v>
      </c>
      <c r="AG38" s="2"/>
      <c r="AH38" s="2"/>
    </row>
    <row r="39" spans="1:34" x14ac:dyDescent="0.25">
      <c r="A39" s="62"/>
      <c r="B39" s="63" t="s">
        <v>69</v>
      </c>
      <c r="C39" s="30" t="s">
        <v>70</v>
      </c>
      <c r="D39" s="60"/>
      <c r="E39" s="57"/>
      <c r="F39" s="60"/>
      <c r="G39" s="57"/>
      <c r="H39" s="60"/>
      <c r="I39" s="57"/>
      <c r="J39" s="57"/>
      <c r="K39" s="57"/>
      <c r="L39" s="57">
        <v>0.63999339999999993</v>
      </c>
      <c r="M39" s="57">
        <v>5876.5801769999998</v>
      </c>
      <c r="N39" s="57"/>
      <c r="O39" s="57"/>
      <c r="P39" s="57"/>
      <c r="Q39" s="57"/>
      <c r="R39" s="62"/>
      <c r="S39" s="63" t="s">
        <v>69</v>
      </c>
      <c r="T39" s="30" t="s">
        <v>70</v>
      </c>
      <c r="U39" s="57"/>
      <c r="V39" s="57"/>
      <c r="W39" s="57"/>
      <c r="X39" s="57"/>
      <c r="Y39" s="57"/>
      <c r="Z39" s="57"/>
      <c r="AA39" s="57">
        <v>51.116794500000005</v>
      </c>
      <c r="AB39" s="57">
        <v>121806.652478</v>
      </c>
      <c r="AC39" s="57">
        <v>25.082999999999998</v>
      </c>
      <c r="AD39" s="57">
        <v>62707.5</v>
      </c>
      <c r="AE39" s="27">
        <f t="shared" si="8"/>
        <v>76.839787900000005</v>
      </c>
      <c r="AF39" s="27">
        <f t="shared" si="8"/>
        <v>190390.732655</v>
      </c>
      <c r="AG39" s="2"/>
      <c r="AH39" s="2"/>
    </row>
    <row r="40" spans="1:34" x14ac:dyDescent="0.25">
      <c r="A40" s="62"/>
      <c r="B40" s="63">
        <v>1802</v>
      </c>
      <c r="C40" s="30" t="s">
        <v>71</v>
      </c>
      <c r="D40" s="57"/>
      <c r="E40" s="57"/>
      <c r="F40" s="57"/>
      <c r="G40" s="57"/>
      <c r="H40" s="57">
        <v>4.0000000000000001E-3</v>
      </c>
      <c r="I40" s="57">
        <v>160</v>
      </c>
      <c r="J40" s="57"/>
      <c r="K40" s="57"/>
      <c r="L40" s="57"/>
      <c r="M40" s="57"/>
      <c r="N40" s="57"/>
      <c r="O40" s="57"/>
      <c r="P40" s="57"/>
      <c r="Q40" s="57"/>
      <c r="R40" s="62"/>
      <c r="S40" s="63">
        <v>1802</v>
      </c>
      <c r="T40" s="30" t="s">
        <v>71</v>
      </c>
      <c r="U40" s="57"/>
      <c r="V40" s="57"/>
      <c r="W40" s="147">
        <v>0.01</v>
      </c>
      <c r="X40" s="57">
        <v>9.9</v>
      </c>
      <c r="Y40" s="57"/>
      <c r="Z40" s="57"/>
      <c r="AA40" s="57"/>
      <c r="AB40" s="57"/>
      <c r="AC40" s="57"/>
      <c r="AD40" s="57"/>
      <c r="AE40" s="27">
        <f t="shared" si="8"/>
        <v>1.4E-2</v>
      </c>
      <c r="AF40" s="27">
        <f t="shared" si="8"/>
        <v>169.9</v>
      </c>
    </row>
    <row r="41" spans="1:34" x14ac:dyDescent="0.25">
      <c r="A41" s="62"/>
      <c r="B41" s="63">
        <v>1803</v>
      </c>
      <c r="C41" s="30" t="s">
        <v>72</v>
      </c>
      <c r="D41" s="57"/>
      <c r="E41" s="57"/>
      <c r="F41" s="57">
        <v>3.5999999999999997E-4</v>
      </c>
      <c r="G41" s="57">
        <v>1.2300120000000001</v>
      </c>
      <c r="H41" s="57"/>
      <c r="I41" s="57"/>
      <c r="J41" s="57">
        <v>0.88403160000000003</v>
      </c>
      <c r="K41" s="57">
        <v>4680</v>
      </c>
      <c r="L41" s="57">
        <v>40</v>
      </c>
      <c r="M41" s="57">
        <v>53200</v>
      </c>
      <c r="N41" s="57">
        <v>40.799999999999997</v>
      </c>
      <c r="O41" s="57">
        <v>155199.12</v>
      </c>
      <c r="P41" s="57"/>
      <c r="Q41" s="57"/>
      <c r="R41" s="62"/>
      <c r="S41" s="63">
        <v>1803</v>
      </c>
      <c r="T41" s="30" t="s">
        <v>72</v>
      </c>
      <c r="U41" s="57"/>
      <c r="V41" s="57"/>
      <c r="W41" s="57">
        <v>0.72099999999999997</v>
      </c>
      <c r="X41" s="57">
        <v>4769.9917999999998</v>
      </c>
      <c r="Y41" s="57"/>
      <c r="Z41" s="57"/>
      <c r="AA41" s="57"/>
      <c r="AB41" s="57"/>
      <c r="AC41" s="57">
        <v>5</v>
      </c>
      <c r="AD41" s="57">
        <v>8100</v>
      </c>
      <c r="AE41" s="27">
        <f t="shared" si="8"/>
        <v>87.405391600000002</v>
      </c>
      <c r="AF41" s="27">
        <f t="shared" si="8"/>
        <v>225950.341812</v>
      </c>
      <c r="AG41" s="2"/>
      <c r="AH41" s="2"/>
    </row>
    <row r="42" spans="1:34" x14ac:dyDescent="0.25">
      <c r="A42" s="62"/>
      <c r="B42" s="63">
        <v>1804</v>
      </c>
      <c r="C42" s="30" t="s">
        <v>73</v>
      </c>
      <c r="D42" s="57"/>
      <c r="E42" s="57"/>
      <c r="F42" s="57"/>
      <c r="G42" s="57"/>
      <c r="H42" s="57">
        <v>2.2702699999999999E-2</v>
      </c>
      <c r="I42" s="57">
        <v>622.53</v>
      </c>
      <c r="J42" s="57">
        <v>3.5999999999999997E-2</v>
      </c>
      <c r="K42" s="57">
        <v>46.288800000000002</v>
      </c>
      <c r="L42" s="57"/>
      <c r="M42" s="57"/>
      <c r="N42" s="57">
        <v>6.0000000000000002E-5</v>
      </c>
      <c r="O42" s="57">
        <v>20</v>
      </c>
      <c r="P42" s="57">
        <v>1.5373000000000001E-3</v>
      </c>
      <c r="Q42" s="57">
        <v>3.2</v>
      </c>
      <c r="R42" s="62"/>
      <c r="S42" s="63">
        <v>1804</v>
      </c>
      <c r="T42" s="30" t="s">
        <v>73</v>
      </c>
      <c r="U42" s="57"/>
      <c r="V42" s="57"/>
      <c r="W42" s="57"/>
      <c r="X42" s="57"/>
      <c r="Y42" s="57">
        <v>2.3129999999999998E-2</v>
      </c>
      <c r="Z42" s="57">
        <v>159.98095799999999</v>
      </c>
      <c r="AA42" s="57">
        <v>1E-3</v>
      </c>
      <c r="AB42" s="57">
        <v>0.01</v>
      </c>
      <c r="AC42" s="57"/>
      <c r="AD42" s="57"/>
      <c r="AE42" s="27">
        <f t="shared" si="8"/>
        <v>8.4429999999999991E-2</v>
      </c>
      <c r="AF42" s="27">
        <f t="shared" si="8"/>
        <v>852.00975800000003</v>
      </c>
      <c r="AG42" s="2"/>
      <c r="AH42" s="2"/>
    </row>
    <row r="43" spans="1:34" x14ac:dyDescent="0.25">
      <c r="A43" s="62"/>
      <c r="B43" s="63">
        <v>1805</v>
      </c>
      <c r="C43" s="30" t="s">
        <v>74</v>
      </c>
      <c r="D43" s="57">
        <v>16.887769799999997</v>
      </c>
      <c r="E43" s="57">
        <v>44497.592340000003</v>
      </c>
      <c r="F43" s="57">
        <v>24.54055</v>
      </c>
      <c r="G43" s="57">
        <v>62249.088799000005</v>
      </c>
      <c r="H43" s="57">
        <v>48.781170799999991</v>
      </c>
      <c r="I43" s="57">
        <v>118357.72260499999</v>
      </c>
      <c r="J43" s="57">
        <v>17.065000000000001</v>
      </c>
      <c r="K43" s="57">
        <v>46799.623500000002</v>
      </c>
      <c r="L43" s="57">
        <v>31.050612700000002</v>
      </c>
      <c r="M43" s="57">
        <v>71683.226666999995</v>
      </c>
      <c r="N43" s="57">
        <v>52.394390000000001</v>
      </c>
      <c r="O43" s="57">
        <v>118535.493239</v>
      </c>
      <c r="P43" s="57">
        <v>51.546349999999997</v>
      </c>
      <c r="Q43" s="57">
        <v>106411.956435</v>
      </c>
      <c r="R43" s="62"/>
      <c r="S43" s="63">
        <v>1805</v>
      </c>
      <c r="T43" s="30" t="s">
        <v>74</v>
      </c>
      <c r="U43" s="57">
        <v>70.933402100000009</v>
      </c>
      <c r="V43" s="57">
        <v>166403.15210000001</v>
      </c>
      <c r="W43" s="57">
        <v>92.092190000000002</v>
      </c>
      <c r="X43" s="57">
        <v>186915.41707</v>
      </c>
      <c r="Y43" s="57">
        <v>16.567</v>
      </c>
      <c r="Z43" s="57">
        <v>34270.205900000001</v>
      </c>
      <c r="AA43" s="57">
        <v>32.220599999999997</v>
      </c>
      <c r="AB43" s="57">
        <v>69017.239159999997</v>
      </c>
      <c r="AC43" s="57">
        <v>88.121371699999983</v>
      </c>
      <c r="AD43" s="57">
        <v>160797.76036000001</v>
      </c>
      <c r="AE43" s="27">
        <f t="shared" si="8"/>
        <v>542.20040709999989</v>
      </c>
      <c r="AF43" s="27">
        <f t="shared" si="8"/>
        <v>1185938.4781750001</v>
      </c>
      <c r="AG43" s="2"/>
      <c r="AH43" s="2"/>
    </row>
    <row r="44" spans="1:34" ht="27" x14ac:dyDescent="0.25">
      <c r="A44" s="64"/>
      <c r="B44" s="65">
        <v>1806</v>
      </c>
      <c r="C44" s="66" t="s">
        <v>75</v>
      </c>
      <c r="D44" s="67">
        <v>589.31351910000012</v>
      </c>
      <c r="E44" s="67">
        <v>2572300.7820010008</v>
      </c>
      <c r="F44" s="67">
        <v>674.12167210000018</v>
      </c>
      <c r="G44" s="67">
        <v>2186260.9151690011</v>
      </c>
      <c r="H44" s="67">
        <v>546.3339189000003</v>
      </c>
      <c r="I44" s="67">
        <v>2241676.0380499968</v>
      </c>
      <c r="J44" s="67">
        <v>689.89248980000013</v>
      </c>
      <c r="K44" s="67">
        <v>2266587.4362360002</v>
      </c>
      <c r="L44" s="67">
        <v>717.31272550000028</v>
      </c>
      <c r="M44" s="67">
        <v>2273683.0981780007</v>
      </c>
      <c r="N44" s="67">
        <v>542.76822940000011</v>
      </c>
      <c r="O44" s="57">
        <v>2141247.6918179998</v>
      </c>
      <c r="P44" s="57">
        <v>535.43003567400035</v>
      </c>
      <c r="Q44" s="57">
        <v>2054495.7731190003</v>
      </c>
      <c r="R44" s="64"/>
      <c r="S44" s="65">
        <v>1806</v>
      </c>
      <c r="T44" s="66" t="s">
        <v>75</v>
      </c>
      <c r="U44" s="57">
        <v>727.18537970000068</v>
      </c>
      <c r="V44" s="57">
        <v>2631303.3124830024</v>
      </c>
      <c r="W44" s="57">
        <v>554.93093090000036</v>
      </c>
      <c r="X44" s="57">
        <v>2190026.6580700004</v>
      </c>
      <c r="Y44" s="57">
        <v>715.1624674000002</v>
      </c>
      <c r="Z44" s="57">
        <v>2983158.4246199951</v>
      </c>
      <c r="AA44" s="57">
        <v>709.77344700000037</v>
      </c>
      <c r="AB44" s="57">
        <v>2712184.486089</v>
      </c>
      <c r="AC44" s="57">
        <v>585.29618109999967</v>
      </c>
      <c r="AD44" s="57">
        <v>2023360.6784979978</v>
      </c>
      <c r="AE44" s="27">
        <f t="shared" si="8"/>
        <v>7587.5209965740023</v>
      </c>
      <c r="AF44" s="27">
        <f t="shared" si="8"/>
        <v>28276285.294330996</v>
      </c>
      <c r="AG44" s="2"/>
      <c r="AH44" s="2"/>
    </row>
    <row r="45" spans="1:34" ht="3.75" customHeight="1" x14ac:dyDescent="0.25">
      <c r="A45" s="68"/>
      <c r="B45" s="69"/>
      <c r="C45" s="37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53"/>
      <c r="P45" s="53"/>
      <c r="Q45" s="53"/>
      <c r="R45" s="68"/>
      <c r="S45" s="69"/>
      <c r="T45" s="37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4" ht="74.25" customHeight="1" x14ac:dyDescent="0.25">
      <c r="A46" s="72" t="s">
        <v>76</v>
      </c>
      <c r="B46" s="73"/>
      <c r="C46" s="134" t="s">
        <v>77</v>
      </c>
      <c r="D46" s="135">
        <f>+D47+D48+D49+D50+D58+D59</f>
        <v>1035.3254285999999</v>
      </c>
      <c r="E46" s="135">
        <f>+E47+E48+E49+E50+E58+E59</f>
        <v>2843505.3694460001</v>
      </c>
      <c r="F46" s="135">
        <f>+F47+F48+F49+F50+F58+F59</f>
        <v>1202.0242301999999</v>
      </c>
      <c r="G46" s="135">
        <f>+G47+G48+G49+G50+G58+G59</f>
        <v>3202584.8646860002</v>
      </c>
      <c r="H46" s="135">
        <f t="shared" ref="H46:AD46" si="9">+H47+H48+H49+H50+H58+H59</f>
        <v>1508.9067152</v>
      </c>
      <c r="I46" s="135">
        <f t="shared" si="9"/>
        <v>3752928.0202589994</v>
      </c>
      <c r="J46" s="135">
        <f t="shared" si="9"/>
        <v>1253.6877260000003</v>
      </c>
      <c r="K46" s="135">
        <f t="shared" si="9"/>
        <v>3133906.1103449999</v>
      </c>
      <c r="L46" s="135">
        <f t="shared" si="9"/>
        <v>919.41721000000007</v>
      </c>
      <c r="M46" s="135">
        <f t="shared" si="9"/>
        <v>1971843.5049960003</v>
      </c>
      <c r="N46" s="135">
        <f t="shared" si="9"/>
        <v>1582.0959647000002</v>
      </c>
      <c r="O46" s="94">
        <f t="shared" si="9"/>
        <v>3165564.1916860002</v>
      </c>
      <c r="P46" s="94">
        <f t="shared" si="9"/>
        <v>720.73862836399996</v>
      </c>
      <c r="Q46" s="94">
        <f t="shared" si="9"/>
        <v>1453235.7806209999</v>
      </c>
      <c r="R46" s="72" t="s">
        <v>76</v>
      </c>
      <c r="S46" s="73"/>
      <c r="T46" s="134" t="s">
        <v>77</v>
      </c>
      <c r="U46" s="94">
        <f t="shared" si="9"/>
        <v>361.99197850000007</v>
      </c>
      <c r="V46" s="94">
        <f t="shared" si="9"/>
        <v>872151.20752700011</v>
      </c>
      <c r="W46" s="94">
        <f t="shared" si="9"/>
        <v>767.76385999999991</v>
      </c>
      <c r="X46" s="94">
        <f t="shared" si="9"/>
        <v>1737357.8153790003</v>
      </c>
      <c r="Y46" s="94">
        <f t="shared" si="9"/>
        <v>1593.5974700000002</v>
      </c>
      <c r="Z46" s="94">
        <f t="shared" si="9"/>
        <v>3550369.8152340003</v>
      </c>
      <c r="AA46" s="94">
        <f t="shared" si="9"/>
        <v>2084.6319836999996</v>
      </c>
      <c r="AB46" s="94">
        <f t="shared" si="9"/>
        <v>4909841.6772880014</v>
      </c>
      <c r="AC46" s="94">
        <f t="shared" si="9"/>
        <v>2019.961834</v>
      </c>
      <c r="AD46" s="94">
        <f t="shared" si="9"/>
        <v>4471947.7455100007</v>
      </c>
      <c r="AE46" s="27">
        <f t="shared" ref="AE46:AF50" si="10">D46+F46+H46+J46+L46+N46+P46+U46+W46+Y46+AA46+AC46</f>
        <v>15050.143029264</v>
      </c>
      <c r="AF46" s="27">
        <f t="shared" si="10"/>
        <v>35065236.102977008</v>
      </c>
      <c r="AG46" s="2"/>
      <c r="AH46" s="2"/>
    </row>
    <row r="47" spans="1:34" x14ac:dyDescent="0.25">
      <c r="A47" s="62" t="s">
        <v>78</v>
      </c>
      <c r="B47" s="63" t="s">
        <v>79</v>
      </c>
      <c r="C47" s="17" t="s">
        <v>80</v>
      </c>
      <c r="D47" s="60">
        <v>1013.592</v>
      </c>
      <c r="E47" s="57">
        <v>2621894.125</v>
      </c>
      <c r="F47" s="60">
        <v>1192.4288999999999</v>
      </c>
      <c r="G47" s="57">
        <v>3092469.3913150001</v>
      </c>
      <c r="H47" s="57">
        <v>1496.2936299999999</v>
      </c>
      <c r="I47" s="57">
        <v>3549461.1674060002</v>
      </c>
      <c r="J47" s="57">
        <v>1230.7915</v>
      </c>
      <c r="K47" s="57">
        <v>2854526.1331500001</v>
      </c>
      <c r="L47" s="57">
        <v>895.57</v>
      </c>
      <c r="M47" s="57">
        <v>1764849.4230000002</v>
      </c>
      <c r="N47" s="57">
        <v>1564.702</v>
      </c>
      <c r="O47" s="57">
        <v>3021808.2505000001</v>
      </c>
      <c r="P47" s="57">
        <v>705.71299999999997</v>
      </c>
      <c r="Q47" s="57">
        <v>1251926.4589</v>
      </c>
      <c r="R47" s="62" t="s">
        <v>78</v>
      </c>
      <c r="S47" s="63" t="s">
        <v>79</v>
      </c>
      <c r="T47" s="17" t="s">
        <v>80</v>
      </c>
      <c r="U47" s="57">
        <v>316.91679000000005</v>
      </c>
      <c r="V47" s="57">
        <v>549753.64215700002</v>
      </c>
      <c r="W47" s="57">
        <v>747.26</v>
      </c>
      <c r="X47" s="57">
        <v>1487850.6230000001</v>
      </c>
      <c r="Y47" s="57">
        <v>1567.701</v>
      </c>
      <c r="Z47" s="57">
        <v>3311958.8605</v>
      </c>
      <c r="AA47" s="57">
        <v>2070.48</v>
      </c>
      <c r="AB47" s="57">
        <v>4757897.6550000003</v>
      </c>
      <c r="AC47" s="57">
        <v>1995.7829999999999</v>
      </c>
      <c r="AD47" s="57">
        <v>4234818.7080000006</v>
      </c>
      <c r="AE47" s="27">
        <f t="shared" si="10"/>
        <v>14797.231819999997</v>
      </c>
      <c r="AF47" s="27">
        <f t="shared" si="10"/>
        <v>32499214.437928002</v>
      </c>
      <c r="AG47" s="2"/>
      <c r="AH47" s="2"/>
    </row>
    <row r="48" spans="1:34" x14ac:dyDescent="0.25">
      <c r="A48" s="62"/>
      <c r="B48" s="63" t="s">
        <v>81</v>
      </c>
      <c r="C48" s="17" t="s">
        <v>82</v>
      </c>
      <c r="D48" s="60"/>
      <c r="E48" s="57"/>
      <c r="F48" s="60"/>
      <c r="G48" s="57"/>
      <c r="H48" s="57">
        <v>2E-3</v>
      </c>
      <c r="I48" s="57">
        <v>226.57250000000002</v>
      </c>
      <c r="J48" s="57"/>
      <c r="K48" s="57"/>
      <c r="L48" s="57"/>
      <c r="M48" s="57"/>
      <c r="N48" s="57"/>
      <c r="O48" s="57"/>
      <c r="P48" s="57">
        <v>1E-3</v>
      </c>
      <c r="Q48" s="57">
        <v>25</v>
      </c>
      <c r="R48" s="62"/>
      <c r="S48" s="63" t="s">
        <v>81</v>
      </c>
      <c r="T48" s="17" t="s">
        <v>82</v>
      </c>
      <c r="U48" s="57">
        <v>19.2</v>
      </c>
      <c r="V48" s="57">
        <v>71111.039999999994</v>
      </c>
      <c r="W48" s="57">
        <v>4.0199999999999996</v>
      </c>
      <c r="X48" s="57">
        <v>23718</v>
      </c>
      <c r="Y48" s="57"/>
      <c r="Z48" s="57"/>
      <c r="AA48" s="57"/>
      <c r="AB48" s="57"/>
      <c r="AC48" s="57"/>
      <c r="AD48" s="57"/>
      <c r="AE48" s="27">
        <f t="shared" si="10"/>
        <v>23.222999999999999</v>
      </c>
      <c r="AF48" s="27">
        <f t="shared" si="10"/>
        <v>95080.612499999988</v>
      </c>
      <c r="AG48" s="2"/>
      <c r="AH48" s="2"/>
    </row>
    <row r="49" spans="1:34" x14ac:dyDescent="0.25">
      <c r="A49" s="62"/>
      <c r="B49" s="63" t="s">
        <v>83</v>
      </c>
      <c r="C49" s="30" t="s">
        <v>84</v>
      </c>
      <c r="D49" s="60">
        <v>1.9059999999999999</v>
      </c>
      <c r="E49" s="57">
        <v>36970.113599999997</v>
      </c>
      <c r="F49" s="60">
        <v>1.2649999999999999</v>
      </c>
      <c r="G49" s="57">
        <v>3224.6219999999998</v>
      </c>
      <c r="H49" s="57">
        <v>1.256</v>
      </c>
      <c r="I49" s="57">
        <v>30120.024799999999</v>
      </c>
      <c r="J49" s="57">
        <v>1.3466521999999999</v>
      </c>
      <c r="K49" s="57">
        <v>26446.033460000002</v>
      </c>
      <c r="L49" s="57">
        <v>2.004</v>
      </c>
      <c r="M49" s="57">
        <v>7114.5072</v>
      </c>
      <c r="N49" s="57">
        <v>0.72996660000000013</v>
      </c>
      <c r="O49" s="57">
        <v>9759.4752000000008</v>
      </c>
      <c r="P49" s="57">
        <v>0.40838400000000002</v>
      </c>
      <c r="Q49" s="57">
        <v>2476.4438580000001</v>
      </c>
      <c r="R49" s="62"/>
      <c r="S49" s="63" t="s">
        <v>83</v>
      </c>
      <c r="T49" s="30" t="s">
        <v>84</v>
      </c>
      <c r="U49" s="57">
        <v>1.1908000000000001</v>
      </c>
      <c r="V49" s="57">
        <v>14470.23328</v>
      </c>
      <c r="W49" s="57">
        <v>5.0000000000000001E-3</v>
      </c>
      <c r="X49" s="57">
        <v>9.25</v>
      </c>
      <c r="Y49" s="57">
        <v>5.4363999999999999</v>
      </c>
      <c r="Z49" s="57">
        <v>19360.991999999998</v>
      </c>
      <c r="AA49" s="57"/>
      <c r="AB49" s="57"/>
      <c r="AC49" s="57">
        <v>6.1007999999999996</v>
      </c>
      <c r="AD49" s="57">
        <v>41257.589999999989</v>
      </c>
      <c r="AE49" s="27">
        <f t="shared" si="10"/>
        <v>21.649002799999998</v>
      </c>
      <c r="AF49" s="27">
        <f t="shared" si="10"/>
        <v>191209.28539800001</v>
      </c>
      <c r="AG49" s="2"/>
      <c r="AH49" s="2"/>
    </row>
    <row r="50" spans="1:34" x14ac:dyDescent="0.25">
      <c r="A50" s="62"/>
      <c r="B50" s="63" t="s">
        <v>85</v>
      </c>
      <c r="C50" s="30" t="s">
        <v>86</v>
      </c>
      <c r="D50" s="57">
        <v>17.500122899999997</v>
      </c>
      <c r="E50" s="57">
        <v>170091.72396600002</v>
      </c>
      <c r="F50" s="57">
        <v>7.2602150000000005</v>
      </c>
      <c r="G50" s="57">
        <v>98846.271531000006</v>
      </c>
      <c r="H50" s="57">
        <v>7.4628851999999997</v>
      </c>
      <c r="I50" s="57">
        <v>135964.75165300001</v>
      </c>
      <c r="J50" s="57">
        <v>18.880413800000003</v>
      </c>
      <c r="K50" s="57">
        <v>234547.49635299997</v>
      </c>
      <c r="L50" s="57">
        <v>17.517305100000002</v>
      </c>
      <c r="M50" s="57">
        <v>175935.83283599999</v>
      </c>
      <c r="N50" s="57">
        <v>11.979704300000002</v>
      </c>
      <c r="O50" s="57">
        <v>111934.861294</v>
      </c>
      <c r="P50" s="57">
        <v>13.303574363999999</v>
      </c>
      <c r="Q50" s="57">
        <v>167749.21111099998</v>
      </c>
      <c r="R50" s="62"/>
      <c r="S50" s="63" t="s">
        <v>85</v>
      </c>
      <c r="T50" s="30" t="s">
        <v>86</v>
      </c>
      <c r="U50" s="57">
        <v>12.428199999999999</v>
      </c>
      <c r="V50" s="57">
        <v>150515.79809</v>
      </c>
      <c r="W50" s="57">
        <v>15.185700000000001</v>
      </c>
      <c r="X50" s="57">
        <v>211248.95773899998</v>
      </c>
      <c r="Y50" s="57">
        <v>18.401010000000003</v>
      </c>
      <c r="Z50" s="57">
        <v>201412.71049200001</v>
      </c>
      <c r="AA50" s="57">
        <v>13.157143700000001</v>
      </c>
      <c r="AB50" s="57">
        <v>141867.92823300001</v>
      </c>
      <c r="AC50" s="57">
        <v>16.843353999999994</v>
      </c>
      <c r="AD50" s="57">
        <v>181690.81630399995</v>
      </c>
      <c r="AE50" s="27">
        <f t="shared" si="10"/>
        <v>169.919628364</v>
      </c>
      <c r="AF50" s="27">
        <f t="shared" si="10"/>
        <v>1981806.3596019999</v>
      </c>
      <c r="AG50" s="2"/>
      <c r="AH50" s="2"/>
    </row>
    <row r="51" spans="1:34" ht="8.25" customHeight="1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</row>
    <row r="52" spans="1:34" ht="27" customHeight="1" x14ac:dyDescent="0.25">
      <c r="A52" s="74"/>
      <c r="B52" s="74"/>
      <c r="C52" s="74"/>
      <c r="D52" s="75"/>
      <c r="E52" s="75"/>
      <c r="F52" s="75"/>
      <c r="G52" s="75"/>
      <c r="H52" s="75"/>
      <c r="I52" s="75"/>
      <c r="J52" s="74"/>
      <c r="K52" s="74"/>
      <c r="L52" s="74"/>
      <c r="M52" s="74"/>
      <c r="N52" s="74"/>
      <c r="O52" s="74"/>
      <c r="P52" s="74"/>
      <c r="Q52" s="6" t="s">
        <v>87</v>
      </c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5"/>
      <c r="AF52" s="6" t="s">
        <v>88</v>
      </c>
    </row>
    <row r="53" spans="1:34" ht="15.75" x14ac:dyDescent="0.25">
      <c r="A53" s="546" t="s">
        <v>89</v>
      </c>
      <c r="B53" s="546"/>
      <c r="C53" s="546"/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 t="s">
        <v>2</v>
      </c>
      <c r="S53" s="546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6"/>
      <c r="AE53" s="546"/>
      <c r="AF53" s="546"/>
    </row>
    <row r="54" spans="1:34" ht="15.75" x14ac:dyDescent="0.25">
      <c r="A54" s="547" t="s">
        <v>3</v>
      </c>
      <c r="B54" s="547"/>
      <c r="C54" s="547"/>
      <c r="D54" s="547"/>
      <c r="E54" s="547"/>
      <c r="F54" s="547"/>
      <c r="G54" s="547"/>
      <c r="H54" s="547"/>
      <c r="I54" s="547"/>
      <c r="J54" s="547"/>
      <c r="K54" s="547"/>
      <c r="L54" s="547"/>
      <c r="M54" s="547"/>
      <c r="N54" s="547"/>
      <c r="O54" s="547"/>
      <c r="P54" s="547"/>
      <c r="Q54" s="547"/>
      <c r="R54" s="547" t="s">
        <v>3</v>
      </c>
      <c r="S54" s="547"/>
      <c r="T54" s="547"/>
      <c r="U54" s="547"/>
      <c r="V54" s="547"/>
      <c r="W54" s="547"/>
      <c r="X54" s="547"/>
      <c r="Y54" s="547"/>
      <c r="Z54" s="547"/>
      <c r="AA54" s="547"/>
      <c r="AB54" s="547"/>
      <c r="AC54" s="547"/>
      <c r="AD54" s="547"/>
      <c r="AE54" s="547"/>
      <c r="AF54" s="547"/>
    </row>
    <row r="55" spans="1:34" ht="6.75" customHeight="1" thickBot="1" x14ac:dyDescent="0.3">
      <c r="A55" s="382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76"/>
      <c r="AF55" s="76"/>
    </row>
    <row r="56" spans="1:34" ht="16.5" customHeight="1" thickBot="1" x14ac:dyDescent="0.35">
      <c r="A56" s="532" t="s">
        <v>4</v>
      </c>
      <c r="B56" s="534" t="s">
        <v>5</v>
      </c>
      <c r="C56" s="536" t="s">
        <v>90</v>
      </c>
      <c r="D56" s="516" t="s">
        <v>7</v>
      </c>
      <c r="E56" s="516"/>
      <c r="F56" s="516" t="s">
        <v>8</v>
      </c>
      <c r="G56" s="516"/>
      <c r="H56" s="516" t="s">
        <v>9</v>
      </c>
      <c r="I56" s="516"/>
      <c r="J56" s="516" t="s">
        <v>10</v>
      </c>
      <c r="K56" s="516"/>
      <c r="L56" s="516" t="s">
        <v>11</v>
      </c>
      <c r="M56" s="516"/>
      <c r="N56" s="516" t="s">
        <v>12</v>
      </c>
      <c r="O56" s="516"/>
      <c r="P56" s="516" t="s">
        <v>13</v>
      </c>
      <c r="Q56" s="516"/>
      <c r="R56" s="532" t="s">
        <v>4</v>
      </c>
      <c r="S56" s="534" t="s">
        <v>5</v>
      </c>
      <c r="T56" s="536" t="s">
        <v>90</v>
      </c>
      <c r="U56" s="516" t="s">
        <v>14</v>
      </c>
      <c r="V56" s="516"/>
      <c r="W56" s="516" t="s">
        <v>15</v>
      </c>
      <c r="X56" s="516"/>
      <c r="Y56" s="516" t="s">
        <v>16</v>
      </c>
      <c r="Z56" s="516"/>
      <c r="AA56" s="516" t="s">
        <v>17</v>
      </c>
      <c r="AB56" s="516"/>
      <c r="AC56" s="516" t="s">
        <v>18</v>
      </c>
      <c r="AD56" s="516"/>
      <c r="AE56" s="516" t="s">
        <v>19</v>
      </c>
      <c r="AF56" s="517"/>
    </row>
    <row r="57" spans="1:34" ht="16.5" thickBot="1" x14ac:dyDescent="0.35">
      <c r="A57" s="533"/>
      <c r="B57" s="535"/>
      <c r="C57" s="537"/>
      <c r="D57" s="128" t="s">
        <v>20</v>
      </c>
      <c r="E57" s="128" t="s">
        <v>21</v>
      </c>
      <c r="F57" s="128" t="s">
        <v>20</v>
      </c>
      <c r="G57" s="128" t="s">
        <v>21</v>
      </c>
      <c r="H57" s="128" t="s">
        <v>20</v>
      </c>
      <c r="I57" s="128" t="s">
        <v>21</v>
      </c>
      <c r="J57" s="128" t="s">
        <v>20</v>
      </c>
      <c r="K57" s="128" t="s">
        <v>21</v>
      </c>
      <c r="L57" s="128" t="s">
        <v>20</v>
      </c>
      <c r="M57" s="128" t="s">
        <v>21</v>
      </c>
      <c r="N57" s="128" t="s">
        <v>20</v>
      </c>
      <c r="O57" s="128" t="s">
        <v>21</v>
      </c>
      <c r="P57" s="128"/>
      <c r="Q57" s="128"/>
      <c r="R57" s="533"/>
      <c r="S57" s="535"/>
      <c r="T57" s="537"/>
      <c r="U57" s="128" t="s">
        <v>20</v>
      </c>
      <c r="V57" s="128" t="s">
        <v>21</v>
      </c>
      <c r="W57" s="128" t="s">
        <v>20</v>
      </c>
      <c r="X57" s="128" t="s">
        <v>21</v>
      </c>
      <c r="Y57" s="128" t="s">
        <v>20</v>
      </c>
      <c r="Z57" s="128" t="s">
        <v>21</v>
      </c>
      <c r="AA57" s="128" t="s">
        <v>20</v>
      </c>
      <c r="AB57" s="128" t="s">
        <v>21</v>
      </c>
      <c r="AC57" s="128" t="s">
        <v>20</v>
      </c>
      <c r="AD57" s="128" t="s">
        <v>21</v>
      </c>
      <c r="AE57" s="128" t="s">
        <v>20</v>
      </c>
      <c r="AF57" s="129" t="s">
        <v>21</v>
      </c>
    </row>
    <row r="58" spans="1:34" x14ac:dyDescent="0.25">
      <c r="A58" s="77"/>
      <c r="B58" s="78" t="s">
        <v>91</v>
      </c>
      <c r="C58" s="79" t="s">
        <v>92</v>
      </c>
      <c r="D58" s="80">
        <v>2.0272057000000001</v>
      </c>
      <c r="E58" s="80">
        <v>13426.40698</v>
      </c>
      <c r="F58" s="80">
        <v>1.06999</v>
      </c>
      <c r="G58" s="80">
        <v>8043.3798399999996</v>
      </c>
      <c r="H58" s="80">
        <v>3.8491999999999997</v>
      </c>
      <c r="I58" s="80">
        <v>37108.707000000009</v>
      </c>
      <c r="J58" s="80">
        <v>2.6649599999999998</v>
      </c>
      <c r="K58" s="80">
        <v>18234.807522000003</v>
      </c>
      <c r="L58" s="80">
        <v>4.3259049000000003</v>
      </c>
      <c r="M58" s="80">
        <v>23943.741959999999</v>
      </c>
      <c r="N58" s="80">
        <v>4.6097657999999999</v>
      </c>
      <c r="O58" s="80">
        <v>18966.254692000002</v>
      </c>
      <c r="P58" s="80">
        <v>1.2236699999999998</v>
      </c>
      <c r="Q58" s="80">
        <v>28644.668751999998</v>
      </c>
      <c r="R58" s="77"/>
      <c r="S58" s="78" t="s">
        <v>91</v>
      </c>
      <c r="T58" s="79" t="s">
        <v>92</v>
      </c>
      <c r="U58" s="80">
        <v>10.096450000000001</v>
      </c>
      <c r="V58" s="80">
        <v>68302.194000000003</v>
      </c>
      <c r="W58" s="80">
        <v>1.2911599999999999</v>
      </c>
      <c r="X58" s="80">
        <v>14526.184639999999</v>
      </c>
      <c r="Y58" s="80">
        <v>2.0373800000000002</v>
      </c>
      <c r="Z58" s="80">
        <v>17507.162882000001</v>
      </c>
      <c r="AA58" s="80">
        <v>0.92136000000000007</v>
      </c>
      <c r="AB58" s="80">
        <v>9736.7342829999998</v>
      </c>
      <c r="AC58" s="80">
        <v>1.23468</v>
      </c>
      <c r="AD58" s="80">
        <v>14180.631206</v>
      </c>
      <c r="AE58" s="140">
        <f t="shared" ref="AE58:AF64" si="11">D58+F58+H58+J58+L58+N58+P58+U58+W58+Y58+AA58+AC58</f>
        <v>35.351726399999997</v>
      </c>
      <c r="AF58" s="140">
        <f t="shared" si="11"/>
        <v>272620.87375700002</v>
      </c>
      <c r="AG58" s="2"/>
      <c r="AH58" s="2"/>
    </row>
    <row r="59" spans="1:34" x14ac:dyDescent="0.25">
      <c r="A59" s="62"/>
      <c r="B59" s="63" t="s">
        <v>93</v>
      </c>
      <c r="C59" s="17" t="s">
        <v>94</v>
      </c>
      <c r="D59" s="57">
        <v>0.30010000000000003</v>
      </c>
      <c r="E59" s="57">
        <v>1122.9999</v>
      </c>
      <c r="F59" s="60">
        <v>1.2520000000000001E-4</v>
      </c>
      <c r="G59" s="60">
        <v>1.2</v>
      </c>
      <c r="H59" s="60">
        <v>4.2999999999999997E-2</v>
      </c>
      <c r="I59" s="60">
        <v>46.796900000000001</v>
      </c>
      <c r="J59" s="60">
        <v>4.2000000000000006E-3</v>
      </c>
      <c r="K59" s="60">
        <v>151.63986</v>
      </c>
      <c r="L59" s="60"/>
      <c r="M59" s="60"/>
      <c r="N59" s="80">
        <v>7.4527999999999997E-2</v>
      </c>
      <c r="O59" s="80">
        <v>3095.35</v>
      </c>
      <c r="P59" s="80">
        <v>8.8999999999999996E-2</v>
      </c>
      <c r="Q59" s="80">
        <v>2413.998</v>
      </c>
      <c r="R59" s="62"/>
      <c r="S59" s="63" t="s">
        <v>93</v>
      </c>
      <c r="T59" s="17" t="s">
        <v>94</v>
      </c>
      <c r="U59" s="80">
        <v>2.1597385</v>
      </c>
      <c r="V59" s="80">
        <v>17998.300000000003</v>
      </c>
      <c r="W59" s="80">
        <v>2E-3</v>
      </c>
      <c r="X59" s="80">
        <v>4.8</v>
      </c>
      <c r="Y59" s="80">
        <v>2.1680000000000001E-2</v>
      </c>
      <c r="Z59" s="80">
        <v>130.08936</v>
      </c>
      <c r="AA59" s="80">
        <v>7.347999999999999E-2</v>
      </c>
      <c r="AB59" s="80">
        <v>339.35977200000002</v>
      </c>
      <c r="AC59" s="80"/>
      <c r="AD59" s="80"/>
      <c r="AE59" s="140">
        <f t="shared" si="11"/>
        <v>2.7678516999999996</v>
      </c>
      <c r="AF59" s="140">
        <f t="shared" si="11"/>
        <v>25304.533792000006</v>
      </c>
      <c r="AG59" s="2"/>
      <c r="AH59" s="2"/>
    </row>
    <row r="60" spans="1:34" x14ac:dyDescent="0.25">
      <c r="A60" s="21">
        <v>17</v>
      </c>
      <c r="B60" s="548" t="s">
        <v>95</v>
      </c>
      <c r="C60" s="548"/>
      <c r="D60" s="94">
        <f>+D61+D62+D63+D64</f>
        <v>3180.2113804999981</v>
      </c>
      <c r="E60" s="94">
        <f>+E61+E62+E63+E64</f>
        <v>4089128.9510050002</v>
      </c>
      <c r="F60" s="94">
        <f>+F61+F62+F63+F64</f>
        <v>4220.6910047999991</v>
      </c>
      <c r="G60" s="94">
        <f>+G61+G62+G63+G64</f>
        <v>3624786.5363679975</v>
      </c>
      <c r="H60" s="94">
        <f t="shared" ref="H60:AD60" si="12">+H61+H62+H63+H64</f>
        <v>2780.0269360000011</v>
      </c>
      <c r="I60" s="94">
        <f t="shared" si="12"/>
        <v>4156961.7158700023</v>
      </c>
      <c r="J60" s="94">
        <f t="shared" si="12"/>
        <v>3028.6727897000019</v>
      </c>
      <c r="K60" s="94">
        <f t="shared" si="12"/>
        <v>4253476.7164439932</v>
      </c>
      <c r="L60" s="94">
        <f t="shared" si="12"/>
        <v>2894.9759540000009</v>
      </c>
      <c r="M60" s="94">
        <f t="shared" si="12"/>
        <v>4123546.9645309998</v>
      </c>
      <c r="N60" s="94">
        <f t="shared" si="12"/>
        <v>3014.3232646999986</v>
      </c>
      <c r="O60" s="94">
        <f t="shared" si="12"/>
        <v>4365911.5712159993</v>
      </c>
      <c r="P60" s="94">
        <f t="shared" si="12"/>
        <v>1964.7198918669997</v>
      </c>
      <c r="Q60" s="94">
        <f t="shared" si="12"/>
        <v>3140348.2232639962</v>
      </c>
      <c r="R60" s="21">
        <v>17</v>
      </c>
      <c r="S60" s="548" t="s">
        <v>95</v>
      </c>
      <c r="T60" s="548"/>
      <c r="U60" s="94">
        <f t="shared" si="12"/>
        <v>2179.7258423000003</v>
      </c>
      <c r="V60" s="94">
        <f t="shared" si="12"/>
        <v>3644641.0065789977</v>
      </c>
      <c r="W60" s="94">
        <f t="shared" si="12"/>
        <v>2726.0471051000013</v>
      </c>
      <c r="X60" s="94">
        <f t="shared" si="12"/>
        <v>4712069.204605002</v>
      </c>
      <c r="Y60" s="94">
        <f t="shared" si="12"/>
        <v>2688.7139287</v>
      </c>
      <c r="Z60" s="94">
        <f t="shared" si="12"/>
        <v>5001520.7650150033</v>
      </c>
      <c r="AA60" s="94">
        <f t="shared" si="12"/>
        <v>2991.2440038999989</v>
      </c>
      <c r="AB60" s="94">
        <f t="shared" si="12"/>
        <v>4657461.3278569952</v>
      </c>
      <c r="AC60" s="94">
        <f t="shared" si="12"/>
        <v>2484.8078144999999</v>
      </c>
      <c r="AD60" s="94">
        <f t="shared" si="12"/>
        <v>3559229.9294189992</v>
      </c>
      <c r="AE60" s="140">
        <f t="shared" si="11"/>
        <v>34154.159916067001</v>
      </c>
      <c r="AF60" s="140">
        <f t="shared" si="11"/>
        <v>49329082.912172981</v>
      </c>
      <c r="AG60" s="2"/>
      <c r="AH60" s="2"/>
    </row>
    <row r="61" spans="1:34" ht="27" x14ac:dyDescent="0.25">
      <c r="A61" s="62"/>
      <c r="B61" s="63" t="s">
        <v>96</v>
      </c>
      <c r="C61" s="30" t="s">
        <v>97</v>
      </c>
      <c r="D61" s="57">
        <v>1150.1182186000001</v>
      </c>
      <c r="E61" s="57">
        <v>527248.09484799998</v>
      </c>
      <c r="F61" s="57">
        <v>1252.8881844000002</v>
      </c>
      <c r="G61" s="57">
        <v>600560.50836999994</v>
      </c>
      <c r="H61" s="57">
        <v>616.39726529999996</v>
      </c>
      <c r="I61" s="57">
        <v>330249.79594600003</v>
      </c>
      <c r="J61" s="57">
        <v>1092.1419275000001</v>
      </c>
      <c r="K61" s="57">
        <v>390057.65083699999</v>
      </c>
      <c r="L61" s="57">
        <v>588.00965210000004</v>
      </c>
      <c r="M61" s="57">
        <v>234793.31127599999</v>
      </c>
      <c r="N61" s="57">
        <v>770.65049950000002</v>
      </c>
      <c r="O61" s="57">
        <v>305503.94484700001</v>
      </c>
      <c r="P61" s="145">
        <v>188.4264154</v>
      </c>
      <c r="Q61" s="145">
        <v>85239.071114999999</v>
      </c>
      <c r="R61" s="62"/>
      <c r="S61" s="63" t="s">
        <v>96</v>
      </c>
      <c r="T61" s="30" t="s">
        <v>97</v>
      </c>
      <c r="U61" s="145">
        <v>35.7069884</v>
      </c>
      <c r="V61" s="145">
        <v>41967.226359</v>
      </c>
      <c r="W61" s="145">
        <v>690.94067999999993</v>
      </c>
      <c r="X61" s="145">
        <v>297208.37715700001</v>
      </c>
      <c r="Y61" s="145">
        <v>294.59227000000004</v>
      </c>
      <c r="Z61" s="145">
        <v>139105.08384599999</v>
      </c>
      <c r="AA61" s="145">
        <v>377.91336999999999</v>
      </c>
      <c r="AB61" s="145">
        <v>186020.66664000001</v>
      </c>
      <c r="AC61" s="145">
        <v>351.99763999999999</v>
      </c>
      <c r="AD61" s="145">
        <v>137922.97135099999</v>
      </c>
      <c r="AE61" s="140">
        <f t="shared" si="11"/>
        <v>7409.7831111999994</v>
      </c>
      <c r="AF61" s="140">
        <f t="shared" si="11"/>
        <v>3275876.7025919999</v>
      </c>
      <c r="AG61" s="2"/>
      <c r="AH61" s="2"/>
    </row>
    <row r="62" spans="1:34" x14ac:dyDescent="0.25">
      <c r="A62" s="62"/>
      <c r="B62" s="63">
        <v>17.02</v>
      </c>
      <c r="C62" s="15" t="s">
        <v>98</v>
      </c>
      <c r="D62" s="57">
        <v>333.89501659999974</v>
      </c>
      <c r="E62" s="57">
        <v>408931.761169</v>
      </c>
      <c r="F62" s="57">
        <v>186.63445159999998</v>
      </c>
      <c r="G62" s="57">
        <v>207740.73962699997</v>
      </c>
      <c r="H62" s="57">
        <v>399.11315570000005</v>
      </c>
      <c r="I62" s="57">
        <v>353998.58846900001</v>
      </c>
      <c r="J62" s="57">
        <v>298.64230370000001</v>
      </c>
      <c r="K62" s="57">
        <v>318199.13458800002</v>
      </c>
      <c r="L62" s="57">
        <v>357.68347930000004</v>
      </c>
      <c r="M62" s="57">
        <v>431148.02357000019</v>
      </c>
      <c r="N62" s="57">
        <v>322.81384559999992</v>
      </c>
      <c r="O62" s="57">
        <v>291726.21593800007</v>
      </c>
      <c r="P62" s="145">
        <v>383.41983136700003</v>
      </c>
      <c r="Q62" s="145">
        <v>404781.17280900007</v>
      </c>
      <c r="R62" s="62"/>
      <c r="S62" s="63">
        <v>17.02</v>
      </c>
      <c r="T62" s="15" t="s">
        <v>98</v>
      </c>
      <c r="U62" s="145">
        <v>413.3583122</v>
      </c>
      <c r="V62" s="145">
        <v>391306.02953300002</v>
      </c>
      <c r="W62" s="145">
        <v>191.06501</v>
      </c>
      <c r="X62" s="145">
        <v>229368.11431199999</v>
      </c>
      <c r="Y62" s="145">
        <v>259.82710700000001</v>
      </c>
      <c r="Z62" s="145">
        <v>232498.387284</v>
      </c>
      <c r="AA62" s="145">
        <v>280.72914339999994</v>
      </c>
      <c r="AB62" s="145">
        <v>244792.38221299995</v>
      </c>
      <c r="AC62" s="145">
        <v>328.40934840000011</v>
      </c>
      <c r="AD62" s="145">
        <v>264259.91146200005</v>
      </c>
      <c r="AE62" s="140">
        <f t="shared" si="11"/>
        <v>3755.5910048669994</v>
      </c>
      <c r="AF62" s="140">
        <f t="shared" si="11"/>
        <v>3778750.4609740004</v>
      </c>
      <c r="AG62" s="2"/>
      <c r="AH62" s="2"/>
    </row>
    <row r="63" spans="1:34" ht="27" x14ac:dyDescent="0.25">
      <c r="A63" s="62"/>
      <c r="B63" s="63">
        <v>17.03</v>
      </c>
      <c r="C63" s="30" t="s">
        <v>99</v>
      </c>
      <c r="D63" s="57">
        <v>1.44E-2</v>
      </c>
      <c r="E63" s="57">
        <v>5.19984</v>
      </c>
      <c r="F63" s="57">
        <v>1302.212</v>
      </c>
      <c r="G63" s="57">
        <v>152957.49658800001</v>
      </c>
      <c r="H63" s="57">
        <v>0.92159999999999997</v>
      </c>
      <c r="I63" s="57">
        <v>2345.2315200000003</v>
      </c>
      <c r="J63" s="57">
        <v>6.0000000000000001E-3</v>
      </c>
      <c r="K63" s="57">
        <v>47.650199999999998</v>
      </c>
      <c r="L63" s="57">
        <v>1.56206E-2</v>
      </c>
      <c r="M63" s="57">
        <v>2239.1999999999998</v>
      </c>
      <c r="N63" s="57">
        <v>0.92159999999999997</v>
      </c>
      <c r="O63" s="57">
        <v>2345.2315200000003</v>
      </c>
      <c r="P63" s="145">
        <v>24.961960000000001</v>
      </c>
      <c r="Q63" s="145">
        <v>1853.814036</v>
      </c>
      <c r="R63" s="62"/>
      <c r="S63" s="63">
        <v>17.03</v>
      </c>
      <c r="T63" s="30" t="s">
        <v>99</v>
      </c>
      <c r="U63" s="145"/>
      <c r="V63" s="145"/>
      <c r="W63" s="145">
        <v>1.9014000000000002</v>
      </c>
      <c r="X63" s="145">
        <v>5009.9451600000002</v>
      </c>
      <c r="Y63" s="145">
        <v>1.3608</v>
      </c>
      <c r="Z63" s="145">
        <v>3510.0475200000001</v>
      </c>
      <c r="AA63" s="145">
        <v>2.0410000000000001E-2</v>
      </c>
      <c r="AB63" s="145">
        <v>155.099672</v>
      </c>
      <c r="AC63" s="145">
        <v>25.023199999999999</v>
      </c>
      <c r="AD63" s="145">
        <v>2274.1158660000001</v>
      </c>
      <c r="AE63" s="140">
        <f t="shared" si="11"/>
        <v>1357.3589906</v>
      </c>
      <c r="AF63" s="140">
        <f t="shared" si="11"/>
        <v>172743.03192200002</v>
      </c>
      <c r="AG63" s="2"/>
      <c r="AH63" s="2"/>
    </row>
    <row r="64" spans="1:34" x14ac:dyDescent="0.25">
      <c r="A64" s="62"/>
      <c r="B64" s="63">
        <v>1704</v>
      </c>
      <c r="C64" s="15" t="s">
        <v>100</v>
      </c>
      <c r="D64" s="57">
        <v>1696.1837452999982</v>
      </c>
      <c r="E64" s="57">
        <v>3152943.8951480002</v>
      </c>
      <c r="F64" s="57">
        <v>1478.9563687999985</v>
      </c>
      <c r="G64" s="57">
        <v>2663527.7917829975</v>
      </c>
      <c r="H64" s="57">
        <v>1763.5949150000013</v>
      </c>
      <c r="I64" s="57">
        <v>3470368.0999350022</v>
      </c>
      <c r="J64" s="57">
        <v>1637.8825585000018</v>
      </c>
      <c r="K64" s="57">
        <v>3545172.2808189928</v>
      </c>
      <c r="L64" s="57">
        <v>1949.2672020000007</v>
      </c>
      <c r="M64" s="57">
        <v>3455366.4296849999</v>
      </c>
      <c r="N64" s="57">
        <v>1919.9373195999985</v>
      </c>
      <c r="O64" s="57">
        <v>3766336.1789109991</v>
      </c>
      <c r="P64" s="57">
        <v>1367.9116850999997</v>
      </c>
      <c r="Q64" s="57">
        <v>2648474.1653039963</v>
      </c>
      <c r="R64" s="62"/>
      <c r="S64" s="63">
        <v>1704</v>
      </c>
      <c r="T64" s="15" t="s">
        <v>100</v>
      </c>
      <c r="U64" s="145">
        <v>1730.6605417000001</v>
      </c>
      <c r="V64" s="145">
        <v>3211367.7506869975</v>
      </c>
      <c r="W64" s="145">
        <v>1842.1400151000012</v>
      </c>
      <c r="X64" s="145">
        <v>4180482.7679760023</v>
      </c>
      <c r="Y64" s="145">
        <v>2132.9337516999999</v>
      </c>
      <c r="Z64" s="145">
        <v>4626407.2463650033</v>
      </c>
      <c r="AA64" s="145">
        <v>2332.5810804999992</v>
      </c>
      <c r="AB64" s="145">
        <v>4226493.1793319955</v>
      </c>
      <c r="AC64" s="145">
        <v>1779.3776261</v>
      </c>
      <c r="AD64" s="145">
        <v>3154772.9307399993</v>
      </c>
      <c r="AE64" s="140">
        <f t="shared" si="11"/>
        <v>21631.426809399996</v>
      </c>
      <c r="AF64" s="140">
        <f t="shared" si="11"/>
        <v>42101712.71668499</v>
      </c>
      <c r="AG64" s="2"/>
      <c r="AH64" s="2"/>
    </row>
    <row r="65" spans="1:38" x14ac:dyDescent="0.25">
      <c r="A65" s="81"/>
      <c r="C65" s="136" t="s">
        <v>101</v>
      </c>
      <c r="D65" s="82"/>
      <c r="E65" s="82"/>
      <c r="F65" s="82"/>
      <c r="G65" s="82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1"/>
      <c r="T65" s="136" t="s">
        <v>101</v>
      </c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150"/>
      <c r="AF65" s="150"/>
    </row>
    <row r="66" spans="1:38" x14ac:dyDescent="0.25">
      <c r="A66" s="85"/>
      <c r="B66" s="383">
        <v>801.11</v>
      </c>
      <c r="C66" s="15" t="s">
        <v>102</v>
      </c>
      <c r="D66" s="57">
        <v>131.6</v>
      </c>
      <c r="E66" s="57">
        <v>63299.6</v>
      </c>
      <c r="F66" s="57"/>
      <c r="G66" s="57"/>
      <c r="H66" s="57">
        <v>111.1</v>
      </c>
      <c r="I66" s="57">
        <v>80911.42</v>
      </c>
      <c r="J66" s="57">
        <v>172.6</v>
      </c>
      <c r="K66" s="57">
        <v>121498.14</v>
      </c>
      <c r="L66" s="57">
        <v>159.5</v>
      </c>
      <c r="M66" s="57">
        <v>86259.5</v>
      </c>
      <c r="N66" s="57">
        <v>1.58182</v>
      </c>
      <c r="O66" s="57">
        <v>284.7276</v>
      </c>
      <c r="P66" s="57">
        <v>40.644880000000001</v>
      </c>
      <c r="Q66" s="57">
        <v>56135.270799999998</v>
      </c>
      <c r="R66" s="85"/>
      <c r="S66" s="383">
        <v>801.11</v>
      </c>
      <c r="T66" s="15" t="s">
        <v>102</v>
      </c>
      <c r="U66" s="57">
        <v>79</v>
      </c>
      <c r="V66" s="57">
        <v>42271</v>
      </c>
      <c r="W66" s="57">
        <v>5.4539999999999997</v>
      </c>
      <c r="X66" s="57">
        <v>4499.55</v>
      </c>
      <c r="Y66" s="57"/>
      <c r="Z66" s="57"/>
      <c r="AA66" s="57">
        <v>0.79092999999999991</v>
      </c>
      <c r="AB66" s="57">
        <v>138.80821499999999</v>
      </c>
      <c r="AC66" s="57"/>
      <c r="AD66" s="57"/>
      <c r="AE66" s="140">
        <f>D66+F66+H66+J66+L66+N66+P66+U66+W66+Y66+AA66+AC66</f>
        <v>702.27162999999985</v>
      </c>
      <c r="AF66" s="140">
        <f>E66+G66+I66+K66+M66+O66+Q66+V66+X66+Z66+AB66+AD66</f>
        <v>455298.01661499997</v>
      </c>
      <c r="AG66" s="2"/>
      <c r="AH66" s="2"/>
      <c r="AI66" s="88"/>
    </row>
    <row r="67" spans="1:38" x14ac:dyDescent="0.25">
      <c r="A67" s="81"/>
      <c r="B67" s="383" t="s">
        <v>103</v>
      </c>
      <c r="C67" s="15" t="s">
        <v>104</v>
      </c>
      <c r="D67" s="57">
        <v>257.66379279999995</v>
      </c>
      <c r="E67" s="57">
        <v>844503.32494399999</v>
      </c>
      <c r="F67" s="57">
        <v>141.42690729999998</v>
      </c>
      <c r="G67" s="57">
        <v>447658.93219299987</v>
      </c>
      <c r="H67" s="57">
        <v>146.40386180000013</v>
      </c>
      <c r="I67" s="57">
        <v>454845.69421899988</v>
      </c>
      <c r="J67" s="57">
        <v>158.49896880000011</v>
      </c>
      <c r="K67" s="57">
        <v>524534.14619399991</v>
      </c>
      <c r="L67" s="57">
        <v>141.41640730000003</v>
      </c>
      <c r="M67" s="57">
        <v>448068.09387199994</v>
      </c>
      <c r="N67" s="57">
        <v>84.493281899999971</v>
      </c>
      <c r="O67" s="57">
        <v>266131.90125600004</v>
      </c>
      <c r="P67" s="57">
        <v>114.02522660000002</v>
      </c>
      <c r="Q67" s="57">
        <v>332646.30488900008</v>
      </c>
      <c r="R67" s="81"/>
      <c r="S67" s="383" t="s">
        <v>103</v>
      </c>
      <c r="T67" s="15" t="s">
        <v>104</v>
      </c>
      <c r="U67" s="57">
        <v>160.16303539999998</v>
      </c>
      <c r="V67" s="57">
        <v>487874.29695499991</v>
      </c>
      <c r="W67" s="57">
        <v>113.82191999999998</v>
      </c>
      <c r="X67" s="57">
        <v>288916.32078299997</v>
      </c>
      <c r="Y67" s="57">
        <v>154.23748409999996</v>
      </c>
      <c r="Z67" s="57">
        <v>526639.57879699976</v>
      </c>
      <c r="AA67" s="57">
        <v>199.1370627</v>
      </c>
      <c r="AB67" s="57">
        <v>607412.73090099997</v>
      </c>
      <c r="AC67" s="57">
        <v>165.34229210000001</v>
      </c>
      <c r="AD67" s="57">
        <v>580904.61077399983</v>
      </c>
      <c r="AE67" s="140">
        <f>D67+F67+H67+J67+L67+N67+P67+U67+W67+Y67+AA67+AC67</f>
        <v>1836.6302408000001</v>
      </c>
      <c r="AF67" s="140">
        <f>E67+G67+I67+K67+M67+O67+Q67+V67+X67+Z67+AB67+AD67</f>
        <v>5810135.9357770002</v>
      </c>
      <c r="AG67" s="2"/>
      <c r="AH67" s="2"/>
    </row>
    <row r="68" spans="1:38" x14ac:dyDescent="0.25">
      <c r="A68" s="12" t="s">
        <v>105</v>
      </c>
      <c r="B68" s="86"/>
      <c r="C68" s="137" t="s">
        <v>106</v>
      </c>
      <c r="D68" s="50"/>
      <c r="E68" s="50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12" t="s">
        <v>105</v>
      </c>
      <c r="S68" s="86"/>
      <c r="T68" s="137" t="s">
        <v>106</v>
      </c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151"/>
      <c r="AF68" s="151"/>
    </row>
    <row r="69" spans="1:38" x14ac:dyDescent="0.25">
      <c r="A69" s="539" t="s">
        <v>107</v>
      </c>
      <c r="B69" s="539"/>
      <c r="C69" s="93" t="s">
        <v>108</v>
      </c>
      <c r="D69" s="94">
        <f>+D70+D71+D72+D73</f>
        <v>5889.8466058999984</v>
      </c>
      <c r="E69" s="94">
        <f t="shared" ref="E69:X69" si="13">+E70+E71+E72+E73</f>
        <v>5179234.6069829995</v>
      </c>
      <c r="F69" s="94">
        <f t="shared" si="13"/>
        <v>2011.7424799999999</v>
      </c>
      <c r="G69" s="94">
        <f t="shared" si="13"/>
        <v>1794417.582165</v>
      </c>
      <c r="H69" s="94">
        <f t="shared" si="13"/>
        <v>4110.8050199999998</v>
      </c>
      <c r="I69" s="94">
        <f t="shared" si="13"/>
        <v>3419203.1589299999</v>
      </c>
      <c r="J69" s="94">
        <f t="shared" si="13"/>
        <v>3446.8237300000001</v>
      </c>
      <c r="K69" s="94">
        <f t="shared" si="13"/>
        <v>2977952.3144880002</v>
      </c>
      <c r="L69" s="94">
        <f t="shared" si="13"/>
        <v>2571.4632499999998</v>
      </c>
      <c r="M69" s="94">
        <f t="shared" si="13"/>
        <v>2238477.1539279995</v>
      </c>
      <c r="N69" s="94">
        <f t="shared" si="13"/>
        <v>3332.4254000000001</v>
      </c>
      <c r="O69" s="94">
        <f t="shared" si="13"/>
        <v>2859253.7061820002</v>
      </c>
      <c r="P69" s="94">
        <f t="shared" si="13"/>
        <v>3266.5675300000003</v>
      </c>
      <c r="Q69" s="94">
        <f t="shared" si="13"/>
        <v>2641788.7102060001</v>
      </c>
      <c r="R69" s="539" t="s">
        <v>107</v>
      </c>
      <c r="S69" s="539"/>
      <c r="T69" s="93" t="s">
        <v>108</v>
      </c>
      <c r="U69" s="94">
        <f t="shared" si="13"/>
        <v>1940.7236999999998</v>
      </c>
      <c r="V69" s="94">
        <f t="shared" si="13"/>
        <v>1621375.256508</v>
      </c>
      <c r="W69" s="94">
        <f t="shared" si="13"/>
        <v>2052.2578800000001</v>
      </c>
      <c r="X69" s="94">
        <f t="shared" si="13"/>
        <v>1816071.0282050003</v>
      </c>
      <c r="Y69" s="94">
        <f>+Y70+Y71+Y72+Y73</f>
        <v>2521.1130999999996</v>
      </c>
      <c r="Z69" s="94">
        <f t="shared" ref="Z69:AD69" si="14">+Z70+Z71+Z72+Z73</f>
        <v>2324131.856931</v>
      </c>
      <c r="AA69" s="94">
        <f t="shared" si="14"/>
        <v>4775.9469499999996</v>
      </c>
      <c r="AB69" s="94">
        <f t="shared" si="14"/>
        <v>3869560.812363999</v>
      </c>
      <c r="AC69" s="94">
        <f t="shared" si="14"/>
        <v>4614.7529100000002</v>
      </c>
      <c r="AD69" s="94">
        <f t="shared" si="14"/>
        <v>3567950.0943340007</v>
      </c>
      <c r="AE69" s="152">
        <f t="shared" ref="AE69:AE79" si="15">D69+F69+H69+J69+L69+N69+P69+U69+W69+Y69+AA69+AC69</f>
        <v>40534.468555899999</v>
      </c>
      <c r="AF69" s="152">
        <f t="shared" ref="AF69:AF79" si="16">E69+G69+I69+K69+M69+O69+Q69+V69+X69+Z69+AB69+AD69</f>
        <v>34309416.281223997</v>
      </c>
      <c r="AG69" s="2"/>
      <c r="AH69" s="2"/>
      <c r="AI69" s="19"/>
      <c r="AJ69" s="19"/>
      <c r="AK69" s="20"/>
      <c r="AL69" s="20"/>
    </row>
    <row r="70" spans="1:38" x14ac:dyDescent="0.25">
      <c r="A70" s="383"/>
      <c r="B70" s="383"/>
      <c r="C70" s="15" t="s">
        <v>109</v>
      </c>
      <c r="D70" s="57">
        <v>2434.2739200000001</v>
      </c>
      <c r="E70" s="57">
        <v>2178583.3863420002</v>
      </c>
      <c r="F70" s="57">
        <v>1121.3346300000001</v>
      </c>
      <c r="G70" s="57">
        <v>985750.37440900004</v>
      </c>
      <c r="H70" s="57">
        <v>2019.2320099999997</v>
      </c>
      <c r="I70" s="57">
        <v>1690299.6468640002</v>
      </c>
      <c r="J70" s="57">
        <v>2534.0701300000001</v>
      </c>
      <c r="K70" s="57">
        <v>2162606.8063420001</v>
      </c>
      <c r="L70" s="57">
        <v>1153.2738599999998</v>
      </c>
      <c r="M70" s="57">
        <v>957389.6745699998</v>
      </c>
      <c r="N70" s="57">
        <v>1494.87357</v>
      </c>
      <c r="O70" s="57">
        <v>1209268.9948219999</v>
      </c>
      <c r="P70" s="145">
        <v>235.86799999999999</v>
      </c>
      <c r="Q70" s="145">
        <v>189144.36338</v>
      </c>
      <c r="R70" s="383"/>
      <c r="S70" s="383"/>
      <c r="T70" s="15" t="s">
        <v>109</v>
      </c>
      <c r="U70" s="145">
        <v>113.39926</v>
      </c>
      <c r="V70" s="145">
        <v>99995.467468000003</v>
      </c>
      <c r="W70" s="145">
        <v>161.47783000000001</v>
      </c>
      <c r="X70" s="145">
        <v>135065.685054</v>
      </c>
      <c r="Y70" s="145">
        <v>317.55013999999994</v>
      </c>
      <c r="Z70" s="145">
        <v>270927.60011999996</v>
      </c>
      <c r="AA70" s="145">
        <v>1915.98667</v>
      </c>
      <c r="AB70" s="145">
        <v>1423623.6903819998</v>
      </c>
      <c r="AC70" s="145">
        <v>793.90644000000009</v>
      </c>
      <c r="AD70" s="145">
        <v>599012.13808299997</v>
      </c>
      <c r="AE70" s="140">
        <f t="shared" si="15"/>
        <v>14295.24646</v>
      </c>
      <c r="AF70" s="140">
        <f t="shared" si="16"/>
        <v>11901667.827835999</v>
      </c>
      <c r="AG70" s="2"/>
      <c r="AH70" s="2"/>
      <c r="AI70" s="19"/>
      <c r="AJ70" s="19"/>
      <c r="AK70" s="20"/>
      <c r="AL70" s="20"/>
    </row>
    <row r="71" spans="1:38" x14ac:dyDescent="0.25">
      <c r="A71" s="383"/>
      <c r="B71" s="383">
        <v>713.1</v>
      </c>
      <c r="C71" s="15" t="s">
        <v>110</v>
      </c>
      <c r="D71" s="57">
        <v>544.20150999999998</v>
      </c>
      <c r="E71" s="57">
        <v>504747.44171000004</v>
      </c>
      <c r="F71" s="57"/>
      <c r="G71" s="57"/>
      <c r="H71" s="57">
        <v>946.65329000000008</v>
      </c>
      <c r="I71" s="57">
        <v>834872.94682800001</v>
      </c>
      <c r="J71" s="57">
        <v>389.96102999999999</v>
      </c>
      <c r="K71" s="57">
        <v>329909.03572599997</v>
      </c>
      <c r="L71" s="57">
        <v>85.275999999999996</v>
      </c>
      <c r="M71" s="57">
        <v>72859.814400000003</v>
      </c>
      <c r="N71" s="57">
        <v>325.22834999999998</v>
      </c>
      <c r="O71" s="57">
        <v>282718.53700499999</v>
      </c>
      <c r="P71" s="145"/>
      <c r="Q71" s="145"/>
      <c r="R71" s="383"/>
      <c r="S71" s="383">
        <v>713.1</v>
      </c>
      <c r="T71" s="15" t="s">
        <v>110</v>
      </c>
      <c r="U71" s="145"/>
      <c r="V71" s="145"/>
      <c r="W71" s="145">
        <v>216.04734999999999</v>
      </c>
      <c r="X71" s="145">
        <v>182144.39859500001</v>
      </c>
      <c r="Y71" s="145"/>
      <c r="Z71" s="145"/>
      <c r="AA71" s="145">
        <v>520.47906</v>
      </c>
      <c r="AB71" s="145">
        <v>317961.280386</v>
      </c>
      <c r="AC71" s="145">
        <v>1482.6916200000001</v>
      </c>
      <c r="AD71" s="145">
        <v>972820.55338100006</v>
      </c>
      <c r="AE71" s="140">
        <f t="shared" si="15"/>
        <v>4510.5382100000006</v>
      </c>
      <c r="AF71" s="140">
        <f t="shared" si="16"/>
        <v>3498034.0080310004</v>
      </c>
      <c r="AG71" s="149"/>
      <c r="AH71" s="149"/>
      <c r="AI71" s="144"/>
      <c r="AJ71" s="144"/>
      <c r="AK71" s="20"/>
      <c r="AL71" s="20"/>
    </row>
    <row r="72" spans="1:38" x14ac:dyDescent="0.25">
      <c r="A72" s="383"/>
      <c r="B72" s="383"/>
      <c r="C72" s="15" t="s">
        <v>111</v>
      </c>
      <c r="D72" s="57">
        <v>136.07873999999998</v>
      </c>
      <c r="E72" s="57">
        <v>130944.04463</v>
      </c>
      <c r="F72" s="57">
        <v>192.77847999999997</v>
      </c>
      <c r="G72" s="57">
        <v>180336.338552</v>
      </c>
      <c r="H72" s="57"/>
      <c r="I72" s="57"/>
      <c r="J72" s="57">
        <v>165.971</v>
      </c>
      <c r="K72" s="57">
        <v>157513.35219999999</v>
      </c>
      <c r="L72" s="57">
        <v>45.359699999999997</v>
      </c>
      <c r="M72" s="57">
        <v>41118.568050000002</v>
      </c>
      <c r="N72" s="57"/>
      <c r="O72" s="57"/>
      <c r="P72" s="145"/>
      <c r="Q72" s="145"/>
      <c r="R72" s="383"/>
      <c r="S72" s="383"/>
      <c r="T72" s="15" t="s">
        <v>111</v>
      </c>
      <c r="U72" s="145"/>
      <c r="V72" s="145"/>
      <c r="W72" s="145"/>
      <c r="X72" s="145"/>
      <c r="Y72" s="145">
        <v>45.359699999999997</v>
      </c>
      <c r="Z72" s="145">
        <v>37603.191299999999</v>
      </c>
      <c r="AA72" s="145"/>
      <c r="AB72" s="145"/>
      <c r="AC72" s="145">
        <v>68.039550000000006</v>
      </c>
      <c r="AD72" s="145">
        <v>56302.727625</v>
      </c>
      <c r="AE72" s="140">
        <f t="shared" si="15"/>
        <v>653.5871699999999</v>
      </c>
      <c r="AF72" s="140">
        <f t="shared" si="16"/>
        <v>603818.22235699999</v>
      </c>
      <c r="AG72" s="2"/>
      <c r="AH72" s="2"/>
      <c r="AI72" s="19"/>
      <c r="AJ72" s="19"/>
      <c r="AK72" s="88"/>
    </row>
    <row r="73" spans="1:38" x14ac:dyDescent="0.25">
      <c r="A73" s="383"/>
      <c r="B73" s="383"/>
      <c r="C73" s="15" t="s">
        <v>112</v>
      </c>
      <c r="D73" s="57">
        <v>2775.292435899999</v>
      </c>
      <c r="E73" s="57">
        <v>2364959.7343009994</v>
      </c>
      <c r="F73" s="57">
        <v>697.62936999999999</v>
      </c>
      <c r="G73" s="57">
        <v>628330.86920399999</v>
      </c>
      <c r="H73" s="57">
        <v>1144.9197199999999</v>
      </c>
      <c r="I73" s="57">
        <v>894030.56523800001</v>
      </c>
      <c r="J73" s="57">
        <v>356.82157000000001</v>
      </c>
      <c r="K73" s="57">
        <v>327923.12022000004</v>
      </c>
      <c r="L73" s="57">
        <v>1287.55369</v>
      </c>
      <c r="M73" s="57">
        <v>1167109.0969079998</v>
      </c>
      <c r="N73" s="57">
        <v>1512.32348</v>
      </c>
      <c r="O73" s="57">
        <v>1367266.174355</v>
      </c>
      <c r="P73" s="145">
        <v>3030.6995300000003</v>
      </c>
      <c r="Q73" s="145">
        <v>2452644.3468260001</v>
      </c>
      <c r="R73" s="383"/>
      <c r="S73" s="383"/>
      <c r="T73" s="15" t="s">
        <v>112</v>
      </c>
      <c r="U73" s="145">
        <v>1827.3244399999999</v>
      </c>
      <c r="V73" s="145">
        <v>1521379.7890399999</v>
      </c>
      <c r="W73" s="145">
        <v>1674.7327</v>
      </c>
      <c r="X73" s="145">
        <v>1498860.9445560002</v>
      </c>
      <c r="Y73" s="145">
        <v>2158.2032599999998</v>
      </c>
      <c r="Z73" s="145">
        <v>2015601.0655110001</v>
      </c>
      <c r="AA73" s="145">
        <v>2339.4812199999992</v>
      </c>
      <c r="AB73" s="145">
        <v>2127975.8415959994</v>
      </c>
      <c r="AC73" s="145">
        <v>2270.1152999999999</v>
      </c>
      <c r="AD73" s="145">
        <v>1939814.6752450005</v>
      </c>
      <c r="AE73" s="140">
        <f t="shared" si="15"/>
        <v>21075.096715899999</v>
      </c>
      <c r="AF73" s="140">
        <f t="shared" si="16"/>
        <v>18305896.222999997</v>
      </c>
      <c r="AG73" s="2"/>
      <c r="AH73" s="2"/>
      <c r="AI73" s="19"/>
      <c r="AJ73" s="19"/>
      <c r="AK73" s="88"/>
    </row>
    <row r="74" spans="1:38" x14ac:dyDescent="0.25">
      <c r="A74" s="539" t="s">
        <v>113</v>
      </c>
      <c r="B74" s="539"/>
      <c r="C74" s="15" t="s">
        <v>114</v>
      </c>
      <c r="D74" s="57">
        <v>31.810670000000002</v>
      </c>
      <c r="E74" s="57">
        <v>23767.241471000001</v>
      </c>
      <c r="F74" s="57">
        <v>97.825609999999983</v>
      </c>
      <c r="G74" s="57">
        <v>41969.501510999995</v>
      </c>
      <c r="H74" s="57">
        <v>43.034849999999999</v>
      </c>
      <c r="I74" s="57">
        <v>35921.056279000004</v>
      </c>
      <c r="J74" s="57">
        <v>69.250889999999998</v>
      </c>
      <c r="K74" s="57">
        <v>43174.731921000006</v>
      </c>
      <c r="L74" s="57">
        <v>51.784140000000001</v>
      </c>
      <c r="M74" s="57">
        <v>40651.095507999999</v>
      </c>
      <c r="N74" s="57">
        <v>139.73690999999997</v>
      </c>
      <c r="O74" s="57">
        <v>116421.70557600002</v>
      </c>
      <c r="P74" s="145">
        <v>54.145940000000003</v>
      </c>
      <c r="Q74" s="145">
        <v>42948.135596</v>
      </c>
      <c r="R74" s="539" t="s">
        <v>113</v>
      </c>
      <c r="S74" s="539"/>
      <c r="T74" s="15" t="s">
        <v>114</v>
      </c>
      <c r="U74" s="145">
        <v>98.777479999999997</v>
      </c>
      <c r="V74" s="145">
        <v>70070.502554000006</v>
      </c>
      <c r="W74" s="145">
        <v>15.54266</v>
      </c>
      <c r="X74" s="145">
        <v>16132.040433999999</v>
      </c>
      <c r="Y74" s="145">
        <v>29.968809999999998</v>
      </c>
      <c r="Z74" s="145">
        <v>26130.134775000002</v>
      </c>
      <c r="AA74" s="145">
        <v>198.01948999999999</v>
      </c>
      <c r="AB74" s="145">
        <v>127316.94653800002</v>
      </c>
      <c r="AC74" s="145">
        <v>77.98266000000001</v>
      </c>
      <c r="AD74" s="145">
        <v>44615.496336999997</v>
      </c>
      <c r="AE74" s="140">
        <f t="shared" si="15"/>
        <v>907.88010999999995</v>
      </c>
      <c r="AF74" s="140">
        <f t="shared" si="16"/>
        <v>629118.58850000007</v>
      </c>
      <c r="AG74" s="2"/>
      <c r="AH74" s="2"/>
      <c r="AI74" s="19"/>
      <c r="AJ74" s="19"/>
    </row>
    <row r="75" spans="1:38" x14ac:dyDescent="0.25">
      <c r="A75" s="539" t="s">
        <v>115</v>
      </c>
      <c r="B75" s="539"/>
      <c r="C75" s="15" t="s">
        <v>116</v>
      </c>
      <c r="D75" s="57">
        <v>0.28595999999999999</v>
      </c>
      <c r="E75" s="57">
        <v>1635.497691</v>
      </c>
      <c r="F75" s="57">
        <v>0.66932999999999998</v>
      </c>
      <c r="G75" s="57">
        <v>1588.3386660000001</v>
      </c>
      <c r="H75" s="57">
        <v>0.37895229999999996</v>
      </c>
      <c r="I75" s="57">
        <v>164.8612</v>
      </c>
      <c r="J75" s="57">
        <v>1.2732600000000001</v>
      </c>
      <c r="K75" s="57">
        <v>3463.5803639999999</v>
      </c>
      <c r="L75" s="57">
        <v>0.307</v>
      </c>
      <c r="M75" s="57">
        <v>484.54149999999998</v>
      </c>
      <c r="N75" s="57"/>
      <c r="O75" s="57"/>
      <c r="P75" s="145">
        <v>0.96967000000000003</v>
      </c>
      <c r="Q75" s="145">
        <v>3689.7814990000002</v>
      </c>
      <c r="R75" s="539" t="s">
        <v>115</v>
      </c>
      <c r="S75" s="539"/>
      <c r="T75" s="15" t="s">
        <v>116</v>
      </c>
      <c r="U75" s="145">
        <v>17.000979999999998</v>
      </c>
      <c r="V75" s="145">
        <v>19119.302108</v>
      </c>
      <c r="W75" s="145">
        <v>0.1</v>
      </c>
      <c r="X75" s="145">
        <v>120</v>
      </c>
      <c r="Y75" s="145">
        <v>0.61963000000000001</v>
      </c>
      <c r="Z75" s="145">
        <v>2402.3556100000001</v>
      </c>
      <c r="AA75" s="145">
        <v>0.48525000000000001</v>
      </c>
      <c r="AB75" s="145">
        <v>468.63459999999998</v>
      </c>
      <c r="AC75" s="145">
        <v>1.47553</v>
      </c>
      <c r="AD75" s="145">
        <v>1589.862079</v>
      </c>
      <c r="AE75" s="140">
        <f t="shared" si="15"/>
        <v>23.5655623</v>
      </c>
      <c r="AF75" s="140">
        <f t="shared" si="16"/>
        <v>34726.755316999996</v>
      </c>
      <c r="AG75" s="149"/>
      <c r="AH75" s="149"/>
      <c r="AI75" s="146"/>
      <c r="AJ75" s="141"/>
      <c r="AK75" s="141"/>
    </row>
    <row r="76" spans="1:38" x14ac:dyDescent="0.25">
      <c r="A76" s="538"/>
      <c r="B76" s="538"/>
      <c r="C76" s="138" t="s">
        <v>117</v>
      </c>
      <c r="D76" s="135">
        <f>+D77+D78+D79</f>
        <v>275.89608000000004</v>
      </c>
      <c r="E76" s="135">
        <f>+E77+E78+E79</f>
        <v>290530.92907800002</v>
      </c>
      <c r="F76" s="135">
        <f t="shared" ref="F76:AD76" si="17">+F77+F78+F79</f>
        <v>60.6137923</v>
      </c>
      <c r="G76" s="135">
        <f t="shared" si="17"/>
        <v>41773.345499999996</v>
      </c>
      <c r="H76" s="135">
        <f t="shared" si="17"/>
        <v>115.235</v>
      </c>
      <c r="I76" s="135">
        <f t="shared" si="17"/>
        <v>114580.28</v>
      </c>
      <c r="J76" s="135">
        <f t="shared" si="17"/>
        <v>273.1334468</v>
      </c>
      <c r="K76" s="135">
        <f t="shared" si="17"/>
        <v>284013.838292</v>
      </c>
      <c r="L76" s="135">
        <f t="shared" si="17"/>
        <v>131.59501</v>
      </c>
      <c r="M76" s="135">
        <f t="shared" si="17"/>
        <v>143903.003619</v>
      </c>
      <c r="N76" s="135">
        <f t="shared" si="17"/>
        <v>20.037650000000003</v>
      </c>
      <c r="O76" s="135">
        <f t="shared" si="17"/>
        <v>31286.808942</v>
      </c>
      <c r="P76" s="135">
        <f t="shared" si="17"/>
        <v>154.56783899999999</v>
      </c>
      <c r="Q76" s="135">
        <f t="shared" si="17"/>
        <v>140259.82608</v>
      </c>
      <c r="R76" s="538"/>
      <c r="S76" s="538"/>
      <c r="T76" s="138" t="s">
        <v>117</v>
      </c>
      <c r="U76" s="135">
        <f t="shared" si="17"/>
        <v>71.667609999999996</v>
      </c>
      <c r="V76" s="135">
        <f t="shared" si="17"/>
        <v>89033.104108</v>
      </c>
      <c r="W76" s="135">
        <f t="shared" si="17"/>
        <v>205.08547000000002</v>
      </c>
      <c r="X76" s="135">
        <f t="shared" si="17"/>
        <v>222525.01899499999</v>
      </c>
      <c r="Y76" s="135">
        <f t="shared" si="17"/>
        <v>224.99914999999999</v>
      </c>
      <c r="Z76" s="135">
        <f t="shared" si="17"/>
        <v>239713.67276099999</v>
      </c>
      <c r="AA76" s="135">
        <f t="shared" si="17"/>
        <v>208.54198</v>
      </c>
      <c r="AB76" s="135">
        <f t="shared" si="17"/>
        <v>236292.28395399998</v>
      </c>
      <c r="AC76" s="135">
        <f t="shared" si="17"/>
        <v>311.31146000000001</v>
      </c>
      <c r="AD76" s="135">
        <f t="shared" si="17"/>
        <v>297460.26321400004</v>
      </c>
      <c r="AE76" s="140">
        <f t="shared" si="15"/>
        <v>2052.6844880999997</v>
      </c>
      <c r="AF76" s="140">
        <f t="shared" si="16"/>
        <v>2131372.374543</v>
      </c>
      <c r="AG76" s="2"/>
      <c r="AH76" s="2"/>
      <c r="AI76" s="19"/>
      <c r="AJ76" s="19"/>
      <c r="AK76" s="88"/>
    </row>
    <row r="77" spans="1:38" x14ac:dyDescent="0.25">
      <c r="A77" s="383"/>
      <c r="B77" s="383" t="s">
        <v>118</v>
      </c>
      <c r="C77" s="15" t="s">
        <v>119</v>
      </c>
      <c r="D77" s="57">
        <v>1.7150799999999999</v>
      </c>
      <c r="E77" s="57">
        <v>4316.7370780000001</v>
      </c>
      <c r="F77" s="57">
        <v>2.87923E-2</v>
      </c>
      <c r="G77" s="57">
        <v>70.488</v>
      </c>
      <c r="H77" s="57"/>
      <c r="I77" s="57"/>
      <c r="J77" s="57">
        <v>1.1430499999999999</v>
      </c>
      <c r="K77" s="57">
        <v>2526.0261949999999</v>
      </c>
      <c r="L77" s="57">
        <v>1.4288099999999999</v>
      </c>
      <c r="M77" s="57">
        <v>3157.5272190000001</v>
      </c>
      <c r="N77" s="57"/>
      <c r="O77" s="57"/>
      <c r="P77" s="145"/>
      <c r="Q77" s="145"/>
      <c r="R77" s="383"/>
      <c r="S77" s="383" t="s">
        <v>118</v>
      </c>
      <c r="T77" s="15" t="s">
        <v>119</v>
      </c>
      <c r="U77" s="145">
        <v>22.67961</v>
      </c>
      <c r="V77" s="145">
        <v>30000.588108</v>
      </c>
      <c r="W77" s="145">
        <v>55.688050000000004</v>
      </c>
      <c r="X77" s="145">
        <v>70541.391394999999</v>
      </c>
      <c r="Y77" s="145">
        <v>109.70914999999999</v>
      </c>
      <c r="Z77" s="145">
        <v>126482.845761</v>
      </c>
      <c r="AA77" s="145">
        <v>109.09099999999999</v>
      </c>
      <c r="AB77" s="145">
        <v>126261.9234</v>
      </c>
      <c r="AC77" s="145">
        <v>1.14306</v>
      </c>
      <c r="AD77" s="145">
        <v>2141.9801339999999</v>
      </c>
      <c r="AE77" s="140">
        <f t="shared" si="15"/>
        <v>302.6266023</v>
      </c>
      <c r="AF77" s="140">
        <f t="shared" si="16"/>
        <v>365499.50729000004</v>
      </c>
      <c r="AG77" s="2"/>
      <c r="AH77" s="2"/>
      <c r="AI77" s="19"/>
      <c r="AJ77" s="19"/>
      <c r="AK77" s="88"/>
    </row>
    <row r="78" spans="1:38" x14ac:dyDescent="0.25">
      <c r="A78" s="383"/>
      <c r="B78" s="383" t="s">
        <v>120</v>
      </c>
      <c r="C78" s="15" t="s">
        <v>121</v>
      </c>
      <c r="D78" s="57">
        <v>2.0209999999999999</v>
      </c>
      <c r="E78" s="57">
        <v>10665.800000000001</v>
      </c>
      <c r="F78" s="57">
        <v>15</v>
      </c>
      <c r="G78" s="57">
        <v>11703</v>
      </c>
      <c r="H78" s="57">
        <v>1.835</v>
      </c>
      <c r="I78" s="57">
        <v>11193.5</v>
      </c>
      <c r="J78" s="57">
        <v>145.88959679999999</v>
      </c>
      <c r="K78" s="57">
        <v>153293.738817</v>
      </c>
      <c r="L78" s="57">
        <v>29.466999999999999</v>
      </c>
      <c r="M78" s="57">
        <v>38384.739600000001</v>
      </c>
      <c r="N78" s="57">
        <v>20.037650000000003</v>
      </c>
      <c r="O78" s="57">
        <v>31286.808942</v>
      </c>
      <c r="P78" s="145">
        <v>28.467039</v>
      </c>
      <c r="Q78" s="145">
        <v>17929.439999999999</v>
      </c>
      <c r="R78" s="383"/>
      <c r="S78" s="383" t="s">
        <v>120</v>
      </c>
      <c r="T78" s="15" t="s">
        <v>121</v>
      </c>
      <c r="U78" s="145">
        <v>48.988</v>
      </c>
      <c r="V78" s="145">
        <v>59032.516000000003</v>
      </c>
      <c r="W78" s="145">
        <v>35.997419999999998</v>
      </c>
      <c r="X78" s="145">
        <v>56171.967600000004</v>
      </c>
      <c r="Y78" s="145">
        <v>24.12</v>
      </c>
      <c r="Z78" s="145">
        <v>23234.544000000002</v>
      </c>
      <c r="AA78" s="145">
        <v>54.099080000000001</v>
      </c>
      <c r="AB78" s="145">
        <v>65029.960683999998</v>
      </c>
      <c r="AC78" s="145">
        <v>184.0676</v>
      </c>
      <c r="AD78" s="145">
        <v>196480.47604000001</v>
      </c>
      <c r="AE78" s="140">
        <f t="shared" si="15"/>
        <v>589.98938579999992</v>
      </c>
      <c r="AF78" s="140">
        <f t="shared" si="16"/>
        <v>674406.491683</v>
      </c>
      <c r="AG78" s="2"/>
      <c r="AH78" s="2"/>
    </row>
    <row r="79" spans="1:38" x14ac:dyDescent="0.25">
      <c r="A79" s="383"/>
      <c r="B79" s="383" t="s">
        <v>122</v>
      </c>
      <c r="C79" s="15" t="s">
        <v>123</v>
      </c>
      <c r="D79" s="57">
        <v>272.16000000000003</v>
      </c>
      <c r="E79" s="57">
        <v>275548.39199999999</v>
      </c>
      <c r="F79" s="57">
        <v>45.585000000000001</v>
      </c>
      <c r="G79" s="57">
        <v>29999.857499999998</v>
      </c>
      <c r="H79" s="57">
        <v>113.4</v>
      </c>
      <c r="I79" s="57">
        <v>103386.78</v>
      </c>
      <c r="J79" s="57">
        <v>126.10080000000001</v>
      </c>
      <c r="K79" s="57">
        <v>128194.07328</v>
      </c>
      <c r="L79" s="57">
        <v>100.69919999999999</v>
      </c>
      <c r="M79" s="57">
        <v>102360.7368</v>
      </c>
      <c r="N79" s="57"/>
      <c r="O79" s="57"/>
      <c r="P79" s="57">
        <v>126.10080000000001</v>
      </c>
      <c r="Q79" s="57">
        <v>122330.38608</v>
      </c>
      <c r="R79" s="383"/>
      <c r="S79" s="383" t="s">
        <v>122</v>
      </c>
      <c r="T79" s="15" t="s">
        <v>123</v>
      </c>
      <c r="U79" s="145"/>
      <c r="V79" s="145"/>
      <c r="W79" s="145">
        <v>113.4</v>
      </c>
      <c r="X79" s="145">
        <v>95811.66</v>
      </c>
      <c r="Y79" s="145">
        <v>91.17</v>
      </c>
      <c r="Z79" s="145">
        <v>89996.282999999996</v>
      </c>
      <c r="AA79" s="145">
        <v>45.351900000000001</v>
      </c>
      <c r="AB79" s="145">
        <v>45000.399870000001</v>
      </c>
      <c r="AC79" s="145">
        <v>126.10080000000001</v>
      </c>
      <c r="AD79" s="145">
        <v>98837.80704</v>
      </c>
      <c r="AE79" s="140">
        <f t="shared" si="15"/>
        <v>1160.0685000000001</v>
      </c>
      <c r="AF79" s="140">
        <f t="shared" si="16"/>
        <v>1091466.3755699999</v>
      </c>
      <c r="AG79" s="2"/>
      <c r="AH79" s="2"/>
    </row>
    <row r="80" spans="1:38" x14ac:dyDescent="0.25">
      <c r="A80" s="12" t="s">
        <v>105</v>
      </c>
      <c r="B80" s="86"/>
      <c r="C80" s="137" t="s">
        <v>124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12" t="s">
        <v>105</v>
      </c>
      <c r="S80" s="86"/>
      <c r="T80" s="137" t="s">
        <v>124</v>
      </c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4" x14ac:dyDescent="0.25">
      <c r="A81" s="89"/>
      <c r="B81" s="383" t="s">
        <v>125</v>
      </c>
      <c r="C81" s="90" t="s">
        <v>126</v>
      </c>
      <c r="D81" s="91">
        <v>9.5260000000000011E-2</v>
      </c>
      <c r="E81" s="91">
        <v>325.50342000000001</v>
      </c>
      <c r="F81" s="91">
        <v>4.7630000000000006E-2</v>
      </c>
      <c r="G81" s="91">
        <v>162.75171</v>
      </c>
      <c r="H81" s="91">
        <v>4.7630000000000006E-2</v>
      </c>
      <c r="I81" s="91">
        <v>162.75171</v>
      </c>
      <c r="J81" s="91">
        <v>17.454549999999998</v>
      </c>
      <c r="K81" s="91">
        <v>23040.006000000001</v>
      </c>
      <c r="L81" s="91">
        <v>3.8100000000000002E-2</v>
      </c>
      <c r="M81" s="91">
        <v>86.486999999999995</v>
      </c>
      <c r="N81" s="91">
        <v>8.6400000000000001E-3</v>
      </c>
      <c r="O81" s="91">
        <v>2.6783999999999999</v>
      </c>
      <c r="P81" s="91">
        <v>18.306519999999995</v>
      </c>
      <c r="Q81" s="91">
        <v>21749.337100000001</v>
      </c>
      <c r="R81" s="89"/>
      <c r="S81" s="383" t="s">
        <v>125</v>
      </c>
      <c r="T81" s="90" t="s">
        <v>126</v>
      </c>
      <c r="U81" s="91">
        <v>4.5259999999999995E-2</v>
      </c>
      <c r="V81" s="91">
        <v>106.2604</v>
      </c>
      <c r="W81" s="91">
        <v>5.0000000000000001E-3</v>
      </c>
      <c r="X81" s="91">
        <v>136.44</v>
      </c>
      <c r="Y81" s="91"/>
      <c r="Z81" s="91"/>
      <c r="AA81" s="91"/>
      <c r="AB81" s="91"/>
      <c r="AC81" s="91">
        <v>0.18</v>
      </c>
      <c r="AD81" s="91">
        <v>3150</v>
      </c>
      <c r="AE81" s="91">
        <f t="shared" ref="AE81:AE93" si="18">D81+F81+H81+J81+L81+N81+P81+U81+W81+Y81+AA81+AC81</f>
        <v>36.228589999999997</v>
      </c>
      <c r="AF81" s="91">
        <f t="shared" ref="AF81:AF93" si="19">E81+G81+I81+K81+M81+O81+Q81+V81+X81+Z81+AB81+AD81</f>
        <v>48922.215740000007</v>
      </c>
      <c r="AG81" s="2"/>
      <c r="AH81" s="2"/>
    </row>
    <row r="82" spans="1:34" x14ac:dyDescent="0.25">
      <c r="A82" s="89"/>
      <c r="B82" s="383" t="s">
        <v>127</v>
      </c>
      <c r="C82" s="90" t="s">
        <v>128</v>
      </c>
      <c r="D82" s="91">
        <v>753.9675299999999</v>
      </c>
      <c r="E82" s="91">
        <v>237393.641466</v>
      </c>
      <c r="F82" s="91">
        <v>1310.1530399999999</v>
      </c>
      <c r="G82" s="91">
        <v>375158.2506700001</v>
      </c>
      <c r="H82" s="91">
        <v>648.11741000000006</v>
      </c>
      <c r="I82" s="91">
        <v>207509.82390200003</v>
      </c>
      <c r="J82" s="91">
        <v>431.76484999999997</v>
      </c>
      <c r="K82" s="91">
        <v>108342.98390300001</v>
      </c>
      <c r="L82" s="91">
        <v>186.92200999999989</v>
      </c>
      <c r="M82" s="91">
        <v>61735.702500000014</v>
      </c>
      <c r="N82" s="57">
        <v>12.33746</v>
      </c>
      <c r="O82" s="57">
        <v>13023.962086000003</v>
      </c>
      <c r="P82" s="145">
        <v>11.355600000000001</v>
      </c>
      <c r="Q82" s="145">
        <v>14200.840585999998</v>
      </c>
      <c r="R82" s="89"/>
      <c r="S82" s="383" t="s">
        <v>127</v>
      </c>
      <c r="T82" s="90" t="s">
        <v>128</v>
      </c>
      <c r="U82" s="145">
        <v>16.545269999999999</v>
      </c>
      <c r="V82" s="145">
        <v>22635.953147999997</v>
      </c>
      <c r="W82" s="145">
        <v>53.166199999999996</v>
      </c>
      <c r="X82" s="145">
        <v>39152.754537000001</v>
      </c>
      <c r="Y82" s="145">
        <v>1195.8688400000001</v>
      </c>
      <c r="Z82" s="145">
        <v>543431.69581299997</v>
      </c>
      <c r="AA82" s="145">
        <v>4564.482829999999</v>
      </c>
      <c r="AB82" s="145">
        <v>2360421.9513150002</v>
      </c>
      <c r="AC82" s="145">
        <v>1448.8398699999998</v>
      </c>
      <c r="AD82" s="145">
        <v>766582.70376999979</v>
      </c>
      <c r="AE82" s="140">
        <f t="shared" si="18"/>
        <v>10633.520909999999</v>
      </c>
      <c r="AF82" s="140">
        <f t="shared" si="19"/>
        <v>4749590.263696</v>
      </c>
      <c r="AG82" s="2"/>
      <c r="AH82" s="2"/>
    </row>
    <row r="83" spans="1:34" x14ac:dyDescent="0.25">
      <c r="A83" s="539"/>
      <c r="B83" s="539"/>
      <c r="C83" s="93" t="s">
        <v>129</v>
      </c>
      <c r="D83" s="94">
        <f>+D84+D85+D86</f>
        <v>494.70788039999996</v>
      </c>
      <c r="E83" s="94">
        <f t="shared" ref="E83:AD83" si="20">+E84+E85+E86</f>
        <v>627278.03151299991</v>
      </c>
      <c r="F83" s="94">
        <f t="shared" si="20"/>
        <v>286.87272999999999</v>
      </c>
      <c r="G83" s="94">
        <f t="shared" si="20"/>
        <v>512176.79826000007</v>
      </c>
      <c r="H83" s="94">
        <f t="shared" si="20"/>
        <v>529.10550710000007</v>
      </c>
      <c r="I83" s="94">
        <f t="shared" si="20"/>
        <v>797396.02242000005</v>
      </c>
      <c r="J83" s="94">
        <f t="shared" si="20"/>
        <v>1333.1497754</v>
      </c>
      <c r="K83" s="94">
        <f t="shared" si="20"/>
        <v>1277626.5101320001</v>
      </c>
      <c r="L83" s="94">
        <f t="shared" si="20"/>
        <v>548.42005999999992</v>
      </c>
      <c r="M83" s="94">
        <f t="shared" si="20"/>
        <v>687223.52784900006</v>
      </c>
      <c r="N83" s="94">
        <f>+N84+N85+N86</f>
        <v>91.603560000000002</v>
      </c>
      <c r="O83" s="94">
        <f t="shared" si="20"/>
        <v>198286.091178</v>
      </c>
      <c r="P83" s="94">
        <f t="shared" si="20"/>
        <v>646.2112975</v>
      </c>
      <c r="Q83" s="94">
        <f t="shared" si="20"/>
        <v>550900.249128</v>
      </c>
      <c r="R83" s="539"/>
      <c r="S83" s="539"/>
      <c r="T83" s="93" t="s">
        <v>129</v>
      </c>
      <c r="U83" s="94">
        <f t="shared" si="20"/>
        <v>649.62464079999995</v>
      </c>
      <c r="V83" s="94">
        <f t="shared" si="20"/>
        <v>427620.79469999997</v>
      </c>
      <c r="W83" s="94">
        <f t="shared" si="20"/>
        <v>426.60381999999998</v>
      </c>
      <c r="X83" s="94">
        <f t="shared" si="20"/>
        <v>318892.52275</v>
      </c>
      <c r="Y83" s="94">
        <f t="shared" si="20"/>
        <v>999.7199599999999</v>
      </c>
      <c r="Z83" s="94">
        <f t="shared" si="20"/>
        <v>952639.90305700013</v>
      </c>
      <c r="AA83" s="94">
        <f t="shared" si="20"/>
        <v>599.77664000000004</v>
      </c>
      <c r="AB83" s="94">
        <f t="shared" si="20"/>
        <v>803739.888393</v>
      </c>
      <c r="AC83" s="94">
        <f t="shared" si="20"/>
        <v>796.34186599999998</v>
      </c>
      <c r="AD83" s="94">
        <f t="shared" si="20"/>
        <v>564668.89363499999</v>
      </c>
      <c r="AE83" s="140">
        <f t="shared" si="18"/>
        <v>7402.1377371999997</v>
      </c>
      <c r="AF83" s="140">
        <f t="shared" si="19"/>
        <v>7718449.2330149999</v>
      </c>
      <c r="AG83" s="2"/>
      <c r="AH83" s="2"/>
    </row>
    <row r="84" spans="1:34" s="5" customFormat="1" x14ac:dyDescent="0.25">
      <c r="A84" s="383"/>
      <c r="B84" s="383"/>
      <c r="C84" s="93" t="s">
        <v>130</v>
      </c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383"/>
      <c r="S84" s="383"/>
      <c r="T84" s="93" t="s">
        <v>130</v>
      </c>
      <c r="U84" s="94"/>
      <c r="V84" s="94"/>
      <c r="W84" s="135"/>
      <c r="X84" s="135"/>
      <c r="Y84" s="135">
        <v>240.8</v>
      </c>
      <c r="Z84" s="135">
        <v>495826.46400000004</v>
      </c>
      <c r="AA84" s="135">
        <v>243.87200000000001</v>
      </c>
      <c r="AB84" s="135">
        <v>429214.71999999997</v>
      </c>
      <c r="AC84" s="135"/>
      <c r="AD84" s="135"/>
      <c r="AE84" s="140">
        <f t="shared" si="18"/>
        <v>484.67200000000003</v>
      </c>
      <c r="AF84" s="140">
        <f t="shared" si="19"/>
        <v>925041.18400000001</v>
      </c>
      <c r="AG84" s="2"/>
      <c r="AH84" s="2"/>
    </row>
    <row r="85" spans="1:34" x14ac:dyDescent="0.25">
      <c r="A85" s="383"/>
      <c r="B85" s="383" t="s">
        <v>131</v>
      </c>
      <c r="C85" s="15" t="s">
        <v>132</v>
      </c>
      <c r="D85" s="57">
        <v>335.88803999999999</v>
      </c>
      <c r="E85" s="57">
        <v>295992.34740799997</v>
      </c>
      <c r="F85" s="57">
        <v>139.93</v>
      </c>
      <c r="G85" s="57">
        <v>117070.204</v>
      </c>
      <c r="H85" s="57">
        <v>388.04840000000002</v>
      </c>
      <c r="I85" s="57">
        <v>354482.16468000005</v>
      </c>
      <c r="J85" s="57">
        <v>1201.89912</v>
      </c>
      <c r="K85" s="57">
        <v>989531.45092000009</v>
      </c>
      <c r="L85" s="57">
        <v>343.82</v>
      </c>
      <c r="M85" s="57">
        <v>255207.52600000001</v>
      </c>
      <c r="N85" s="57"/>
      <c r="O85" s="57"/>
      <c r="P85" s="145">
        <v>546</v>
      </c>
      <c r="Q85" s="145">
        <v>288080</v>
      </c>
      <c r="R85" s="383"/>
      <c r="S85" s="383" t="s">
        <v>131</v>
      </c>
      <c r="T85" s="15" t="s">
        <v>132</v>
      </c>
      <c r="U85" s="145">
        <v>598</v>
      </c>
      <c r="V85" s="145">
        <v>299946.39999999997</v>
      </c>
      <c r="W85" s="145">
        <v>349.62617999999998</v>
      </c>
      <c r="X85" s="145">
        <v>166199.570194</v>
      </c>
      <c r="Y85" s="145">
        <v>670.04035999999996</v>
      </c>
      <c r="Z85" s="145">
        <v>297999.18576000002</v>
      </c>
      <c r="AA85" s="145">
        <v>251.99350000000001</v>
      </c>
      <c r="AB85" s="145">
        <v>148562.84669000001</v>
      </c>
      <c r="AC85" s="145">
        <v>708.78926000000001</v>
      </c>
      <c r="AD85" s="145">
        <v>408629.93851199996</v>
      </c>
      <c r="AE85" s="140">
        <f t="shared" si="18"/>
        <v>5534.0348599999998</v>
      </c>
      <c r="AF85" s="140">
        <f t="shared" si="19"/>
        <v>3621701.6341639995</v>
      </c>
      <c r="AG85" s="2"/>
      <c r="AH85" s="2"/>
    </row>
    <row r="86" spans="1:34" x14ac:dyDescent="0.25">
      <c r="A86" s="383"/>
      <c r="B86" s="383" t="s">
        <v>133</v>
      </c>
      <c r="C86" s="15" t="s">
        <v>134</v>
      </c>
      <c r="D86" s="57">
        <v>158.81984039999998</v>
      </c>
      <c r="E86" s="57">
        <v>331285.68410499993</v>
      </c>
      <c r="F86" s="57">
        <v>146.94272999999998</v>
      </c>
      <c r="G86" s="57">
        <v>395106.59426000004</v>
      </c>
      <c r="H86" s="57">
        <v>141.0571071</v>
      </c>
      <c r="I86" s="57">
        <v>442913.85774000001</v>
      </c>
      <c r="J86" s="57">
        <v>131.2506554</v>
      </c>
      <c r="K86" s="57">
        <v>288095.05921199999</v>
      </c>
      <c r="L86" s="57">
        <v>204.60005999999998</v>
      </c>
      <c r="M86" s="57">
        <v>432016.00184900005</v>
      </c>
      <c r="N86" s="57">
        <v>91.603560000000002</v>
      </c>
      <c r="O86" s="57">
        <v>198286.091178</v>
      </c>
      <c r="P86" s="145">
        <v>100.2112975</v>
      </c>
      <c r="Q86" s="145">
        <v>262820.249128</v>
      </c>
      <c r="R86" s="383"/>
      <c r="S86" s="383" t="s">
        <v>133</v>
      </c>
      <c r="T86" s="15" t="s">
        <v>134</v>
      </c>
      <c r="U86" s="145">
        <v>51.624640800000002</v>
      </c>
      <c r="V86" s="145">
        <v>127674.3947</v>
      </c>
      <c r="W86" s="145">
        <v>76.977639999999994</v>
      </c>
      <c r="X86" s="145">
        <v>152692.952556</v>
      </c>
      <c r="Y86" s="145">
        <v>88.879600000000011</v>
      </c>
      <c r="Z86" s="145">
        <v>158814.25329700002</v>
      </c>
      <c r="AA86" s="145">
        <v>103.91114</v>
      </c>
      <c r="AB86" s="145">
        <v>225962.32170299999</v>
      </c>
      <c r="AC86" s="145">
        <v>87.552605999999983</v>
      </c>
      <c r="AD86" s="145">
        <v>156038.95512299999</v>
      </c>
      <c r="AE86" s="140">
        <f t="shared" si="18"/>
        <v>1383.4308771999999</v>
      </c>
      <c r="AF86" s="140">
        <f t="shared" si="19"/>
        <v>3171706.4148510005</v>
      </c>
      <c r="AG86" s="2"/>
      <c r="AH86" s="2"/>
    </row>
    <row r="87" spans="1:34" x14ac:dyDescent="0.25">
      <c r="A87" s="383"/>
      <c r="B87" s="383" t="s">
        <v>135</v>
      </c>
      <c r="C87" s="93" t="s">
        <v>136</v>
      </c>
      <c r="D87" s="94"/>
      <c r="E87" s="94"/>
      <c r="F87" s="94">
        <v>1.363</v>
      </c>
      <c r="G87" s="94">
        <v>1299.8931</v>
      </c>
      <c r="H87" s="94">
        <v>7.5738999999999997E-3</v>
      </c>
      <c r="I87" s="94">
        <v>39</v>
      </c>
      <c r="J87" s="94">
        <v>7.2069999999999995E-2</v>
      </c>
      <c r="K87" s="94">
        <v>342.28340000000003</v>
      </c>
      <c r="L87" s="94"/>
      <c r="M87" s="94"/>
      <c r="N87" s="94">
        <v>12.22709</v>
      </c>
      <c r="O87" s="94">
        <v>23415.057154999999</v>
      </c>
      <c r="P87" s="135">
        <v>1.4986110000000001</v>
      </c>
      <c r="Q87" s="135">
        <v>5489.5406400000002</v>
      </c>
      <c r="R87" s="383"/>
      <c r="S87" s="383" t="s">
        <v>135</v>
      </c>
      <c r="T87" s="93" t="s">
        <v>136</v>
      </c>
      <c r="U87" s="135">
        <v>5.0791700000000004</v>
      </c>
      <c r="V87" s="135">
        <v>9420.9255200000007</v>
      </c>
      <c r="W87" s="135">
        <v>9.0699999999999999E-3</v>
      </c>
      <c r="X87" s="135">
        <v>70.020399999999995</v>
      </c>
      <c r="Y87" s="135">
        <v>0.15504999999999999</v>
      </c>
      <c r="Z87" s="135">
        <v>636.85130000000004</v>
      </c>
      <c r="AA87" s="135">
        <v>3.7090600000000005</v>
      </c>
      <c r="AB87" s="135">
        <v>3883.4146000000001</v>
      </c>
      <c r="AC87" s="135">
        <v>0.72877000000000025</v>
      </c>
      <c r="AD87" s="135">
        <v>6154.2913600000002</v>
      </c>
      <c r="AE87" s="140">
        <f t="shared" si="18"/>
        <v>24.849464900000005</v>
      </c>
      <c r="AF87" s="140">
        <f t="shared" si="19"/>
        <v>50751.27747500001</v>
      </c>
      <c r="AG87" s="2"/>
      <c r="AH87" s="2"/>
    </row>
    <row r="88" spans="1:34" x14ac:dyDescent="0.25">
      <c r="A88" s="383"/>
      <c r="B88" s="383" t="s">
        <v>137</v>
      </c>
      <c r="C88" s="15" t="s">
        <v>138</v>
      </c>
      <c r="D88" s="57">
        <v>0.52163000000000004</v>
      </c>
      <c r="E88" s="57">
        <v>943.95376300000009</v>
      </c>
      <c r="F88" s="57">
        <v>0.63731000000000004</v>
      </c>
      <c r="G88" s="57">
        <v>1001.0103650000001</v>
      </c>
      <c r="H88" s="57">
        <v>0.51029999999999998</v>
      </c>
      <c r="I88" s="57">
        <v>879.74359200000004</v>
      </c>
      <c r="J88" s="57">
        <v>0.29711000000000004</v>
      </c>
      <c r="K88" s="57">
        <v>688.49842200000001</v>
      </c>
      <c r="L88" s="57">
        <v>0.30390999999999996</v>
      </c>
      <c r="M88" s="57">
        <v>621.24939300000005</v>
      </c>
      <c r="N88" s="57">
        <v>0.99491999999999992</v>
      </c>
      <c r="O88" s="57">
        <v>1997.0163440000001</v>
      </c>
      <c r="P88" s="145">
        <v>1.3819899999999998</v>
      </c>
      <c r="Q88" s="145">
        <v>2222.8098930000001</v>
      </c>
      <c r="R88" s="383"/>
      <c r="S88" s="383" t="s">
        <v>137</v>
      </c>
      <c r="T88" s="15" t="s">
        <v>138</v>
      </c>
      <c r="U88" s="145">
        <v>1.39371</v>
      </c>
      <c r="V88" s="145">
        <v>2954.1708129999997</v>
      </c>
      <c r="W88" s="145">
        <v>0.88906000000000007</v>
      </c>
      <c r="X88" s="145">
        <v>1380.0458100000001</v>
      </c>
      <c r="Y88" s="145">
        <v>25.091630000000002</v>
      </c>
      <c r="Z88" s="145">
        <v>21642.382462999998</v>
      </c>
      <c r="AA88" s="145">
        <v>1.0523699999999998</v>
      </c>
      <c r="AB88" s="145">
        <v>1682.7550879999999</v>
      </c>
      <c r="AC88" s="145">
        <v>1.02505</v>
      </c>
      <c r="AD88" s="145">
        <v>1858.331465</v>
      </c>
      <c r="AE88" s="140">
        <f t="shared" si="18"/>
        <v>34.098990000000008</v>
      </c>
      <c r="AF88" s="140">
        <f t="shared" si="19"/>
        <v>37871.967410999998</v>
      </c>
      <c r="AG88" s="2"/>
      <c r="AH88" s="2"/>
    </row>
    <row r="89" spans="1:34" x14ac:dyDescent="0.25">
      <c r="A89" s="90"/>
      <c r="B89" s="383" t="s">
        <v>139</v>
      </c>
      <c r="C89" s="15" t="s">
        <v>140</v>
      </c>
      <c r="D89" s="57">
        <v>26.487290000000012</v>
      </c>
      <c r="E89" s="57">
        <v>54782.428302</v>
      </c>
      <c r="F89" s="57">
        <v>54.393342900000007</v>
      </c>
      <c r="G89" s="57">
        <v>76958.547453999956</v>
      </c>
      <c r="H89" s="57">
        <v>62.434653000000004</v>
      </c>
      <c r="I89" s="57">
        <v>91439.214071999988</v>
      </c>
      <c r="J89" s="57">
        <v>40.816750000000027</v>
      </c>
      <c r="K89" s="57">
        <v>69279.617965000012</v>
      </c>
      <c r="L89" s="57">
        <v>50.315720000000027</v>
      </c>
      <c r="M89" s="57">
        <v>76269.425060000023</v>
      </c>
      <c r="N89" s="57">
        <v>67.732770000000016</v>
      </c>
      <c r="O89" s="57">
        <v>90258.661746000071</v>
      </c>
      <c r="P89" s="145">
        <v>61.867643199999968</v>
      </c>
      <c r="Q89" s="145">
        <v>81476.696935</v>
      </c>
      <c r="R89" s="90"/>
      <c r="S89" s="383" t="s">
        <v>139</v>
      </c>
      <c r="T89" s="15" t="s">
        <v>140</v>
      </c>
      <c r="U89" s="145">
        <v>28.140970000000003</v>
      </c>
      <c r="V89" s="145">
        <v>52142.448072999978</v>
      </c>
      <c r="W89" s="145">
        <v>46.282890000000016</v>
      </c>
      <c r="X89" s="145">
        <v>68928.299852000011</v>
      </c>
      <c r="Y89" s="145">
        <v>19.472529999999999</v>
      </c>
      <c r="Z89" s="145">
        <v>50047.363029</v>
      </c>
      <c r="AA89" s="145">
        <v>19.966600000000007</v>
      </c>
      <c r="AB89" s="145">
        <v>61489.392614999975</v>
      </c>
      <c r="AC89" s="145">
        <v>19.714443700000007</v>
      </c>
      <c r="AD89" s="145">
        <v>61595.131011999983</v>
      </c>
      <c r="AE89" s="140">
        <f t="shared" si="18"/>
        <v>497.62560280000014</v>
      </c>
      <c r="AF89" s="140">
        <f t="shared" si="19"/>
        <v>834667.22611500008</v>
      </c>
      <c r="AG89" s="2"/>
      <c r="AH89" s="2"/>
    </row>
    <row r="90" spans="1:34" x14ac:dyDescent="0.25">
      <c r="A90" s="92"/>
      <c r="B90" s="383" t="s">
        <v>141</v>
      </c>
      <c r="C90" s="15" t="s">
        <v>142</v>
      </c>
      <c r="D90" s="57">
        <v>11.67891</v>
      </c>
      <c r="E90" s="57">
        <v>9594.1005000000005</v>
      </c>
      <c r="F90" s="57">
        <v>0.60608999999999991</v>
      </c>
      <c r="G90" s="57">
        <v>1386.0305669999998</v>
      </c>
      <c r="H90" s="57">
        <v>8.2679500000000008</v>
      </c>
      <c r="I90" s="57">
        <v>6170.3904999999995</v>
      </c>
      <c r="J90" s="57">
        <v>3.1357200000000001</v>
      </c>
      <c r="K90" s="57">
        <v>4321.8709550000003</v>
      </c>
      <c r="L90" s="57">
        <v>8.8738399999999995</v>
      </c>
      <c r="M90" s="57">
        <v>7016.1108999999997</v>
      </c>
      <c r="N90" s="57">
        <v>5.1089799999999999</v>
      </c>
      <c r="O90" s="57">
        <v>4980.5367999999999</v>
      </c>
      <c r="P90" s="145">
        <v>8.0138400000000001</v>
      </c>
      <c r="Q90" s="145">
        <v>6305.2095869999994</v>
      </c>
      <c r="R90" s="92"/>
      <c r="S90" s="383" t="s">
        <v>141</v>
      </c>
      <c r="T90" s="15" t="s">
        <v>142</v>
      </c>
      <c r="U90" s="145">
        <v>6.2306499999999998</v>
      </c>
      <c r="V90" s="145">
        <v>6694.0979399999997</v>
      </c>
      <c r="W90" s="145">
        <v>4.9292499999999997</v>
      </c>
      <c r="X90" s="145">
        <v>3632.6848</v>
      </c>
      <c r="Y90" s="145">
        <v>0.52439999999999998</v>
      </c>
      <c r="Z90" s="145">
        <v>1839.3927989999997</v>
      </c>
      <c r="AA90" s="145">
        <v>5.8825200000000004</v>
      </c>
      <c r="AB90" s="145">
        <v>5774.7201000000005</v>
      </c>
      <c r="AC90" s="145">
        <v>1.9262699999999997</v>
      </c>
      <c r="AD90" s="145">
        <v>3314.9965690000004</v>
      </c>
      <c r="AE90" s="140">
        <f t="shared" si="18"/>
        <v>65.178420000000003</v>
      </c>
      <c r="AF90" s="140">
        <f t="shared" si="19"/>
        <v>61030.142017000006</v>
      </c>
      <c r="AG90" s="2"/>
      <c r="AH90" s="2"/>
    </row>
    <row r="91" spans="1:34" x14ac:dyDescent="0.25">
      <c r="A91" s="92"/>
      <c r="B91" s="383">
        <v>705</v>
      </c>
      <c r="C91" s="15" t="s">
        <v>143</v>
      </c>
      <c r="D91" s="57">
        <v>13.372699999999993</v>
      </c>
      <c r="E91" s="57">
        <v>52957.855909999969</v>
      </c>
      <c r="F91" s="57">
        <v>15.043789999999991</v>
      </c>
      <c r="G91" s="57">
        <v>54729.219477999963</v>
      </c>
      <c r="H91" s="57">
        <v>16.685242700000011</v>
      </c>
      <c r="I91" s="57">
        <v>74032.554151999939</v>
      </c>
      <c r="J91" s="57">
        <v>14.277620000000006</v>
      </c>
      <c r="K91" s="57">
        <v>75752.985397999961</v>
      </c>
      <c r="L91" s="57">
        <v>16.057760000000005</v>
      </c>
      <c r="M91" s="57">
        <v>68470.828086000023</v>
      </c>
      <c r="N91" s="57">
        <v>21.983220000000021</v>
      </c>
      <c r="O91" s="57">
        <v>80425.268191000025</v>
      </c>
      <c r="P91" s="145">
        <v>13.112530000000001</v>
      </c>
      <c r="Q91" s="145">
        <v>56405.686386000008</v>
      </c>
      <c r="R91" s="92"/>
      <c r="S91" s="383">
        <v>705</v>
      </c>
      <c r="T91" s="15" t="s">
        <v>143</v>
      </c>
      <c r="U91" s="145">
        <v>15.185219999999997</v>
      </c>
      <c r="V91" s="145">
        <v>64524.080992999967</v>
      </c>
      <c r="W91" s="145">
        <v>18.214179999999992</v>
      </c>
      <c r="X91" s="145">
        <v>78481.218703000035</v>
      </c>
      <c r="Y91" s="145">
        <v>19.899630000000013</v>
      </c>
      <c r="Z91" s="145">
        <v>96377.45270699996</v>
      </c>
      <c r="AA91" s="145">
        <v>20.755620000000015</v>
      </c>
      <c r="AB91" s="145">
        <v>114757.85726299994</v>
      </c>
      <c r="AC91" s="145">
        <v>8.2211240000000014</v>
      </c>
      <c r="AD91" s="145">
        <v>66197.719847</v>
      </c>
      <c r="AE91" s="140">
        <f t="shared" si="18"/>
        <v>192.80863670000005</v>
      </c>
      <c r="AF91" s="140">
        <f t="shared" si="19"/>
        <v>883112.72711399978</v>
      </c>
      <c r="AG91" s="2"/>
      <c r="AH91" s="2"/>
    </row>
    <row r="92" spans="1:34" x14ac:dyDescent="0.25">
      <c r="A92" s="90"/>
      <c r="B92" s="383" t="s">
        <v>144</v>
      </c>
      <c r="C92" s="15" t="s">
        <v>145</v>
      </c>
      <c r="D92" s="57">
        <v>0.78789999999999982</v>
      </c>
      <c r="E92" s="57">
        <v>1797.954502</v>
      </c>
      <c r="F92" s="57">
        <v>0.43589999999999995</v>
      </c>
      <c r="G92" s="57">
        <v>1004.1468540000001</v>
      </c>
      <c r="H92" s="57">
        <v>0.82011000000000012</v>
      </c>
      <c r="I92" s="57">
        <v>1652.2946019999999</v>
      </c>
      <c r="J92" s="57">
        <v>0.28302999999999995</v>
      </c>
      <c r="K92" s="57">
        <v>647.89177599999994</v>
      </c>
      <c r="L92" s="57">
        <v>0.55610000000000004</v>
      </c>
      <c r="M92" s="57">
        <v>1249.941444</v>
      </c>
      <c r="N92" s="57">
        <v>0.22497</v>
      </c>
      <c r="O92" s="57">
        <v>849.79857199999992</v>
      </c>
      <c r="P92" s="145">
        <v>0.88224000000000002</v>
      </c>
      <c r="Q92" s="145">
        <v>2368.2470069999999</v>
      </c>
      <c r="R92" s="90"/>
      <c r="S92" s="383" t="s">
        <v>144</v>
      </c>
      <c r="T92" s="15" t="s">
        <v>145</v>
      </c>
      <c r="U92" s="145">
        <v>0.22134999999999996</v>
      </c>
      <c r="V92" s="145">
        <v>669.35195399999998</v>
      </c>
      <c r="W92" s="145">
        <v>0.42364000000000002</v>
      </c>
      <c r="X92" s="145">
        <v>999.79943900000001</v>
      </c>
      <c r="Y92" s="145">
        <v>0.84299000000000002</v>
      </c>
      <c r="Z92" s="145">
        <v>2000.0587529999998</v>
      </c>
      <c r="AA92" s="145">
        <v>0.99655999999999989</v>
      </c>
      <c r="AB92" s="145">
        <v>2462.2704720000002</v>
      </c>
      <c r="AC92" s="145">
        <v>1.5077499999999997</v>
      </c>
      <c r="AD92" s="145">
        <v>2710.7610219999997</v>
      </c>
      <c r="AE92" s="140">
        <f t="shared" si="18"/>
        <v>7.9825399999999993</v>
      </c>
      <c r="AF92" s="140">
        <f t="shared" si="19"/>
        <v>18412.516396999999</v>
      </c>
    </row>
    <row r="93" spans="1:34" x14ac:dyDescent="0.25">
      <c r="A93" s="90"/>
      <c r="B93" s="383">
        <v>704.9</v>
      </c>
      <c r="C93" s="15" t="s">
        <v>146</v>
      </c>
      <c r="D93" s="57">
        <v>0.14379000000000003</v>
      </c>
      <c r="E93" s="57">
        <v>143.77497099999999</v>
      </c>
      <c r="F93" s="57">
        <v>9.0209999999999999E-2</v>
      </c>
      <c r="G93" s="57">
        <v>73.584297000000007</v>
      </c>
      <c r="H93" s="57">
        <v>7.0760000000000003E-2</v>
      </c>
      <c r="I93" s="57">
        <v>68.637200000000007</v>
      </c>
      <c r="J93" s="57">
        <v>7.3029999999999998E-2</v>
      </c>
      <c r="K93" s="57">
        <v>59.570571000000001</v>
      </c>
      <c r="L93" s="57">
        <v>0.12337000000000001</v>
      </c>
      <c r="M93" s="57">
        <v>86.101399999999998</v>
      </c>
      <c r="N93" s="57">
        <v>7.0760000000000003E-2</v>
      </c>
      <c r="O93" s="57">
        <v>19.812799999999999</v>
      </c>
      <c r="P93" s="145">
        <v>0.39827999999999997</v>
      </c>
      <c r="Q93" s="145">
        <v>630.58106399999997</v>
      </c>
      <c r="R93" s="90"/>
      <c r="S93" s="383">
        <v>704.9</v>
      </c>
      <c r="T93" s="15" t="s">
        <v>146</v>
      </c>
      <c r="U93" s="145">
        <v>3.6119999999999999E-2</v>
      </c>
      <c r="V93" s="145">
        <v>52.735199999999999</v>
      </c>
      <c r="W93" s="145"/>
      <c r="X93" s="145"/>
      <c r="Y93" s="145">
        <v>0.21234</v>
      </c>
      <c r="Z93" s="145">
        <v>403.44600000000003</v>
      </c>
      <c r="AA93" s="145"/>
      <c r="AB93" s="145"/>
      <c r="AC93" s="145">
        <v>0.2863</v>
      </c>
      <c r="AD93" s="145">
        <v>615.54499999999996</v>
      </c>
      <c r="AE93" s="140">
        <f t="shared" si="18"/>
        <v>1.5049600000000001</v>
      </c>
      <c r="AF93" s="140">
        <f t="shared" si="19"/>
        <v>2153.7885030000002</v>
      </c>
    </row>
    <row r="94" spans="1:34" ht="7.5" customHeight="1" x14ac:dyDescent="0.25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</row>
    <row r="95" spans="1:34" s="5" customFormat="1" ht="15.75" customHeight="1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</row>
    <row r="96" spans="1:34" s="5" customFormat="1" ht="15.75" customHeigh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</row>
    <row r="97" spans="1:32" s="5" customFormat="1" ht="15.75" customHeight="1" x14ac:dyDescent="0.2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</row>
    <row r="98" spans="1:32" s="5" customFormat="1" ht="15.75" customHeigh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</row>
    <row r="99" spans="1:32" s="5" customFormat="1" ht="15.75" customHeigh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</row>
    <row r="100" spans="1:32" s="5" customFormat="1" ht="15.75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</row>
    <row r="101" spans="1:32" s="5" customFormat="1" ht="15.7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</row>
    <row r="102" spans="1:32" s="5" customFormat="1" ht="15.75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</row>
    <row r="103" spans="1:32" s="5" customFormat="1" ht="1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</row>
    <row r="104" spans="1:32" s="5" customFormat="1" ht="15.7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</row>
    <row r="105" spans="1:32" s="5" customFormat="1" x14ac:dyDescent="0.25">
      <c r="A105" s="74"/>
      <c r="B105" s="74"/>
      <c r="C105" s="74"/>
      <c r="D105" s="96"/>
      <c r="E105" s="9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74"/>
      <c r="S105" s="74"/>
      <c r="T105" s="7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</row>
    <row r="106" spans="1:32" x14ac:dyDescent="0.25">
      <c r="A106" s="74"/>
      <c r="B106" s="74"/>
      <c r="C106" s="74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4"/>
      <c r="S106" s="74"/>
      <c r="T106" s="74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5"/>
    </row>
    <row r="107" spans="1:32" x14ac:dyDescent="0.25">
      <c r="A107" s="74"/>
      <c r="B107" s="74"/>
      <c r="C107" s="7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6" t="s">
        <v>147</v>
      </c>
      <c r="R107" s="74"/>
      <c r="S107" s="74"/>
      <c r="T107" s="74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5"/>
      <c r="AF107" s="6" t="s">
        <v>148</v>
      </c>
    </row>
    <row r="108" spans="1:32" ht="15.75" x14ac:dyDescent="0.25">
      <c r="A108" s="546" t="s">
        <v>89</v>
      </c>
      <c r="B108" s="546"/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6"/>
      <c r="O108" s="546"/>
      <c r="P108" s="546"/>
      <c r="Q108" s="546"/>
      <c r="R108" s="546" t="s">
        <v>2</v>
      </c>
      <c r="S108" s="546"/>
      <c r="T108" s="546"/>
      <c r="U108" s="546"/>
      <c r="V108" s="546"/>
      <c r="W108" s="546"/>
      <c r="X108" s="546"/>
      <c r="Y108" s="546"/>
      <c r="Z108" s="546"/>
      <c r="AA108" s="546"/>
      <c r="AB108" s="546"/>
      <c r="AC108" s="546"/>
      <c r="AD108" s="546"/>
      <c r="AE108" s="546"/>
      <c r="AF108" s="546"/>
    </row>
    <row r="109" spans="1:32" ht="15.75" x14ac:dyDescent="0.25">
      <c r="A109" s="547" t="s">
        <v>3</v>
      </c>
      <c r="B109" s="547"/>
      <c r="C109" s="547"/>
      <c r="D109" s="547"/>
      <c r="E109" s="547"/>
      <c r="F109" s="547"/>
      <c r="G109" s="547"/>
      <c r="H109" s="547"/>
      <c r="I109" s="547"/>
      <c r="J109" s="547"/>
      <c r="K109" s="547"/>
      <c r="L109" s="547"/>
      <c r="M109" s="547"/>
      <c r="N109" s="547"/>
      <c r="O109" s="547"/>
      <c r="P109" s="547"/>
      <c r="Q109" s="547"/>
      <c r="R109" s="547" t="s">
        <v>3</v>
      </c>
      <c r="S109" s="547"/>
      <c r="T109" s="547"/>
      <c r="U109" s="547"/>
      <c r="V109" s="547"/>
      <c r="W109" s="547"/>
      <c r="X109" s="547"/>
      <c r="Y109" s="547"/>
      <c r="Z109" s="547"/>
      <c r="AA109" s="547"/>
      <c r="AB109" s="547"/>
      <c r="AC109" s="547"/>
      <c r="AD109" s="547"/>
      <c r="AE109" s="547"/>
      <c r="AF109" s="547"/>
    </row>
    <row r="110" spans="1:32" ht="16.5" thickBot="1" x14ac:dyDescent="0.3">
      <c r="A110" s="382"/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76"/>
      <c r="AF110" s="76"/>
    </row>
    <row r="111" spans="1:32" ht="16.5" customHeight="1" thickBot="1" x14ac:dyDescent="0.35">
      <c r="A111" s="532" t="s">
        <v>149</v>
      </c>
      <c r="B111" s="534" t="s">
        <v>5</v>
      </c>
      <c r="C111" s="536" t="s">
        <v>90</v>
      </c>
      <c r="D111" s="516" t="s">
        <v>7</v>
      </c>
      <c r="E111" s="516"/>
      <c r="F111" s="516" t="s">
        <v>8</v>
      </c>
      <c r="G111" s="516"/>
      <c r="H111" s="516" t="s">
        <v>9</v>
      </c>
      <c r="I111" s="516"/>
      <c r="J111" s="516" t="s">
        <v>10</v>
      </c>
      <c r="K111" s="516"/>
      <c r="L111" s="516" t="s">
        <v>11</v>
      </c>
      <c r="M111" s="516"/>
      <c r="N111" s="516" t="s">
        <v>12</v>
      </c>
      <c r="O111" s="516"/>
      <c r="P111" s="516" t="s">
        <v>13</v>
      </c>
      <c r="Q111" s="516"/>
      <c r="R111" s="532" t="s">
        <v>149</v>
      </c>
      <c r="S111" s="534" t="s">
        <v>5</v>
      </c>
      <c r="T111" s="536" t="s">
        <v>90</v>
      </c>
      <c r="U111" s="516" t="s">
        <v>14</v>
      </c>
      <c r="V111" s="516"/>
      <c r="W111" s="516" t="s">
        <v>15</v>
      </c>
      <c r="X111" s="516"/>
      <c r="Y111" s="516" t="s">
        <v>16</v>
      </c>
      <c r="Z111" s="516"/>
      <c r="AA111" s="516" t="s">
        <v>17</v>
      </c>
      <c r="AB111" s="516"/>
      <c r="AC111" s="516" t="s">
        <v>18</v>
      </c>
      <c r="AD111" s="516"/>
      <c r="AE111" s="516" t="s">
        <v>19</v>
      </c>
      <c r="AF111" s="517"/>
    </row>
    <row r="112" spans="1:32" ht="16.5" thickBot="1" x14ac:dyDescent="0.35">
      <c r="A112" s="533"/>
      <c r="B112" s="535"/>
      <c r="C112" s="537"/>
      <c r="D112" s="128" t="s">
        <v>20</v>
      </c>
      <c r="E112" s="128" t="s">
        <v>21</v>
      </c>
      <c r="F112" s="128" t="s">
        <v>20</v>
      </c>
      <c r="G112" s="128" t="s">
        <v>21</v>
      </c>
      <c r="H112" s="128" t="s">
        <v>20</v>
      </c>
      <c r="I112" s="128" t="s">
        <v>21</v>
      </c>
      <c r="J112" s="128" t="s">
        <v>20</v>
      </c>
      <c r="K112" s="128" t="s">
        <v>21</v>
      </c>
      <c r="L112" s="128" t="s">
        <v>20</v>
      </c>
      <c r="M112" s="128" t="s">
        <v>21</v>
      </c>
      <c r="N112" s="128" t="s">
        <v>20</v>
      </c>
      <c r="O112" s="128" t="s">
        <v>21</v>
      </c>
      <c r="P112" s="128" t="s">
        <v>20</v>
      </c>
      <c r="Q112" s="128" t="s">
        <v>21</v>
      </c>
      <c r="R112" s="533"/>
      <c r="S112" s="535"/>
      <c r="T112" s="537"/>
      <c r="U112" s="128" t="s">
        <v>20</v>
      </c>
      <c r="V112" s="128" t="s">
        <v>21</v>
      </c>
      <c r="W112" s="128" t="s">
        <v>20</v>
      </c>
      <c r="X112" s="128" t="s">
        <v>21</v>
      </c>
      <c r="Y112" s="128" t="s">
        <v>20</v>
      </c>
      <c r="Z112" s="128" t="s">
        <v>21</v>
      </c>
      <c r="AA112" s="128" t="s">
        <v>20</v>
      </c>
      <c r="AB112" s="128" t="s">
        <v>21</v>
      </c>
      <c r="AC112" s="128" t="s">
        <v>20</v>
      </c>
      <c r="AD112" s="128" t="s">
        <v>21</v>
      </c>
      <c r="AE112" s="128" t="s">
        <v>20</v>
      </c>
      <c r="AF112" s="129" t="s">
        <v>21</v>
      </c>
    </row>
    <row r="113" spans="1:36" s="5" customFormat="1" ht="15.75" x14ac:dyDescent="0.3">
      <c r="A113" s="97"/>
      <c r="B113" s="98"/>
      <c r="C113" s="97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7"/>
      <c r="S113" s="98"/>
      <c r="T113" s="97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100"/>
      <c r="AF113" s="100"/>
    </row>
    <row r="114" spans="1:36" s="5" customFormat="1" x14ac:dyDescent="0.25">
      <c r="A114" s="90"/>
      <c r="B114" s="383" t="s">
        <v>150</v>
      </c>
      <c r="C114" s="15" t="s">
        <v>151</v>
      </c>
      <c r="D114" s="57"/>
      <c r="E114" s="57"/>
      <c r="F114" s="57">
        <v>1.363</v>
      </c>
      <c r="G114" s="57">
        <v>1499.9815000000001</v>
      </c>
      <c r="H114" s="57">
        <v>0.02</v>
      </c>
      <c r="I114" s="57">
        <v>185.255</v>
      </c>
      <c r="J114" s="57">
        <v>6.3499999999999997E-3</v>
      </c>
      <c r="K114" s="57">
        <v>11.811</v>
      </c>
      <c r="L114" s="57"/>
      <c r="M114" s="57"/>
      <c r="N114" s="57"/>
      <c r="O114" s="57"/>
      <c r="P114" s="57">
        <v>0.27216000000000001</v>
      </c>
      <c r="Q114" s="57">
        <v>70.761600000000001</v>
      </c>
      <c r="R114" s="90"/>
      <c r="S114" s="383" t="s">
        <v>150</v>
      </c>
      <c r="T114" s="15" t="s">
        <v>151</v>
      </c>
      <c r="U114" s="57">
        <v>1.2E-2</v>
      </c>
      <c r="V114" s="57">
        <v>273.12</v>
      </c>
      <c r="W114" s="57"/>
      <c r="X114" s="57"/>
      <c r="Y114" s="57"/>
      <c r="Z114" s="57"/>
      <c r="AA114" s="57">
        <v>0.51164999999999994</v>
      </c>
      <c r="AB114" s="57">
        <v>547.46550000000002</v>
      </c>
      <c r="AC114" s="57"/>
      <c r="AD114" s="57"/>
      <c r="AE114" s="57">
        <f t="shared" ref="AE114:AE122" si="21">D114+F114+H114+J114+L114+N114+P114+U114+W114+Y114+AA114+AC114</f>
        <v>2.1851599999999998</v>
      </c>
      <c r="AF114" s="57">
        <f t="shared" ref="AF114:AF122" si="22">E114+G114+I114+K114+M114+O114+Q114+V114+X114+Z114+AB114+AD114</f>
        <v>2588.3945999999996</v>
      </c>
      <c r="AG114" s="2"/>
      <c r="AH114" s="2"/>
    </row>
    <row r="115" spans="1:36" s="5" customFormat="1" x14ac:dyDescent="0.25">
      <c r="A115" s="92"/>
      <c r="B115" s="383" t="s">
        <v>152</v>
      </c>
      <c r="C115" s="17" t="s">
        <v>153</v>
      </c>
      <c r="D115" s="60"/>
      <c r="E115" s="60"/>
      <c r="F115" s="57"/>
      <c r="G115" s="57"/>
      <c r="H115" s="57">
        <v>0.16422040000000002</v>
      </c>
      <c r="I115" s="57">
        <v>344.6875</v>
      </c>
      <c r="J115" s="57"/>
      <c r="K115" s="57"/>
      <c r="L115" s="57"/>
      <c r="M115" s="57"/>
      <c r="N115" s="57">
        <v>6.0772699999999995</v>
      </c>
      <c r="O115" s="57">
        <v>2023.1634649999999</v>
      </c>
      <c r="P115" s="57">
        <v>0.40823999999999999</v>
      </c>
      <c r="Q115" s="57">
        <v>567.45360000000005</v>
      </c>
      <c r="R115" s="92"/>
      <c r="S115" s="383" t="s">
        <v>152</v>
      </c>
      <c r="T115" s="17" t="s">
        <v>153</v>
      </c>
      <c r="U115" s="57"/>
      <c r="V115" s="57"/>
      <c r="W115" s="57"/>
      <c r="X115" s="57"/>
      <c r="Y115" s="57"/>
      <c r="Z115" s="57"/>
      <c r="AA115" s="57">
        <v>7.1408999999999994</v>
      </c>
      <c r="AB115" s="57">
        <v>1933.584846</v>
      </c>
      <c r="AC115" s="57"/>
      <c r="AD115" s="57"/>
      <c r="AE115" s="57">
        <f t="shared" si="21"/>
        <v>13.790630399999998</v>
      </c>
      <c r="AF115" s="57">
        <f t="shared" si="22"/>
        <v>4868.8894109999992</v>
      </c>
      <c r="AG115" s="2"/>
      <c r="AH115" s="2"/>
    </row>
    <row r="116" spans="1:36" s="5" customFormat="1" x14ac:dyDescent="0.25">
      <c r="A116" s="92"/>
      <c r="B116" s="383" t="s">
        <v>154</v>
      </c>
      <c r="C116" s="17" t="s">
        <v>155</v>
      </c>
      <c r="D116" s="57">
        <v>4.4534799999999999</v>
      </c>
      <c r="E116" s="57">
        <v>8741.5396949999995</v>
      </c>
      <c r="F116" s="57">
        <v>11.072520000000001</v>
      </c>
      <c r="G116" s="57">
        <v>49242.594416</v>
      </c>
      <c r="H116" s="57">
        <v>13.9200401</v>
      </c>
      <c r="I116" s="57">
        <v>62876.044386999994</v>
      </c>
      <c r="J116" s="101">
        <v>9.2744</v>
      </c>
      <c r="K116" s="101">
        <v>29709.599029999998</v>
      </c>
      <c r="L116" s="101">
        <v>14.623659999999997</v>
      </c>
      <c r="M116" s="101">
        <v>68669.419592000006</v>
      </c>
      <c r="N116" s="101">
        <v>6.32843</v>
      </c>
      <c r="O116" s="101">
        <v>12249.039307000006</v>
      </c>
      <c r="P116" s="101">
        <v>11.487489999999999</v>
      </c>
      <c r="Q116" s="101">
        <v>51167.891601000003</v>
      </c>
      <c r="R116" s="92"/>
      <c r="S116" s="383" t="s">
        <v>154</v>
      </c>
      <c r="T116" s="17" t="s">
        <v>155</v>
      </c>
      <c r="U116" s="101">
        <v>9.3371700000000004</v>
      </c>
      <c r="V116" s="101">
        <v>53119.654245999998</v>
      </c>
      <c r="W116" s="101">
        <v>9.57653</v>
      </c>
      <c r="X116" s="101">
        <v>54832.273507999991</v>
      </c>
      <c r="Y116" s="101">
        <v>10.154819999999997</v>
      </c>
      <c r="Z116" s="101">
        <v>61489.30126800001</v>
      </c>
      <c r="AA116" s="101">
        <v>8.2626300000000015</v>
      </c>
      <c r="AB116" s="101">
        <v>48576.934820999988</v>
      </c>
      <c r="AC116" s="101">
        <v>7.8630000000000004</v>
      </c>
      <c r="AD116" s="101">
        <v>51856.614075999991</v>
      </c>
      <c r="AE116" s="57">
        <f t="shared" si="21"/>
        <v>116.35417009999999</v>
      </c>
      <c r="AF116" s="57">
        <f t="shared" si="22"/>
        <v>552530.9059469999</v>
      </c>
      <c r="AG116" s="2"/>
      <c r="AH116" s="2"/>
    </row>
    <row r="117" spans="1:36" s="5" customFormat="1" x14ac:dyDescent="0.25">
      <c r="A117" s="90"/>
      <c r="B117" s="383" t="s">
        <v>156</v>
      </c>
      <c r="C117" s="15" t="s">
        <v>157</v>
      </c>
      <c r="D117" s="57">
        <v>15.65743</v>
      </c>
      <c r="E117" s="57">
        <v>29962.927792000002</v>
      </c>
      <c r="F117" s="57">
        <v>6.3899742999999996</v>
      </c>
      <c r="G117" s="57">
        <v>20628.539797000001</v>
      </c>
      <c r="H117" s="57">
        <v>17.403506599999993</v>
      </c>
      <c r="I117" s="57">
        <v>36892.76064600001</v>
      </c>
      <c r="J117" s="57">
        <v>28.436659999999996</v>
      </c>
      <c r="K117" s="57">
        <v>44094.370317999994</v>
      </c>
      <c r="L117" s="57">
        <v>36.22572000000001</v>
      </c>
      <c r="M117" s="57">
        <v>52143.08875000001</v>
      </c>
      <c r="N117" s="57">
        <v>31.232779999999998</v>
      </c>
      <c r="O117" s="57">
        <v>47662.55057500003</v>
      </c>
      <c r="P117" s="57">
        <v>14.953490000000004</v>
      </c>
      <c r="Q117" s="57">
        <v>31143.968517999994</v>
      </c>
      <c r="R117" s="90"/>
      <c r="S117" s="383" t="s">
        <v>156</v>
      </c>
      <c r="T117" s="15" t="s">
        <v>157</v>
      </c>
      <c r="U117" s="57">
        <v>25.391789999999997</v>
      </c>
      <c r="V117" s="57">
        <v>38561.305706999992</v>
      </c>
      <c r="W117" s="57">
        <v>4.89175</v>
      </c>
      <c r="X117" s="57">
        <v>21900.516664000002</v>
      </c>
      <c r="Y117" s="57">
        <v>5.2493300000000005</v>
      </c>
      <c r="Z117" s="57">
        <v>21930.040102999996</v>
      </c>
      <c r="AA117" s="57">
        <v>23.652150000000002</v>
      </c>
      <c r="AB117" s="57">
        <v>38703.087750000006</v>
      </c>
      <c r="AC117" s="57">
        <v>14.880199999999999</v>
      </c>
      <c r="AD117" s="57">
        <v>37346.025412000003</v>
      </c>
      <c r="AE117" s="57">
        <f t="shared" si="21"/>
        <v>224.36478090000003</v>
      </c>
      <c r="AF117" s="57">
        <f t="shared" si="22"/>
        <v>420969.1820320001</v>
      </c>
      <c r="AG117" s="2"/>
      <c r="AH117" s="2"/>
    </row>
    <row r="118" spans="1:36" s="5" customFormat="1" x14ac:dyDescent="0.25">
      <c r="A118" s="90"/>
      <c r="B118" s="383" t="s">
        <v>158</v>
      </c>
      <c r="C118" s="15" t="s">
        <v>159</v>
      </c>
      <c r="D118" s="57">
        <v>12.299860000000001</v>
      </c>
      <c r="E118" s="57">
        <v>17978.806517000001</v>
      </c>
      <c r="F118" s="57">
        <v>11.10547</v>
      </c>
      <c r="G118" s="57">
        <v>17538.008571000002</v>
      </c>
      <c r="H118" s="57">
        <v>2.5677600000000003</v>
      </c>
      <c r="I118" s="57">
        <v>5827.2211139999999</v>
      </c>
      <c r="J118" s="57">
        <v>23.809470000000001</v>
      </c>
      <c r="K118" s="57">
        <v>33902.482625000011</v>
      </c>
      <c r="L118" s="57">
        <v>33.748690000000003</v>
      </c>
      <c r="M118" s="57">
        <v>25731.306709</v>
      </c>
      <c r="N118" s="57">
        <v>19.249170000000007</v>
      </c>
      <c r="O118" s="57">
        <v>27993.727560000003</v>
      </c>
      <c r="P118" s="57">
        <v>21.117338</v>
      </c>
      <c r="Q118" s="57">
        <v>30991.346817999995</v>
      </c>
      <c r="R118" s="90"/>
      <c r="S118" s="383" t="s">
        <v>158</v>
      </c>
      <c r="T118" s="15" t="s">
        <v>159</v>
      </c>
      <c r="U118" s="57">
        <v>21.646109899999999</v>
      </c>
      <c r="V118" s="57">
        <v>33022.486689999998</v>
      </c>
      <c r="W118" s="57">
        <v>9.7724150000000005</v>
      </c>
      <c r="X118" s="57">
        <v>18186.894263000002</v>
      </c>
      <c r="Y118" s="57">
        <v>20.248694</v>
      </c>
      <c r="Z118" s="57">
        <v>33954.858705000006</v>
      </c>
      <c r="AA118" s="57">
        <v>3.8314300000000001</v>
      </c>
      <c r="AB118" s="57">
        <v>8093.5470849999992</v>
      </c>
      <c r="AC118" s="57">
        <v>14.449529999999999</v>
      </c>
      <c r="AD118" s="57">
        <v>21578.9162</v>
      </c>
      <c r="AE118" s="57">
        <f t="shared" si="21"/>
        <v>193.84593690000003</v>
      </c>
      <c r="AF118" s="57">
        <f t="shared" si="22"/>
        <v>274799.60285700002</v>
      </c>
      <c r="AG118" s="2"/>
      <c r="AH118" s="2"/>
    </row>
    <row r="119" spans="1:36" s="5" customFormat="1" x14ac:dyDescent="0.25">
      <c r="A119" s="90"/>
      <c r="B119" s="383" t="s">
        <v>160</v>
      </c>
      <c r="C119" s="15" t="s">
        <v>161</v>
      </c>
      <c r="D119" s="57">
        <v>0.55089169999999998</v>
      </c>
      <c r="E119" s="57">
        <v>11297.279999999999</v>
      </c>
      <c r="F119" s="57"/>
      <c r="G119" s="57"/>
      <c r="H119" s="57">
        <v>0.76</v>
      </c>
      <c r="I119" s="57">
        <v>12896.4</v>
      </c>
      <c r="J119" s="57">
        <v>0.24</v>
      </c>
      <c r="K119" s="57">
        <v>1680</v>
      </c>
      <c r="L119" s="57">
        <v>1.22</v>
      </c>
      <c r="M119" s="57">
        <v>12616.4</v>
      </c>
      <c r="N119" s="57">
        <v>0.24</v>
      </c>
      <c r="O119" s="57">
        <v>1680</v>
      </c>
      <c r="P119" s="57">
        <v>4.0043100000000005E-2</v>
      </c>
      <c r="Q119" s="57">
        <v>203.4</v>
      </c>
      <c r="R119" s="90"/>
      <c r="S119" s="383" t="s">
        <v>160</v>
      </c>
      <c r="T119" s="15" t="s">
        <v>161</v>
      </c>
      <c r="U119" s="57">
        <v>0.51699000000000006</v>
      </c>
      <c r="V119" s="57">
        <v>11216.408244</v>
      </c>
      <c r="W119" s="57">
        <v>0.14000000000000001</v>
      </c>
      <c r="X119" s="57">
        <v>1398.6</v>
      </c>
      <c r="Y119" s="57">
        <v>0.26</v>
      </c>
      <c r="Z119" s="57">
        <v>1820</v>
      </c>
      <c r="AA119" s="57">
        <v>0.27</v>
      </c>
      <c r="AB119" s="57">
        <v>1917.32</v>
      </c>
      <c r="AC119" s="57">
        <v>0.123</v>
      </c>
      <c r="AD119" s="57">
        <v>1816.71</v>
      </c>
      <c r="AE119" s="57">
        <f t="shared" si="21"/>
        <v>4.3609248000000003</v>
      </c>
      <c r="AF119" s="57">
        <f t="shared" si="22"/>
        <v>58542.518243999999</v>
      </c>
      <c r="AG119" s="2"/>
      <c r="AH119" s="2"/>
    </row>
    <row r="120" spans="1:36" s="5" customFormat="1" x14ac:dyDescent="0.25">
      <c r="A120" s="102"/>
      <c r="B120" s="383"/>
      <c r="C120" s="93" t="s">
        <v>162</v>
      </c>
      <c r="D120" s="94">
        <f>+D121+D122</f>
        <v>8.2750599999999999</v>
      </c>
      <c r="E120" s="94">
        <f t="shared" ref="E120:AD120" si="23">+E121+E122</f>
        <v>17574.370883</v>
      </c>
      <c r="F120" s="94">
        <f t="shared" si="23"/>
        <v>27.622759999999996</v>
      </c>
      <c r="G120" s="94">
        <f t="shared" si="23"/>
        <v>22644.472088999999</v>
      </c>
      <c r="H120" s="94">
        <f t="shared" si="23"/>
        <v>10.85141</v>
      </c>
      <c r="I120" s="94">
        <f t="shared" si="23"/>
        <v>25277.110227999998</v>
      </c>
      <c r="J120" s="94">
        <f t="shared" si="23"/>
        <v>13.185020000000002</v>
      </c>
      <c r="K120" s="94">
        <f t="shared" si="23"/>
        <v>26090.727956999992</v>
      </c>
      <c r="L120" s="94">
        <f t="shared" si="23"/>
        <v>57.627320000000033</v>
      </c>
      <c r="M120" s="94">
        <f t="shared" si="23"/>
        <v>47429.922133000015</v>
      </c>
      <c r="N120" s="94">
        <f t="shared" si="23"/>
        <v>11.668749999999999</v>
      </c>
      <c r="O120" s="94">
        <f t="shared" si="23"/>
        <v>21306.411771999999</v>
      </c>
      <c r="P120" s="94">
        <f t="shared" si="23"/>
        <v>8.9848222</v>
      </c>
      <c r="Q120" s="94">
        <f t="shared" si="23"/>
        <v>16883.732447999995</v>
      </c>
      <c r="R120" s="102"/>
      <c r="S120" s="383"/>
      <c r="T120" s="93" t="s">
        <v>162</v>
      </c>
      <c r="U120" s="94">
        <f t="shared" si="23"/>
        <v>17.20251</v>
      </c>
      <c r="V120" s="94">
        <f t="shared" si="23"/>
        <v>36980.214406999999</v>
      </c>
      <c r="W120" s="94">
        <f t="shared" si="23"/>
        <v>5.4065199999999995</v>
      </c>
      <c r="X120" s="94">
        <f t="shared" si="23"/>
        <v>13380.029907999995</v>
      </c>
      <c r="Y120" s="94">
        <f t="shared" si="23"/>
        <v>11.9778</v>
      </c>
      <c r="Z120" s="94">
        <f t="shared" si="23"/>
        <v>29125.181318000003</v>
      </c>
      <c r="AA120" s="94">
        <f t="shared" si="23"/>
        <v>15.01183</v>
      </c>
      <c r="AB120" s="94">
        <f t="shared" si="23"/>
        <v>24168.642133000001</v>
      </c>
      <c r="AC120" s="94">
        <f t="shared" si="23"/>
        <v>31.59731</v>
      </c>
      <c r="AD120" s="94">
        <f t="shared" si="23"/>
        <v>30243.302300000007</v>
      </c>
      <c r="AE120" s="91">
        <f t="shared" si="21"/>
        <v>219.41111220000002</v>
      </c>
      <c r="AF120" s="91">
        <f t="shared" si="22"/>
        <v>311104.11757599999</v>
      </c>
    </row>
    <row r="121" spans="1:36" s="5" customFormat="1" x14ac:dyDescent="0.25">
      <c r="A121" s="102"/>
      <c r="B121" s="383" t="s">
        <v>163</v>
      </c>
      <c r="C121" s="15" t="s">
        <v>164</v>
      </c>
      <c r="D121" s="57">
        <v>3.6750599999999993</v>
      </c>
      <c r="E121" s="57">
        <v>11282.114882999998</v>
      </c>
      <c r="F121" s="57">
        <v>27.622759999999996</v>
      </c>
      <c r="G121" s="57">
        <v>22644.472088999999</v>
      </c>
      <c r="H121" s="57">
        <v>4.2114099999999999</v>
      </c>
      <c r="I121" s="57">
        <v>11753.822227999999</v>
      </c>
      <c r="J121" s="57">
        <v>5.205020000000002</v>
      </c>
      <c r="K121" s="57">
        <v>12984.813956999991</v>
      </c>
      <c r="L121" s="57">
        <v>51.015990000000031</v>
      </c>
      <c r="M121" s="57">
        <v>41184.288533000014</v>
      </c>
      <c r="N121" s="57">
        <v>6.3787499999999993</v>
      </c>
      <c r="O121" s="57">
        <v>15927.502771999998</v>
      </c>
      <c r="P121" s="57">
        <v>6.4048221999999999</v>
      </c>
      <c r="Q121" s="57">
        <v>14568.194447999995</v>
      </c>
      <c r="R121" s="102"/>
      <c r="S121" s="383" t="s">
        <v>163</v>
      </c>
      <c r="T121" s="15" t="s">
        <v>164</v>
      </c>
      <c r="U121" s="57">
        <v>6.1225099999999992</v>
      </c>
      <c r="V121" s="57">
        <v>15453.554407000001</v>
      </c>
      <c r="W121" s="57">
        <v>5.4065199999999995</v>
      </c>
      <c r="X121" s="57">
        <v>13380.029907999995</v>
      </c>
      <c r="Y121" s="57">
        <v>7.9778000000000002</v>
      </c>
      <c r="Z121" s="57">
        <v>18874.781318000001</v>
      </c>
      <c r="AA121" s="57">
        <v>6.8618299999999994</v>
      </c>
      <c r="AB121" s="57">
        <v>15953.320132999999</v>
      </c>
      <c r="AC121" s="57">
        <v>30.397310000000001</v>
      </c>
      <c r="AD121" s="57">
        <v>29260.022300000008</v>
      </c>
      <c r="AE121" s="57">
        <f t="shared" si="21"/>
        <v>161.27978220000006</v>
      </c>
      <c r="AF121" s="57">
        <f t="shared" si="22"/>
        <v>223266.91697599998</v>
      </c>
      <c r="AG121" s="2"/>
      <c r="AH121" s="2"/>
    </row>
    <row r="122" spans="1:36" s="5" customFormat="1" x14ac:dyDescent="0.25">
      <c r="A122" s="102"/>
      <c r="B122" s="383">
        <v>710.8</v>
      </c>
      <c r="C122" s="15" t="s">
        <v>165</v>
      </c>
      <c r="D122" s="57">
        <v>4.5999999999999996</v>
      </c>
      <c r="E122" s="57">
        <v>6292.2560000000003</v>
      </c>
      <c r="F122" s="57"/>
      <c r="G122" s="57"/>
      <c r="H122" s="57">
        <v>6.64</v>
      </c>
      <c r="I122" s="57">
        <v>13523.288</v>
      </c>
      <c r="J122" s="57">
        <v>7.98</v>
      </c>
      <c r="K122" s="57">
        <v>13105.914000000001</v>
      </c>
      <c r="L122" s="57">
        <v>6.6113299999999997</v>
      </c>
      <c r="M122" s="57">
        <v>6245.6336000000001</v>
      </c>
      <c r="N122" s="57">
        <v>5.29</v>
      </c>
      <c r="O122" s="57">
        <v>5378.9089999999997</v>
      </c>
      <c r="P122" s="57">
        <v>2.58</v>
      </c>
      <c r="Q122" s="57">
        <v>2315.538</v>
      </c>
      <c r="R122" s="102"/>
      <c r="S122" s="383">
        <v>710.8</v>
      </c>
      <c r="T122" s="15" t="s">
        <v>165</v>
      </c>
      <c r="U122" s="57">
        <v>11.08</v>
      </c>
      <c r="V122" s="57">
        <v>21526.66</v>
      </c>
      <c r="W122" s="57"/>
      <c r="X122" s="57"/>
      <c r="Y122" s="57">
        <v>4</v>
      </c>
      <c r="Z122" s="57">
        <v>10250.4</v>
      </c>
      <c r="AA122" s="57">
        <v>8.15</v>
      </c>
      <c r="AB122" s="57">
        <v>8215.3220000000001</v>
      </c>
      <c r="AC122" s="57">
        <v>1.2</v>
      </c>
      <c r="AD122" s="57">
        <v>983.28</v>
      </c>
      <c r="AE122" s="57">
        <f t="shared" si="21"/>
        <v>58.131329999999998</v>
      </c>
      <c r="AF122" s="57">
        <f t="shared" si="22"/>
        <v>87837.200599999996</v>
      </c>
      <c r="AG122" s="2"/>
      <c r="AH122" s="2"/>
    </row>
    <row r="123" spans="1:36" x14ac:dyDescent="0.25">
      <c r="A123" s="12" t="s">
        <v>105</v>
      </c>
      <c r="B123" s="83"/>
      <c r="C123" s="137" t="s">
        <v>166</v>
      </c>
      <c r="D123" s="53"/>
      <c r="E123" s="5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12" t="s">
        <v>105</v>
      </c>
      <c r="S123" s="83"/>
      <c r="T123" s="137" t="s">
        <v>166</v>
      </c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53"/>
      <c r="AF123" s="53"/>
    </row>
    <row r="124" spans="1:36" x14ac:dyDescent="0.25">
      <c r="A124" s="539"/>
      <c r="B124" s="539"/>
      <c r="C124" s="109" t="s">
        <v>167</v>
      </c>
      <c r="D124" s="94">
        <f>+D125+D126+D127+D128+D129</f>
        <v>3573.5911343000007</v>
      </c>
      <c r="E124" s="94">
        <f t="shared" ref="E124:Y124" si="24">+E125+E126+E127+E128+E129</f>
        <v>2153668.1756849997</v>
      </c>
      <c r="F124" s="94">
        <f t="shared" si="24"/>
        <v>2367.8034082999998</v>
      </c>
      <c r="G124" s="94">
        <f t="shared" si="24"/>
        <v>1445250.0174259997</v>
      </c>
      <c r="H124" s="94">
        <f t="shared" si="24"/>
        <v>2922.1444751000004</v>
      </c>
      <c r="I124" s="94">
        <f t="shared" si="24"/>
        <v>2093649.4672610003</v>
      </c>
      <c r="J124" s="94">
        <f t="shared" si="24"/>
        <v>2623.6373003999997</v>
      </c>
      <c r="K124" s="94">
        <f t="shared" si="24"/>
        <v>1913729.6310749995</v>
      </c>
      <c r="L124" s="94">
        <f t="shared" si="24"/>
        <v>3268.9904264000006</v>
      </c>
      <c r="M124" s="94">
        <f t="shared" si="24"/>
        <v>2416637.3588670008</v>
      </c>
      <c r="N124" s="94">
        <f t="shared" si="24"/>
        <v>2455.6401478999996</v>
      </c>
      <c r="O124" s="94">
        <f t="shared" si="24"/>
        <v>1809755.3332759989</v>
      </c>
      <c r="P124" s="94">
        <f t="shared" si="24"/>
        <v>2601.3504166000007</v>
      </c>
      <c r="Q124" s="94">
        <f t="shared" si="24"/>
        <v>1708648.0143530001</v>
      </c>
      <c r="R124" s="539"/>
      <c r="S124" s="539"/>
      <c r="T124" s="109" t="s">
        <v>167</v>
      </c>
      <c r="U124" s="94">
        <f t="shared" si="24"/>
        <v>2215.7114252000001</v>
      </c>
      <c r="V124" s="94">
        <f t="shared" si="24"/>
        <v>1633865.9752770001</v>
      </c>
      <c r="W124" s="94">
        <f t="shared" si="24"/>
        <v>2473.3635179999997</v>
      </c>
      <c r="X124" s="94">
        <f t="shared" si="24"/>
        <v>1901972.1992979983</v>
      </c>
      <c r="Y124" s="94">
        <f t="shared" si="24"/>
        <v>2210.2323484999997</v>
      </c>
      <c r="Z124" s="94">
        <f>+Z125+Z126+Z127+Z128+Z129</f>
        <v>1653604.5696399999</v>
      </c>
      <c r="AA124" s="94">
        <f t="shared" ref="AA124:AD124" si="25">+AA125+AA126+AA127+AA128+AA129</f>
        <v>2298.0134083000003</v>
      </c>
      <c r="AB124" s="94">
        <f t="shared" si="25"/>
        <v>1616659.7076269994</v>
      </c>
      <c r="AC124" s="94">
        <f t="shared" si="25"/>
        <v>4559.0978722</v>
      </c>
      <c r="AD124" s="94">
        <f t="shared" si="25"/>
        <v>2849192.5685429987</v>
      </c>
      <c r="AE124" s="91">
        <f t="shared" ref="AE124:AF131" si="26">D124+F124+H124+J124+L124+N124+P124+U124+W124+Y124+AA124+AC124</f>
        <v>33569.575881200006</v>
      </c>
      <c r="AF124" s="91">
        <f t="shared" si="26"/>
        <v>23196633.018327992</v>
      </c>
    </row>
    <row r="125" spans="1:36" x14ac:dyDescent="0.25">
      <c r="A125" s="383"/>
      <c r="B125" s="383" t="s">
        <v>168</v>
      </c>
      <c r="C125" s="15" t="s">
        <v>169</v>
      </c>
      <c r="D125" s="95">
        <v>455.75</v>
      </c>
      <c r="E125" s="95">
        <v>329690.34999999998</v>
      </c>
      <c r="F125" s="95">
        <v>370.36328000000003</v>
      </c>
      <c r="G125" s="95">
        <v>250488.522956</v>
      </c>
      <c r="H125" s="95">
        <v>445.61940000000004</v>
      </c>
      <c r="I125" s="95">
        <v>305758.83706000005</v>
      </c>
      <c r="J125" s="95">
        <v>566.20000000000005</v>
      </c>
      <c r="K125" s="95">
        <v>348392.18</v>
      </c>
      <c r="L125" s="95">
        <v>363.84351000000004</v>
      </c>
      <c r="M125" s="95">
        <v>233880.77370600001</v>
      </c>
      <c r="N125" s="95">
        <v>48</v>
      </c>
      <c r="O125" s="95">
        <v>33302.400000000001</v>
      </c>
      <c r="P125" s="95"/>
      <c r="Q125" s="95"/>
      <c r="R125" s="383"/>
      <c r="S125" s="383" t="s">
        <v>168</v>
      </c>
      <c r="T125" s="15" t="s">
        <v>169</v>
      </c>
      <c r="U125" s="95">
        <v>253.06899999999999</v>
      </c>
      <c r="V125" s="95">
        <v>194302.40889999998</v>
      </c>
      <c r="W125" s="95">
        <v>100</v>
      </c>
      <c r="X125" s="95">
        <v>56000</v>
      </c>
      <c r="Y125" s="95">
        <v>50</v>
      </c>
      <c r="Z125" s="95">
        <v>47650</v>
      </c>
      <c r="AA125" s="95">
        <v>425</v>
      </c>
      <c r="AB125" s="95">
        <v>328535</v>
      </c>
      <c r="AC125" s="95">
        <v>475</v>
      </c>
      <c r="AD125" s="95">
        <v>294427.5</v>
      </c>
      <c r="AE125" s="57">
        <f t="shared" si="26"/>
        <v>3552.84519</v>
      </c>
      <c r="AF125" s="57">
        <f t="shared" si="26"/>
        <v>2422427.9726219997</v>
      </c>
      <c r="AG125" s="2"/>
      <c r="AH125" s="2"/>
    </row>
    <row r="126" spans="1:36" x14ac:dyDescent="0.25">
      <c r="A126" s="383"/>
      <c r="B126" s="383" t="s">
        <v>170</v>
      </c>
      <c r="C126" s="15" t="s">
        <v>171</v>
      </c>
      <c r="D126" s="57">
        <v>1336.8640100000002</v>
      </c>
      <c r="E126" s="57">
        <v>498198.57453400001</v>
      </c>
      <c r="F126" s="57">
        <v>1078.0666699999999</v>
      </c>
      <c r="G126" s="57">
        <v>419073.40179899998</v>
      </c>
      <c r="H126" s="57">
        <v>283.00264000000004</v>
      </c>
      <c r="I126" s="57">
        <v>132386.80237300001</v>
      </c>
      <c r="J126" s="57">
        <v>218.90258</v>
      </c>
      <c r="K126" s="57">
        <v>104728.35898600001</v>
      </c>
      <c r="L126" s="57">
        <v>156.77629000000005</v>
      </c>
      <c r="M126" s="57">
        <v>82179.809275000007</v>
      </c>
      <c r="N126" s="57">
        <v>211.67468999999997</v>
      </c>
      <c r="O126" s="57">
        <v>99230.113055000009</v>
      </c>
      <c r="P126" s="57">
        <v>844.78631000000019</v>
      </c>
      <c r="Q126" s="57">
        <v>362047.269883</v>
      </c>
      <c r="R126" s="383"/>
      <c r="S126" s="383" t="s">
        <v>170</v>
      </c>
      <c r="T126" s="15" t="s">
        <v>171</v>
      </c>
      <c r="U126" s="57">
        <v>260.73345</v>
      </c>
      <c r="V126" s="57">
        <v>121276.32887000003</v>
      </c>
      <c r="W126" s="57">
        <v>201.9409</v>
      </c>
      <c r="X126" s="57">
        <v>84468.411809999991</v>
      </c>
      <c r="Y126" s="57">
        <v>697.12830999999994</v>
      </c>
      <c r="Z126" s="57">
        <v>267932.58144599997</v>
      </c>
      <c r="AA126" s="57">
        <v>603.77319999999997</v>
      </c>
      <c r="AB126" s="57">
        <v>239660.87097500003</v>
      </c>
      <c r="AC126" s="57">
        <v>1992.8302800000001</v>
      </c>
      <c r="AD126" s="57">
        <v>770340.49000900006</v>
      </c>
      <c r="AE126" s="57">
        <f t="shared" si="26"/>
        <v>7886.4793300000001</v>
      </c>
      <c r="AF126" s="57">
        <f t="shared" si="26"/>
        <v>3181523.0130150001</v>
      </c>
      <c r="AG126" s="2"/>
      <c r="AH126" s="2"/>
      <c r="AJ126" s="88"/>
    </row>
    <row r="127" spans="1:36" x14ac:dyDescent="0.25">
      <c r="A127" s="383"/>
      <c r="B127" s="383" t="s">
        <v>172</v>
      </c>
      <c r="C127" s="15" t="s">
        <v>173</v>
      </c>
      <c r="D127" s="57">
        <v>4.5450000000000004E-2</v>
      </c>
      <c r="E127" s="57">
        <v>311.00071500000001</v>
      </c>
      <c r="F127" s="57">
        <v>1.0453443</v>
      </c>
      <c r="G127" s="57">
        <v>4155.7386000000006</v>
      </c>
      <c r="H127" s="57">
        <v>0.55000000000000004</v>
      </c>
      <c r="I127" s="57">
        <v>2731.9917</v>
      </c>
      <c r="J127" s="57">
        <v>8.4100000000000008E-3</v>
      </c>
      <c r="K127" s="57">
        <v>11.190346</v>
      </c>
      <c r="L127" s="57">
        <v>1.4465099999999997</v>
      </c>
      <c r="M127" s="57">
        <v>3287.5854279999999</v>
      </c>
      <c r="N127" s="57">
        <v>5.6540799999999996</v>
      </c>
      <c r="O127" s="57">
        <v>11845.389765</v>
      </c>
      <c r="P127" s="57">
        <v>0.91037000000000001</v>
      </c>
      <c r="Q127" s="57">
        <v>3376.500528</v>
      </c>
      <c r="R127" s="383"/>
      <c r="S127" s="383" t="s">
        <v>172</v>
      </c>
      <c r="T127" s="15" t="s">
        <v>173</v>
      </c>
      <c r="U127" s="57">
        <v>11.095849999999999</v>
      </c>
      <c r="V127" s="57">
        <v>22122.130921000004</v>
      </c>
      <c r="W127" s="57">
        <v>8.5348600000000001</v>
      </c>
      <c r="X127" s="57">
        <v>19420.839595999998</v>
      </c>
      <c r="Y127" s="57">
        <v>11.999979999999999</v>
      </c>
      <c r="Z127" s="57">
        <v>24939.907231000001</v>
      </c>
      <c r="AA127" s="57">
        <v>1.4750099999999997</v>
      </c>
      <c r="AB127" s="57">
        <v>2132.5679040000005</v>
      </c>
      <c r="AC127" s="57">
        <v>7.2524800000000003</v>
      </c>
      <c r="AD127" s="57">
        <v>15603.696275</v>
      </c>
      <c r="AE127" s="57">
        <f t="shared" si="26"/>
        <v>50.018344299999995</v>
      </c>
      <c r="AF127" s="57">
        <f t="shared" si="26"/>
        <v>109938.53900899999</v>
      </c>
      <c r="AG127" s="2"/>
      <c r="AH127" s="2"/>
    </row>
    <row r="128" spans="1:36" x14ac:dyDescent="0.25">
      <c r="A128" s="383"/>
      <c r="B128" s="383" t="s">
        <v>174</v>
      </c>
      <c r="C128" s="15" t="s">
        <v>175</v>
      </c>
      <c r="D128" s="57">
        <v>99</v>
      </c>
      <c r="E128" s="57">
        <v>64515.8</v>
      </c>
      <c r="F128" s="57">
        <v>18</v>
      </c>
      <c r="G128" s="57">
        <v>10809</v>
      </c>
      <c r="H128" s="57">
        <v>63.507244400000005</v>
      </c>
      <c r="I128" s="57">
        <v>43553.1492</v>
      </c>
      <c r="J128" s="57">
        <v>64.5</v>
      </c>
      <c r="K128" s="57">
        <v>45111.6</v>
      </c>
      <c r="L128" s="57">
        <v>163.5</v>
      </c>
      <c r="M128" s="57">
        <v>107706.04999999999</v>
      </c>
      <c r="N128" s="57">
        <v>85</v>
      </c>
      <c r="O128" s="57">
        <v>55984.450000000004</v>
      </c>
      <c r="P128" s="57">
        <v>134.5</v>
      </c>
      <c r="Q128" s="57">
        <v>88056.4</v>
      </c>
      <c r="R128" s="383"/>
      <c r="S128" s="383" t="s">
        <v>174</v>
      </c>
      <c r="T128" s="15" t="s">
        <v>175</v>
      </c>
      <c r="U128" s="57">
        <v>155</v>
      </c>
      <c r="V128" s="57">
        <v>105087.59999999999</v>
      </c>
      <c r="W128" s="57">
        <v>149.5</v>
      </c>
      <c r="X128" s="57">
        <v>97591.95</v>
      </c>
      <c r="Y128" s="57">
        <v>200.625</v>
      </c>
      <c r="Z128" s="57">
        <v>131132.73749999999</v>
      </c>
      <c r="AA128" s="57">
        <v>18.5</v>
      </c>
      <c r="AB128" s="57">
        <v>12293.25</v>
      </c>
      <c r="AC128" s="57">
        <v>84.506399999999999</v>
      </c>
      <c r="AD128" s="57">
        <v>64825.65</v>
      </c>
      <c r="AE128" s="57">
        <f t="shared" si="26"/>
        <v>1236.1386444</v>
      </c>
      <c r="AF128" s="57">
        <f t="shared" si="26"/>
        <v>826667.63670000003</v>
      </c>
      <c r="AG128" s="2"/>
      <c r="AH128" s="2"/>
    </row>
    <row r="129" spans="1:37" x14ac:dyDescent="0.25">
      <c r="A129" s="383"/>
      <c r="B129" s="383" t="s">
        <v>176</v>
      </c>
      <c r="C129" s="15" t="s">
        <v>177</v>
      </c>
      <c r="D129" s="57">
        <v>1681.9316743000002</v>
      </c>
      <c r="E129" s="57">
        <v>1260952.4504359995</v>
      </c>
      <c r="F129" s="57">
        <v>900.3281139999998</v>
      </c>
      <c r="G129" s="57">
        <v>760723.35407099966</v>
      </c>
      <c r="H129" s="57">
        <v>2129.4651907000002</v>
      </c>
      <c r="I129" s="57">
        <v>1609218.6869280003</v>
      </c>
      <c r="J129" s="57">
        <v>1774.0263103999996</v>
      </c>
      <c r="K129" s="57">
        <v>1415486.3017429996</v>
      </c>
      <c r="L129" s="57">
        <v>2583.4241164000005</v>
      </c>
      <c r="M129" s="57">
        <v>1989583.1404580008</v>
      </c>
      <c r="N129" s="57">
        <v>2105.3113778999996</v>
      </c>
      <c r="O129" s="57">
        <v>1609392.980455999</v>
      </c>
      <c r="P129" s="57">
        <v>1621.1537366000007</v>
      </c>
      <c r="Q129" s="57">
        <v>1255167.8439420001</v>
      </c>
      <c r="R129" s="383"/>
      <c r="S129" s="383" t="s">
        <v>176</v>
      </c>
      <c r="T129" s="15" t="s">
        <v>177</v>
      </c>
      <c r="U129" s="57">
        <v>1535.8131251999998</v>
      </c>
      <c r="V129" s="57">
        <v>1191077.5065860001</v>
      </c>
      <c r="W129" s="57">
        <v>2013.3877579999996</v>
      </c>
      <c r="X129" s="57">
        <v>1644490.9978919984</v>
      </c>
      <c r="Y129" s="57">
        <v>1250.4790584999998</v>
      </c>
      <c r="Z129" s="57">
        <v>1181949.3434629999</v>
      </c>
      <c r="AA129" s="57">
        <v>1249.2651983000001</v>
      </c>
      <c r="AB129" s="57">
        <v>1034038.0187479992</v>
      </c>
      <c r="AC129" s="57">
        <v>1999.5087122</v>
      </c>
      <c r="AD129" s="57">
        <v>1703995.2322589988</v>
      </c>
      <c r="AE129" s="57">
        <f t="shared" si="26"/>
        <v>20844.0943725</v>
      </c>
      <c r="AF129" s="57">
        <f t="shared" si="26"/>
        <v>16656075.856981993</v>
      </c>
      <c r="AG129" s="2"/>
      <c r="AH129" s="2"/>
    </row>
    <row r="130" spans="1:37" x14ac:dyDescent="0.25">
      <c r="A130" s="383"/>
      <c r="B130" s="383" t="s">
        <v>178</v>
      </c>
      <c r="C130" s="15" t="s">
        <v>179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>
        <v>0.77100000000000002</v>
      </c>
      <c r="O130" s="57">
        <v>510.01650000000001</v>
      </c>
      <c r="P130" s="57">
        <v>0.48761999999999994</v>
      </c>
      <c r="Q130" s="57">
        <v>1206.1224000000002</v>
      </c>
      <c r="R130" s="383"/>
      <c r="S130" s="383" t="s">
        <v>178</v>
      </c>
      <c r="T130" s="15" t="s">
        <v>179</v>
      </c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>
        <f t="shared" si="26"/>
        <v>1.2586200000000001</v>
      </c>
      <c r="AF130" s="57">
        <f t="shared" si="26"/>
        <v>1716.1389000000001</v>
      </c>
      <c r="AG130" s="2"/>
      <c r="AH130" s="2"/>
      <c r="AI130" s="88"/>
      <c r="AK130" s="88"/>
    </row>
    <row r="131" spans="1:37" x14ac:dyDescent="0.25">
      <c r="A131" s="90"/>
      <c r="B131" s="383" t="s">
        <v>180</v>
      </c>
      <c r="C131" s="15" t="s">
        <v>181</v>
      </c>
      <c r="D131" s="57">
        <v>2.2425799999999998</v>
      </c>
      <c r="E131" s="57">
        <v>2339.156305</v>
      </c>
      <c r="F131" s="57">
        <v>11.85798</v>
      </c>
      <c r="G131" s="57">
        <v>10332.777192</v>
      </c>
      <c r="H131" s="57">
        <v>3.0281500000000001</v>
      </c>
      <c r="I131" s="57">
        <v>2709.2818080000002</v>
      </c>
      <c r="J131" s="57">
        <v>4.0855800000000002</v>
      </c>
      <c r="K131" s="57">
        <v>4032.1892240000002</v>
      </c>
      <c r="L131" s="57">
        <v>4.4820699999999993</v>
      </c>
      <c r="M131" s="57">
        <v>4637.0659539999997</v>
      </c>
      <c r="N131" s="57">
        <v>5.1490300000000007</v>
      </c>
      <c r="O131" s="57">
        <v>4508.5089420000004</v>
      </c>
      <c r="P131" s="57">
        <v>13.55827</v>
      </c>
      <c r="Q131" s="57">
        <v>13123.75416</v>
      </c>
      <c r="R131" s="90"/>
      <c r="S131" s="383" t="s">
        <v>180</v>
      </c>
      <c r="T131" s="15" t="s">
        <v>181</v>
      </c>
      <c r="U131" s="57">
        <v>15.34299</v>
      </c>
      <c r="V131" s="57">
        <v>10604.782535</v>
      </c>
      <c r="W131" s="57">
        <v>22.153749999999999</v>
      </c>
      <c r="X131" s="57">
        <v>13839.416567</v>
      </c>
      <c r="Y131" s="57">
        <v>4.1545100000000001</v>
      </c>
      <c r="Z131" s="57">
        <v>3596.9240399999999</v>
      </c>
      <c r="AA131" s="57">
        <v>11.758329999999997</v>
      </c>
      <c r="AB131" s="57">
        <v>12396.641201999999</v>
      </c>
      <c r="AC131" s="57">
        <v>9.2170900000000007</v>
      </c>
      <c r="AD131" s="57">
        <v>9680.7717439999997</v>
      </c>
      <c r="AE131" s="57">
        <f t="shared" si="26"/>
        <v>107.03033000000001</v>
      </c>
      <c r="AF131" s="57">
        <f t="shared" si="26"/>
        <v>91801.269672999988</v>
      </c>
      <c r="AG131" s="2"/>
      <c r="AH131" s="2"/>
    </row>
    <row r="132" spans="1:37" x14ac:dyDescent="0.25">
      <c r="A132" s="22"/>
      <c r="B132" s="22"/>
      <c r="C132" s="137" t="s">
        <v>182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22"/>
      <c r="S132" s="22"/>
      <c r="T132" s="137" t="s">
        <v>182</v>
      </c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1:37" x14ac:dyDescent="0.25">
      <c r="A133" s="383"/>
      <c r="B133" s="383" t="s">
        <v>183</v>
      </c>
      <c r="C133" s="15" t="s">
        <v>184</v>
      </c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383"/>
      <c r="S133" s="383" t="s">
        <v>183</v>
      </c>
      <c r="T133" s="15" t="s">
        <v>184</v>
      </c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>
        <f t="shared" ref="AE133:AF135" si="27">D133+F133+H133+J133+L133+N133+P133+U133+W133+Y133+AA133+AC133</f>
        <v>0</v>
      </c>
      <c r="AF133" s="57">
        <f t="shared" si="27"/>
        <v>0</v>
      </c>
    </row>
    <row r="134" spans="1:37" x14ac:dyDescent="0.25">
      <c r="A134" s="383"/>
      <c r="B134" s="383" t="s">
        <v>185</v>
      </c>
      <c r="C134" s="15" t="s">
        <v>186</v>
      </c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383"/>
      <c r="S134" s="383" t="s">
        <v>185</v>
      </c>
      <c r="T134" s="15" t="s">
        <v>186</v>
      </c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>
        <f t="shared" si="27"/>
        <v>0</v>
      </c>
      <c r="AF134" s="57">
        <f t="shared" si="27"/>
        <v>0</v>
      </c>
    </row>
    <row r="135" spans="1:37" x14ac:dyDescent="0.25">
      <c r="A135" s="383"/>
      <c r="B135" s="383" t="s">
        <v>187</v>
      </c>
      <c r="C135" s="15" t="s">
        <v>188</v>
      </c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>
        <v>0.55682000000000009</v>
      </c>
      <c r="O135" s="57">
        <v>492.78570000000002</v>
      </c>
      <c r="P135" s="57"/>
      <c r="Q135" s="57"/>
      <c r="R135" s="383"/>
      <c r="S135" s="383" t="s">
        <v>187</v>
      </c>
      <c r="T135" s="15" t="s">
        <v>188</v>
      </c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>
        <f t="shared" si="27"/>
        <v>0.55682000000000009</v>
      </c>
      <c r="AF135" s="57">
        <f t="shared" si="27"/>
        <v>492.78570000000002</v>
      </c>
    </row>
    <row r="136" spans="1:37" x14ac:dyDescent="0.25">
      <c r="A136" s="12" t="s">
        <v>189</v>
      </c>
      <c r="B136" s="13"/>
      <c r="C136" s="139" t="s">
        <v>190</v>
      </c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12" t="s">
        <v>189</v>
      </c>
      <c r="S136" s="13"/>
      <c r="T136" s="139" t="s">
        <v>190</v>
      </c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1:37" x14ac:dyDescent="0.25">
      <c r="A137" s="89"/>
      <c r="B137" s="103" t="s">
        <v>191</v>
      </c>
      <c r="C137" s="15" t="s">
        <v>192</v>
      </c>
      <c r="D137" s="57">
        <v>1.0001799999999998</v>
      </c>
      <c r="E137" s="57">
        <v>176.33173400000001</v>
      </c>
      <c r="F137" s="57">
        <v>2.7269999999999999</v>
      </c>
      <c r="G137" s="57">
        <v>2399.7600000000002</v>
      </c>
      <c r="H137" s="57"/>
      <c r="I137" s="57"/>
      <c r="J137" s="57"/>
      <c r="K137" s="57"/>
      <c r="L137" s="57"/>
      <c r="M137" s="57"/>
      <c r="N137" s="57">
        <v>8.0830000000000002</v>
      </c>
      <c r="O137" s="57">
        <v>7127.5893999999998</v>
      </c>
      <c r="P137" s="57"/>
      <c r="Q137" s="57"/>
      <c r="R137" s="89"/>
      <c r="S137" s="103" t="s">
        <v>191</v>
      </c>
      <c r="T137" s="15" t="s">
        <v>192</v>
      </c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>
        <f t="shared" ref="AE137:AE148" si="28">D137+F137+H137+J137+L137+N137+P137+U137+W137+Y137+AA137+AC137</f>
        <v>11.810179999999999</v>
      </c>
      <c r="AF137" s="57">
        <f t="shared" ref="AF137:AF148" si="29">E137+G137+I137+K137+M137+O137+Q137+V137+X137+Z137+AB137+AD137</f>
        <v>9703.6811340000004</v>
      </c>
      <c r="AG137" s="2"/>
      <c r="AH137" s="2"/>
    </row>
    <row r="138" spans="1:37" x14ac:dyDescent="0.25">
      <c r="A138" s="103"/>
      <c r="B138" s="383" t="s">
        <v>193</v>
      </c>
      <c r="C138" s="15" t="s">
        <v>194</v>
      </c>
      <c r="D138" s="57"/>
      <c r="E138" s="57"/>
      <c r="F138" s="57">
        <v>24.881</v>
      </c>
      <c r="G138" s="57">
        <v>17798.5681</v>
      </c>
      <c r="H138" s="57">
        <v>0.39809859999999997</v>
      </c>
      <c r="I138" s="57">
        <v>750</v>
      </c>
      <c r="J138" s="57"/>
      <c r="K138" s="57"/>
      <c r="L138" s="57"/>
      <c r="M138" s="57"/>
      <c r="N138" s="57">
        <v>2.8889999999999998</v>
      </c>
      <c r="O138" s="57">
        <v>3675.0969</v>
      </c>
      <c r="P138" s="57">
        <v>5.4388099999999993</v>
      </c>
      <c r="Q138" s="57">
        <v>13902.5777</v>
      </c>
      <c r="R138" s="103"/>
      <c r="S138" s="383" t="s">
        <v>193</v>
      </c>
      <c r="T138" s="15" t="s">
        <v>194</v>
      </c>
      <c r="U138" s="57"/>
      <c r="V138" s="57"/>
      <c r="W138" s="57">
        <v>0.90900000000000003</v>
      </c>
      <c r="X138" s="57">
        <v>799.92</v>
      </c>
      <c r="Y138" s="57"/>
      <c r="Z138" s="57"/>
      <c r="AA138" s="57">
        <v>11.920449999999999</v>
      </c>
      <c r="AB138" s="57">
        <v>13612.494720000001</v>
      </c>
      <c r="AC138" s="57"/>
      <c r="AD138" s="57"/>
      <c r="AE138" s="57">
        <f t="shared" si="28"/>
        <v>46.436358599999991</v>
      </c>
      <c r="AF138" s="57">
        <f t="shared" si="29"/>
        <v>50538.657420000003</v>
      </c>
      <c r="AG138" s="2"/>
      <c r="AH138" s="2"/>
    </row>
    <row r="139" spans="1:37" x14ac:dyDescent="0.25">
      <c r="A139" s="103"/>
      <c r="B139" s="383" t="s">
        <v>195</v>
      </c>
      <c r="C139" s="15" t="s">
        <v>196</v>
      </c>
      <c r="D139" s="57">
        <v>9.5238000000000003E-2</v>
      </c>
      <c r="E139" s="57">
        <v>161.06988799999999</v>
      </c>
      <c r="F139" s="57">
        <v>0.1223443</v>
      </c>
      <c r="G139" s="57">
        <v>163.16999999999999</v>
      </c>
      <c r="H139" s="57">
        <v>4.0969199999999997E-2</v>
      </c>
      <c r="I139" s="57">
        <v>161.07</v>
      </c>
      <c r="J139" s="57">
        <v>0.19047600000000001</v>
      </c>
      <c r="K139" s="57">
        <v>322.10167999999999</v>
      </c>
      <c r="L139" s="57">
        <v>0.4604761</v>
      </c>
      <c r="M139" s="57">
        <v>1329.22084</v>
      </c>
      <c r="N139" s="57">
        <v>5.5149200000000002E-2</v>
      </c>
      <c r="O139" s="57">
        <v>161.07</v>
      </c>
      <c r="P139" s="57"/>
      <c r="Q139" s="57"/>
      <c r="R139" s="103"/>
      <c r="S139" s="383" t="s">
        <v>195</v>
      </c>
      <c r="T139" s="15" t="s">
        <v>196</v>
      </c>
      <c r="U139" s="57">
        <v>7.0000000000000001E-3</v>
      </c>
      <c r="V139" s="57">
        <v>161.07</v>
      </c>
      <c r="W139" s="57"/>
      <c r="X139" s="57"/>
      <c r="Y139" s="57"/>
      <c r="Z139" s="57"/>
      <c r="AA139" s="57">
        <v>0.19047999999999998</v>
      </c>
      <c r="AB139" s="57">
        <v>321.83500800000002</v>
      </c>
      <c r="AC139" s="57">
        <v>0.19047999999999998</v>
      </c>
      <c r="AD139" s="57">
        <v>365.38826</v>
      </c>
      <c r="AE139" s="57">
        <f t="shared" si="28"/>
        <v>1.3526128000000002</v>
      </c>
      <c r="AF139" s="57">
        <f t="shared" si="29"/>
        <v>3145.9956760000005</v>
      </c>
      <c r="AG139" s="2"/>
      <c r="AH139" s="2"/>
    </row>
    <row r="140" spans="1:37" x14ac:dyDescent="0.25">
      <c r="A140" s="103"/>
      <c r="B140" s="383" t="s">
        <v>197</v>
      </c>
      <c r="C140" s="15" t="s">
        <v>198</v>
      </c>
      <c r="D140" s="57"/>
      <c r="E140" s="57"/>
      <c r="F140" s="57"/>
      <c r="G140" s="57"/>
      <c r="H140" s="57">
        <v>0.47241030000000001</v>
      </c>
      <c r="I140" s="57">
        <v>890.00099999999998</v>
      </c>
      <c r="J140" s="57"/>
      <c r="K140" s="57"/>
      <c r="L140" s="57"/>
      <c r="M140" s="57"/>
      <c r="N140" s="57"/>
      <c r="O140" s="57"/>
      <c r="P140" s="57"/>
      <c r="Q140" s="57"/>
      <c r="R140" s="103"/>
      <c r="S140" s="383" t="s">
        <v>197</v>
      </c>
      <c r="T140" s="15" t="s">
        <v>198</v>
      </c>
      <c r="U140" s="57">
        <v>4.036E-2</v>
      </c>
      <c r="V140" s="57">
        <v>247.4068</v>
      </c>
      <c r="W140" s="57"/>
      <c r="X140" s="57"/>
      <c r="Y140" s="57">
        <v>0.27176</v>
      </c>
      <c r="Z140" s="57">
        <v>744.91679999999997</v>
      </c>
      <c r="AA140" s="57"/>
      <c r="AB140" s="57"/>
      <c r="AC140" s="57"/>
      <c r="AD140" s="57"/>
      <c r="AE140" s="57">
        <f t="shared" si="28"/>
        <v>0.78453030000000001</v>
      </c>
      <c r="AF140" s="57">
        <f t="shared" si="29"/>
        <v>1882.3245999999999</v>
      </c>
      <c r="AG140" s="2"/>
      <c r="AH140" s="2"/>
    </row>
    <row r="141" spans="1:37" x14ac:dyDescent="0.25">
      <c r="A141" s="103"/>
      <c r="B141" s="383">
        <v>805.5</v>
      </c>
      <c r="C141" s="104" t="s">
        <v>199</v>
      </c>
      <c r="D141" s="57">
        <v>83.018270000000001</v>
      </c>
      <c r="E141" s="57">
        <v>90913.701954000004</v>
      </c>
      <c r="F141" s="57">
        <v>34.926010000000005</v>
      </c>
      <c r="G141" s="57">
        <v>44916.806186999995</v>
      </c>
      <c r="H141" s="57">
        <v>211.32925299999999</v>
      </c>
      <c r="I141" s="57">
        <v>253356.77808499997</v>
      </c>
      <c r="J141" s="57">
        <v>155.85925</v>
      </c>
      <c r="K141" s="57">
        <v>240359.716694</v>
      </c>
      <c r="L141" s="57">
        <v>77.805160000000001</v>
      </c>
      <c r="M141" s="57">
        <v>86757.870643999995</v>
      </c>
      <c r="N141" s="57">
        <v>9.08535</v>
      </c>
      <c r="O141" s="57">
        <v>20374.672875999997</v>
      </c>
      <c r="P141" s="57">
        <v>12.615270000000001</v>
      </c>
      <c r="Q141" s="57">
        <v>22109.587105999999</v>
      </c>
      <c r="R141" s="103"/>
      <c r="S141" s="383">
        <v>805.5</v>
      </c>
      <c r="T141" s="104" t="s">
        <v>199</v>
      </c>
      <c r="U141" s="57">
        <v>21.615690000000001</v>
      </c>
      <c r="V141" s="57">
        <v>34901.952938999995</v>
      </c>
      <c r="W141" s="57">
        <v>8.9962900000000001</v>
      </c>
      <c r="X141" s="57">
        <v>25715.294645999998</v>
      </c>
      <c r="Y141" s="57">
        <v>29.96621</v>
      </c>
      <c r="Z141" s="57">
        <v>36369.640146000005</v>
      </c>
      <c r="AA141" s="57">
        <v>9.9255100000000009</v>
      </c>
      <c r="AB141" s="57">
        <v>17134.151198</v>
      </c>
      <c r="AC141" s="57">
        <v>6.6406599999999996</v>
      </c>
      <c r="AD141" s="57">
        <v>14472.879647000002</v>
      </c>
      <c r="AE141" s="57">
        <f t="shared" si="28"/>
        <v>661.7829230000001</v>
      </c>
      <c r="AF141" s="57">
        <f t="shared" si="29"/>
        <v>887383.05212199991</v>
      </c>
      <c r="AG141" s="2"/>
      <c r="AH141" s="2"/>
    </row>
    <row r="142" spans="1:37" x14ac:dyDescent="0.25">
      <c r="A142" s="103"/>
      <c r="B142" s="383" t="s">
        <v>200</v>
      </c>
      <c r="C142" s="15" t="s">
        <v>201</v>
      </c>
      <c r="D142" s="57"/>
      <c r="E142" s="57"/>
      <c r="F142" s="57"/>
      <c r="G142" s="57"/>
      <c r="H142" s="57">
        <v>44.8</v>
      </c>
      <c r="I142" s="57">
        <v>19202.079999999998</v>
      </c>
      <c r="J142" s="57"/>
      <c r="K142" s="57"/>
      <c r="L142" s="57"/>
      <c r="M142" s="57"/>
      <c r="N142" s="57"/>
      <c r="O142" s="57"/>
      <c r="P142" s="57"/>
      <c r="Q142" s="57"/>
      <c r="R142" s="103"/>
      <c r="S142" s="383" t="s">
        <v>200</v>
      </c>
      <c r="T142" s="15" t="s">
        <v>201</v>
      </c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>
        <f t="shared" si="28"/>
        <v>44.8</v>
      </c>
      <c r="AF142" s="57">
        <f t="shared" si="29"/>
        <v>19202.079999999998</v>
      </c>
      <c r="AG142" s="2"/>
      <c r="AH142" s="2"/>
    </row>
    <row r="143" spans="1:37" x14ac:dyDescent="0.25">
      <c r="A143" s="103"/>
      <c r="B143" s="383" t="s">
        <v>202</v>
      </c>
      <c r="C143" s="15" t="s">
        <v>203</v>
      </c>
      <c r="D143" s="57">
        <v>0.13607999999999998</v>
      </c>
      <c r="E143" s="57">
        <v>641.99876400000005</v>
      </c>
      <c r="F143" s="57">
        <v>0.1441143</v>
      </c>
      <c r="G143" s="57">
        <v>149.12956800000001</v>
      </c>
      <c r="H143" s="57">
        <v>3.3000000000000002E-2</v>
      </c>
      <c r="I143" s="57">
        <v>114.98499999999999</v>
      </c>
      <c r="J143" s="57">
        <v>1.4970999999999999</v>
      </c>
      <c r="K143" s="57">
        <v>1497.1</v>
      </c>
      <c r="L143" s="57">
        <v>1.8024736000000003</v>
      </c>
      <c r="M143" s="57">
        <v>13298.108249999999</v>
      </c>
      <c r="N143" s="57">
        <v>2.4E-2</v>
      </c>
      <c r="O143" s="57">
        <v>206.25020000000001</v>
      </c>
      <c r="P143" s="57">
        <v>0.28576999999999997</v>
      </c>
      <c r="Q143" s="57">
        <v>314.34699999999998</v>
      </c>
      <c r="R143" s="103"/>
      <c r="S143" s="383" t="s">
        <v>202</v>
      </c>
      <c r="T143" s="15" t="s">
        <v>203</v>
      </c>
      <c r="U143" s="57">
        <v>0.12490999999999999</v>
      </c>
      <c r="V143" s="57">
        <v>611.26412000000005</v>
      </c>
      <c r="W143" s="57">
        <v>21.061</v>
      </c>
      <c r="X143" s="57">
        <v>14459.7693</v>
      </c>
      <c r="Y143" s="57">
        <v>4.0000000000000001E-3</v>
      </c>
      <c r="Z143" s="57">
        <v>37.9</v>
      </c>
      <c r="AA143" s="57">
        <v>3.5000000000000003E-2</v>
      </c>
      <c r="AB143" s="57">
        <v>378.66030000000001</v>
      </c>
      <c r="AC143" s="57"/>
      <c r="AD143" s="57"/>
      <c r="AE143" s="57">
        <f t="shared" si="28"/>
        <v>25.147447900000003</v>
      </c>
      <c r="AF143" s="57">
        <f t="shared" si="29"/>
        <v>31709.512502000001</v>
      </c>
      <c r="AG143" s="2"/>
      <c r="AH143" s="2"/>
    </row>
    <row r="144" spans="1:37" x14ac:dyDescent="0.25">
      <c r="A144" s="103"/>
      <c r="B144" s="383" t="s">
        <v>204</v>
      </c>
      <c r="C144" s="15" t="s">
        <v>205</v>
      </c>
      <c r="D144" s="57">
        <v>108.67756</v>
      </c>
      <c r="E144" s="57">
        <v>154963.52508600001</v>
      </c>
      <c r="F144" s="57">
        <v>79.208704299999994</v>
      </c>
      <c r="G144" s="57">
        <v>122415.93926899999</v>
      </c>
      <c r="H144" s="57">
        <v>91.250333100000006</v>
      </c>
      <c r="I144" s="57">
        <v>125158.67167200003</v>
      </c>
      <c r="J144" s="57">
        <v>139.72635</v>
      </c>
      <c r="K144" s="57">
        <v>199989.98039300001</v>
      </c>
      <c r="L144" s="57">
        <v>169.80672000000001</v>
      </c>
      <c r="M144" s="57">
        <v>235185.09254000004</v>
      </c>
      <c r="N144" s="57">
        <v>97.709590000000034</v>
      </c>
      <c r="O144" s="57">
        <v>131110.01332699996</v>
      </c>
      <c r="P144" s="57">
        <v>435.56115</v>
      </c>
      <c r="Q144" s="57">
        <v>301691.318508</v>
      </c>
      <c r="R144" s="103"/>
      <c r="S144" s="383" t="s">
        <v>204</v>
      </c>
      <c r="T144" s="15" t="s">
        <v>205</v>
      </c>
      <c r="U144" s="57">
        <v>511.38072</v>
      </c>
      <c r="V144" s="57">
        <v>380103.84163499996</v>
      </c>
      <c r="W144" s="57">
        <v>382.87428000000006</v>
      </c>
      <c r="X144" s="57">
        <v>216293.01485400001</v>
      </c>
      <c r="Y144" s="57">
        <v>283.66930000000002</v>
      </c>
      <c r="Z144" s="57">
        <v>168497.38822499997</v>
      </c>
      <c r="AA144" s="57">
        <v>62.340330000000002</v>
      </c>
      <c r="AB144" s="57">
        <v>64756.919219999996</v>
      </c>
      <c r="AC144" s="57">
        <v>95.534139999999994</v>
      </c>
      <c r="AD144" s="57">
        <v>139064.16414200002</v>
      </c>
      <c r="AE144" s="57">
        <f t="shared" si="28"/>
        <v>2457.7391774000002</v>
      </c>
      <c r="AF144" s="57">
        <f t="shared" si="29"/>
        <v>2239229.8688710001</v>
      </c>
      <c r="AG144" s="2"/>
      <c r="AH144" s="2"/>
    </row>
    <row r="145" spans="1:36" x14ac:dyDescent="0.25">
      <c r="A145" s="103"/>
      <c r="B145" s="384" t="s">
        <v>206</v>
      </c>
      <c r="C145" s="90" t="s">
        <v>207</v>
      </c>
      <c r="D145" s="91">
        <f>+D146+D147</f>
        <v>165.21578070000001</v>
      </c>
      <c r="E145" s="91">
        <f t="shared" ref="E145:AD145" si="30">+E146+E147</f>
        <v>587759.48703200009</v>
      </c>
      <c r="F145" s="91">
        <f t="shared" si="30"/>
        <v>270.65765429999999</v>
      </c>
      <c r="G145" s="91">
        <f t="shared" si="30"/>
        <v>899429.87760400004</v>
      </c>
      <c r="H145" s="91">
        <f t="shared" si="30"/>
        <v>467.98122680000006</v>
      </c>
      <c r="I145" s="91">
        <f t="shared" si="30"/>
        <v>1146842.7557130002</v>
      </c>
      <c r="J145" s="91">
        <f t="shared" si="30"/>
        <v>678.71504860000005</v>
      </c>
      <c r="K145" s="91">
        <f t="shared" si="30"/>
        <v>1619080.5659139995</v>
      </c>
      <c r="L145" s="91">
        <f t="shared" si="30"/>
        <v>394.50962030000005</v>
      </c>
      <c r="M145" s="91">
        <f t="shared" si="30"/>
        <v>1016779.279512</v>
      </c>
      <c r="N145" s="91">
        <f t="shared" si="30"/>
        <v>326.70139259999996</v>
      </c>
      <c r="O145" s="91">
        <f t="shared" si="30"/>
        <v>768561.75486700004</v>
      </c>
      <c r="P145" s="91">
        <f t="shared" si="30"/>
        <v>109.56056420500002</v>
      </c>
      <c r="Q145" s="91">
        <f t="shared" si="30"/>
        <v>489044.49535099999</v>
      </c>
      <c r="R145" s="103"/>
      <c r="S145" s="384" t="s">
        <v>206</v>
      </c>
      <c r="T145" s="90" t="s">
        <v>207</v>
      </c>
      <c r="U145" s="91">
        <f t="shared" si="30"/>
        <v>277.26454999999999</v>
      </c>
      <c r="V145" s="91">
        <f t="shared" si="30"/>
        <v>867066.43646700005</v>
      </c>
      <c r="W145" s="91">
        <f t="shared" si="30"/>
        <v>649.09499039999992</v>
      </c>
      <c r="X145" s="91">
        <f t="shared" si="30"/>
        <v>1824024.7408580005</v>
      </c>
      <c r="Y145" s="91">
        <f t="shared" si="30"/>
        <v>831.02895999999987</v>
      </c>
      <c r="Z145" s="91">
        <f t="shared" si="30"/>
        <v>2255978.9186260002</v>
      </c>
      <c r="AA145" s="91">
        <f t="shared" si="30"/>
        <v>1190.5033885000003</v>
      </c>
      <c r="AB145" s="91">
        <f t="shared" si="30"/>
        <v>3235941.880801999</v>
      </c>
      <c r="AC145" s="91">
        <f t="shared" si="30"/>
        <v>1497.7946149999993</v>
      </c>
      <c r="AD145" s="91">
        <f t="shared" si="30"/>
        <v>3733362.9226950007</v>
      </c>
      <c r="AE145" s="91">
        <f t="shared" si="28"/>
        <v>6859.0277914050002</v>
      </c>
      <c r="AF145" s="91">
        <f t="shared" si="29"/>
        <v>18443873.115440998</v>
      </c>
      <c r="AJ145" s="19"/>
    </row>
    <row r="146" spans="1:36" x14ac:dyDescent="0.25">
      <c r="A146" s="103"/>
      <c r="B146" s="383" t="s">
        <v>208</v>
      </c>
      <c r="C146" s="15" t="s">
        <v>209</v>
      </c>
      <c r="D146" s="57">
        <v>68.778360000000006</v>
      </c>
      <c r="E146" s="57">
        <v>181089.72173600001</v>
      </c>
      <c r="F146" s="57">
        <v>128.59083999999999</v>
      </c>
      <c r="G146" s="57">
        <v>288023.776595</v>
      </c>
      <c r="H146" s="57">
        <v>372.88851740000007</v>
      </c>
      <c r="I146" s="57">
        <v>814252.9294410001</v>
      </c>
      <c r="J146" s="57">
        <v>548.16204000000005</v>
      </c>
      <c r="K146" s="57">
        <v>1076036.2414629995</v>
      </c>
      <c r="L146" s="57">
        <v>271.24740000000003</v>
      </c>
      <c r="M146" s="57">
        <v>548689.79060200008</v>
      </c>
      <c r="N146" s="57">
        <v>226.22189999999998</v>
      </c>
      <c r="O146" s="57">
        <v>492548.867233</v>
      </c>
      <c r="P146" s="57">
        <v>35.055470000000007</v>
      </c>
      <c r="Q146" s="57">
        <v>146806.21112600001</v>
      </c>
      <c r="R146" s="103"/>
      <c r="S146" s="383" t="s">
        <v>208</v>
      </c>
      <c r="T146" s="15" t="s">
        <v>209</v>
      </c>
      <c r="U146" s="57">
        <v>101.86776999999998</v>
      </c>
      <c r="V146" s="57">
        <v>295717.92634299997</v>
      </c>
      <c r="W146" s="57">
        <v>403.71112999999997</v>
      </c>
      <c r="X146" s="57">
        <v>1031764.3995910005</v>
      </c>
      <c r="Y146" s="57">
        <v>532.17171999999994</v>
      </c>
      <c r="Z146" s="57">
        <v>1240427.7169290003</v>
      </c>
      <c r="AA146" s="57">
        <v>954.19590000000017</v>
      </c>
      <c r="AB146" s="57">
        <v>2295660.2334339987</v>
      </c>
      <c r="AC146" s="57">
        <v>1365.6794949999994</v>
      </c>
      <c r="AD146" s="57">
        <v>3131596.3726400007</v>
      </c>
      <c r="AE146" s="57">
        <f t="shared" si="28"/>
        <v>5008.5705423999989</v>
      </c>
      <c r="AF146" s="57">
        <f t="shared" si="29"/>
        <v>11542614.187133001</v>
      </c>
      <c r="AG146" s="2"/>
      <c r="AH146" s="2"/>
    </row>
    <row r="147" spans="1:36" x14ac:dyDescent="0.25">
      <c r="A147" s="105"/>
      <c r="B147" s="32" t="s">
        <v>210</v>
      </c>
      <c r="C147" s="106" t="s">
        <v>211</v>
      </c>
      <c r="D147" s="57">
        <v>96.437420700000004</v>
      </c>
      <c r="E147" s="57">
        <v>406669.76529600011</v>
      </c>
      <c r="F147" s="57">
        <v>142.0668143</v>
      </c>
      <c r="G147" s="57">
        <v>611406.10100899998</v>
      </c>
      <c r="H147" s="57">
        <v>95.092709400000004</v>
      </c>
      <c r="I147" s="57">
        <v>332589.82627200003</v>
      </c>
      <c r="J147" s="67">
        <v>130.5530086</v>
      </c>
      <c r="K147" s="67">
        <v>543044.32445099996</v>
      </c>
      <c r="L147" s="67">
        <v>123.26222030000001</v>
      </c>
      <c r="M147" s="67">
        <v>468089.48891000001</v>
      </c>
      <c r="N147" s="67">
        <v>100.4794926</v>
      </c>
      <c r="O147" s="67">
        <v>276012.88763399998</v>
      </c>
      <c r="P147" s="67">
        <v>74.505094205000006</v>
      </c>
      <c r="Q147" s="67">
        <v>342238.28422500001</v>
      </c>
      <c r="R147" s="105"/>
      <c r="S147" s="32" t="s">
        <v>210</v>
      </c>
      <c r="T147" s="106" t="s">
        <v>211</v>
      </c>
      <c r="U147" s="67">
        <v>175.39678000000001</v>
      </c>
      <c r="V147" s="67">
        <v>571348.51012400002</v>
      </c>
      <c r="W147" s="67">
        <v>245.3838604</v>
      </c>
      <c r="X147" s="67">
        <v>792260.34126699995</v>
      </c>
      <c r="Y147" s="67">
        <v>298.85723999999999</v>
      </c>
      <c r="Z147" s="67">
        <v>1015551.201697</v>
      </c>
      <c r="AA147" s="67">
        <v>236.30748849999998</v>
      </c>
      <c r="AB147" s="67">
        <v>940281.64736800012</v>
      </c>
      <c r="AC147" s="67">
        <v>132.11511999999999</v>
      </c>
      <c r="AD147" s="67">
        <v>601766.55005499988</v>
      </c>
      <c r="AE147" s="57">
        <f t="shared" si="28"/>
        <v>1850.457249005</v>
      </c>
      <c r="AF147" s="57">
        <f t="shared" si="29"/>
        <v>6901258.9283079999</v>
      </c>
      <c r="AG147" s="2"/>
      <c r="AH147" s="2"/>
    </row>
    <row r="148" spans="1:36" x14ac:dyDescent="0.25">
      <c r="A148" s="105"/>
      <c r="B148" s="32" t="s">
        <v>212</v>
      </c>
      <c r="C148" s="106" t="s">
        <v>213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105"/>
      <c r="S148" s="32" t="s">
        <v>212</v>
      </c>
      <c r="T148" s="106" t="s">
        <v>213</v>
      </c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57">
        <f t="shared" si="28"/>
        <v>0</v>
      </c>
      <c r="AF148" s="57">
        <f t="shared" si="29"/>
        <v>0</v>
      </c>
    </row>
    <row r="149" spans="1:36" ht="8.25" customHeight="1" x14ac:dyDescent="0.25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</row>
    <row r="150" spans="1:36" s="5" customFormat="1" ht="22.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</row>
    <row r="151" spans="1:36" s="5" customFormat="1" ht="22.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</row>
    <row r="152" spans="1:36" s="5" customFormat="1" ht="22.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</row>
    <row r="153" spans="1:36" s="5" customFormat="1" ht="22.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</row>
    <row r="154" spans="1:36" s="5" customFormat="1" ht="22.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</row>
    <row r="155" spans="1:36" s="5" customFormat="1" ht="22.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</row>
    <row r="156" spans="1:36" s="5" customFormat="1" ht="22.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</row>
    <row r="157" spans="1:36" s="5" customFormat="1" ht="22.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</row>
    <row r="158" spans="1:36" s="5" customFormat="1" ht="22.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</row>
    <row r="159" spans="1:36" s="5" customFormat="1" ht="22.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</row>
    <row r="160" spans="1:36" s="5" customFormat="1" ht="22.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</row>
    <row r="161" spans="1:37" s="5" customFormat="1" ht="22.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6" t="s">
        <v>214</v>
      </c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</row>
    <row r="162" spans="1:37" s="5" customFormat="1" x14ac:dyDescent="0.25">
      <c r="A162" s="74"/>
      <c r="B162" s="74"/>
      <c r="C162" s="74"/>
      <c r="D162" s="75"/>
      <c r="E162" s="75"/>
      <c r="F162" s="75"/>
      <c r="G162" s="75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74"/>
      <c r="S162" s="74"/>
      <c r="T162" s="74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74"/>
      <c r="AF162" s="6" t="s">
        <v>215</v>
      </c>
    </row>
    <row r="163" spans="1:37" ht="15.75" x14ac:dyDescent="0.25">
      <c r="A163" s="546" t="s">
        <v>216</v>
      </c>
      <c r="B163" s="546"/>
      <c r="C163" s="546"/>
      <c r="D163" s="546"/>
      <c r="E163" s="546"/>
      <c r="F163" s="546"/>
      <c r="G163" s="546"/>
      <c r="H163" s="546"/>
      <c r="I163" s="546"/>
      <c r="J163" s="546"/>
      <c r="K163" s="546"/>
      <c r="L163" s="546"/>
      <c r="M163" s="546"/>
      <c r="N163" s="546"/>
      <c r="O163" s="546"/>
      <c r="P163" s="546"/>
      <c r="Q163" s="546"/>
      <c r="R163" s="546" t="s">
        <v>2</v>
      </c>
      <c r="S163" s="546"/>
      <c r="T163" s="546"/>
      <c r="U163" s="546"/>
      <c r="V163" s="546"/>
      <c r="W163" s="546"/>
      <c r="X163" s="546"/>
      <c r="Y163" s="546"/>
      <c r="Z163" s="546"/>
      <c r="AA163" s="546"/>
      <c r="AB163" s="546"/>
      <c r="AC163" s="546"/>
      <c r="AD163" s="546"/>
      <c r="AE163" s="546"/>
      <c r="AF163" s="546"/>
    </row>
    <row r="164" spans="1:37" ht="15.75" x14ac:dyDescent="0.25">
      <c r="A164" s="547" t="s">
        <v>3</v>
      </c>
      <c r="B164" s="547"/>
      <c r="C164" s="547"/>
      <c r="D164" s="547"/>
      <c r="E164" s="547"/>
      <c r="F164" s="547"/>
      <c r="G164" s="547"/>
      <c r="H164" s="547"/>
      <c r="I164" s="547"/>
      <c r="J164" s="547"/>
      <c r="K164" s="547"/>
      <c r="L164" s="547"/>
      <c r="M164" s="547"/>
      <c r="N164" s="547"/>
      <c r="O164" s="547"/>
      <c r="P164" s="547"/>
      <c r="Q164" s="547"/>
      <c r="R164" s="547" t="s">
        <v>3</v>
      </c>
      <c r="S164" s="547"/>
      <c r="T164" s="547"/>
      <c r="U164" s="547"/>
      <c r="V164" s="547"/>
      <c r="W164" s="547"/>
      <c r="X164" s="547"/>
      <c r="Y164" s="547"/>
      <c r="Z164" s="547"/>
      <c r="AA164" s="547"/>
      <c r="AB164" s="547"/>
      <c r="AC164" s="547"/>
      <c r="AD164" s="547"/>
      <c r="AE164" s="547"/>
      <c r="AF164" s="547"/>
    </row>
    <row r="165" spans="1:37" ht="15.75" thickBot="1" x14ac:dyDescent="0.3">
      <c r="A165" s="86"/>
      <c r="B165" s="22"/>
      <c r="C165" s="23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86"/>
      <c r="S165" s="22"/>
      <c r="T165" s="23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</row>
    <row r="166" spans="1:37" ht="16.5" customHeight="1" thickBot="1" x14ac:dyDescent="0.35">
      <c r="A166" s="532" t="s">
        <v>4</v>
      </c>
      <c r="B166" s="534" t="s">
        <v>5</v>
      </c>
      <c r="C166" s="536" t="s">
        <v>90</v>
      </c>
      <c r="D166" s="516" t="s">
        <v>7</v>
      </c>
      <c r="E166" s="516"/>
      <c r="F166" s="516" t="s">
        <v>8</v>
      </c>
      <c r="G166" s="516"/>
      <c r="H166" s="516" t="s">
        <v>9</v>
      </c>
      <c r="I166" s="516"/>
      <c r="J166" s="516" t="s">
        <v>10</v>
      </c>
      <c r="K166" s="516"/>
      <c r="L166" s="516" t="s">
        <v>11</v>
      </c>
      <c r="M166" s="516"/>
      <c r="N166" s="516" t="s">
        <v>12</v>
      </c>
      <c r="O166" s="516"/>
      <c r="P166" s="516" t="s">
        <v>13</v>
      </c>
      <c r="Q166" s="516"/>
      <c r="R166" s="532" t="s">
        <v>4</v>
      </c>
      <c r="S166" s="534" t="s">
        <v>5</v>
      </c>
      <c r="T166" s="536" t="s">
        <v>90</v>
      </c>
      <c r="U166" s="516" t="s">
        <v>14</v>
      </c>
      <c r="V166" s="516"/>
      <c r="W166" s="516" t="s">
        <v>15</v>
      </c>
      <c r="X166" s="516"/>
      <c r="Y166" s="516" t="s">
        <v>16</v>
      </c>
      <c r="Z166" s="516"/>
      <c r="AA166" s="516" t="s">
        <v>17</v>
      </c>
      <c r="AB166" s="516"/>
      <c r="AC166" s="516" t="s">
        <v>18</v>
      </c>
      <c r="AD166" s="516"/>
      <c r="AE166" s="516" t="s">
        <v>19</v>
      </c>
      <c r="AF166" s="517"/>
    </row>
    <row r="167" spans="1:37" ht="16.5" thickBot="1" x14ac:dyDescent="0.35">
      <c r="A167" s="533"/>
      <c r="B167" s="535"/>
      <c r="C167" s="537"/>
      <c r="D167" s="128" t="s">
        <v>20</v>
      </c>
      <c r="E167" s="128" t="s">
        <v>21</v>
      </c>
      <c r="F167" s="128" t="s">
        <v>20</v>
      </c>
      <c r="G167" s="128" t="s">
        <v>21</v>
      </c>
      <c r="H167" s="128" t="s">
        <v>20</v>
      </c>
      <c r="I167" s="128" t="s">
        <v>21</v>
      </c>
      <c r="J167" s="128" t="s">
        <v>20</v>
      </c>
      <c r="K167" s="128" t="s">
        <v>21</v>
      </c>
      <c r="L167" s="128" t="s">
        <v>20</v>
      </c>
      <c r="M167" s="128" t="s">
        <v>21</v>
      </c>
      <c r="N167" s="128" t="s">
        <v>20</v>
      </c>
      <c r="O167" s="128" t="s">
        <v>21</v>
      </c>
      <c r="P167" s="128" t="s">
        <v>20</v>
      </c>
      <c r="Q167" s="128" t="s">
        <v>21</v>
      </c>
      <c r="R167" s="533"/>
      <c r="S167" s="535"/>
      <c r="T167" s="537"/>
      <c r="U167" s="128" t="s">
        <v>20</v>
      </c>
      <c r="V167" s="128" t="s">
        <v>21</v>
      </c>
      <c r="W167" s="128" t="s">
        <v>20</v>
      </c>
      <c r="X167" s="128" t="s">
        <v>21</v>
      </c>
      <c r="Y167" s="128" t="s">
        <v>20</v>
      </c>
      <c r="Z167" s="128" t="s">
        <v>21</v>
      </c>
      <c r="AA167" s="128" t="s">
        <v>20</v>
      </c>
      <c r="AB167" s="128" t="s">
        <v>21</v>
      </c>
      <c r="AC167" s="128" t="s">
        <v>20</v>
      </c>
      <c r="AD167" s="128" t="s">
        <v>21</v>
      </c>
      <c r="AE167" s="128" t="s">
        <v>20</v>
      </c>
      <c r="AF167" s="129" t="s">
        <v>21</v>
      </c>
    </row>
    <row r="168" spans="1:37" x14ac:dyDescent="0.25">
      <c r="A168" s="86"/>
      <c r="B168" s="25"/>
      <c r="C168" s="139" t="s">
        <v>217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86"/>
      <c r="S168" s="25"/>
      <c r="T168" s="139" t="s">
        <v>217</v>
      </c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</row>
    <row r="169" spans="1:37" x14ac:dyDescent="0.25">
      <c r="A169" s="12" t="s">
        <v>218</v>
      </c>
      <c r="B169" s="86"/>
      <c r="C169" s="108" t="s">
        <v>219</v>
      </c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12" t="s">
        <v>218</v>
      </c>
      <c r="S169" s="86"/>
      <c r="T169" s="108" t="s">
        <v>219</v>
      </c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</row>
    <row r="170" spans="1:37" x14ac:dyDescent="0.25">
      <c r="A170" s="103"/>
      <c r="B170" s="383" t="s">
        <v>220</v>
      </c>
      <c r="C170" s="109" t="s">
        <v>221</v>
      </c>
      <c r="D170" s="110">
        <f>+D171+D172+D173+D174</f>
        <v>2130.80717</v>
      </c>
      <c r="E170" s="110">
        <f t="shared" ref="E170:AD170" si="31">+E171+E172+E173+E174</f>
        <v>4556281.4670419982</v>
      </c>
      <c r="F170" s="110">
        <f t="shared" si="31"/>
        <v>2473.4075229999999</v>
      </c>
      <c r="G170" s="110">
        <f t="shared" si="31"/>
        <v>5163465.8589920001</v>
      </c>
      <c r="H170" s="110">
        <f t="shared" si="31"/>
        <v>2763.8709984000002</v>
      </c>
      <c r="I170" s="110">
        <f t="shared" si="31"/>
        <v>5970685.0898330016</v>
      </c>
      <c r="J170" s="110">
        <f t="shared" si="31"/>
        <v>3797.1873184999995</v>
      </c>
      <c r="K170" s="110">
        <f t="shared" si="31"/>
        <v>8085827.247217997</v>
      </c>
      <c r="L170" s="110">
        <f t="shared" si="31"/>
        <v>5519.7662799999971</v>
      </c>
      <c r="M170" s="110">
        <f t="shared" si="31"/>
        <v>11348328.543713</v>
      </c>
      <c r="N170" s="110">
        <f t="shared" si="31"/>
        <v>3111.6827649999996</v>
      </c>
      <c r="O170" s="110">
        <f t="shared" si="31"/>
        <v>6458945.3426080029</v>
      </c>
      <c r="P170" s="110">
        <f t="shared" si="31"/>
        <v>2917.8970799999993</v>
      </c>
      <c r="Q170" s="110">
        <f t="shared" si="31"/>
        <v>6005065.4603060018</v>
      </c>
      <c r="R170" s="103"/>
      <c r="S170" s="383" t="s">
        <v>220</v>
      </c>
      <c r="T170" s="109" t="s">
        <v>221</v>
      </c>
      <c r="U170" s="110">
        <f t="shared" si="31"/>
        <v>2794.1494100000004</v>
      </c>
      <c r="V170" s="110">
        <f t="shared" si="31"/>
        <v>5920258.3965800013</v>
      </c>
      <c r="W170" s="110">
        <f t="shared" si="31"/>
        <v>2942.6714000000002</v>
      </c>
      <c r="X170" s="110">
        <f t="shared" si="31"/>
        <v>5993699.6546800015</v>
      </c>
      <c r="Y170" s="110">
        <f t="shared" si="31"/>
        <v>2605.7292718999993</v>
      </c>
      <c r="Z170" s="110">
        <f t="shared" si="31"/>
        <v>5397049.6196919987</v>
      </c>
      <c r="AA170" s="110">
        <f t="shared" si="31"/>
        <v>3761.2120074000013</v>
      </c>
      <c r="AB170" s="110">
        <f t="shared" si="31"/>
        <v>7756166.581991001</v>
      </c>
      <c r="AC170" s="110">
        <f t="shared" si="31"/>
        <v>2646.4712255000004</v>
      </c>
      <c r="AD170" s="110">
        <f t="shared" si="31"/>
        <v>5352713.245875</v>
      </c>
      <c r="AE170" s="110">
        <f t="shared" ref="AE170:AE201" si="32">D170+F170+H170+J170+L170+N170+P170+U170+W170+Y170+AA170+AC170</f>
        <v>37464.852449699996</v>
      </c>
      <c r="AF170" s="110">
        <f t="shared" ref="AF170:AF201" si="33">E170+G170+I170+K170+M170+O170+Q170+V170+X170+Z170+AB170+AD170</f>
        <v>78008486.508530006</v>
      </c>
      <c r="AG170" s="2"/>
      <c r="AH170" s="2"/>
    </row>
    <row r="171" spans="1:37" x14ac:dyDescent="0.25">
      <c r="A171" s="103"/>
      <c r="B171" s="383"/>
      <c r="C171" s="111" t="s">
        <v>222</v>
      </c>
      <c r="D171" s="112">
        <v>825.33169999999984</v>
      </c>
      <c r="E171" s="112">
        <v>1826193.2585569988</v>
      </c>
      <c r="F171" s="112">
        <v>1099.5422429999999</v>
      </c>
      <c r="G171" s="112">
        <v>2267972.4040669999</v>
      </c>
      <c r="H171" s="112">
        <v>1277.5902314000002</v>
      </c>
      <c r="I171" s="112">
        <v>2759795.820034001</v>
      </c>
      <c r="J171" s="112">
        <v>1474.2875125</v>
      </c>
      <c r="K171" s="112">
        <v>3249649.471897997</v>
      </c>
      <c r="L171" s="112">
        <v>3412.2368899999974</v>
      </c>
      <c r="M171" s="112">
        <v>6979925.3999180002</v>
      </c>
      <c r="N171" s="112">
        <v>2060.5434849999997</v>
      </c>
      <c r="O171" s="112">
        <v>4411756.9601920024</v>
      </c>
      <c r="P171" s="112">
        <v>2038.1527499999995</v>
      </c>
      <c r="Q171" s="112">
        <v>4241334.8698360017</v>
      </c>
      <c r="R171" s="103"/>
      <c r="S171" s="383"/>
      <c r="T171" s="111" t="s">
        <v>222</v>
      </c>
      <c r="U171" s="112">
        <v>1852.3491900000004</v>
      </c>
      <c r="V171" s="112">
        <v>4010742.9071170008</v>
      </c>
      <c r="W171" s="112">
        <v>1369.5865800000001</v>
      </c>
      <c r="X171" s="112">
        <v>2867859.4615860018</v>
      </c>
      <c r="Y171" s="112">
        <v>1593.5944618999995</v>
      </c>
      <c r="Z171" s="112">
        <v>3452740.7749309991</v>
      </c>
      <c r="AA171" s="112">
        <v>2567.6813935000009</v>
      </c>
      <c r="AB171" s="112">
        <v>5222300.2941080015</v>
      </c>
      <c r="AC171" s="112">
        <v>1756.4458200000004</v>
      </c>
      <c r="AD171" s="112">
        <v>3660527.9960800004</v>
      </c>
      <c r="AE171" s="110">
        <f t="shared" si="32"/>
        <v>21327.342257299999</v>
      </c>
      <c r="AF171" s="110">
        <f t="shared" si="33"/>
        <v>44950799.618324012</v>
      </c>
      <c r="AG171" s="2"/>
      <c r="AH171" s="2"/>
      <c r="AI171" s="88"/>
      <c r="AK171" s="88"/>
    </row>
    <row r="172" spans="1:37" x14ac:dyDescent="0.25">
      <c r="A172" s="103"/>
      <c r="B172" s="383"/>
      <c r="C172" s="111" t="s">
        <v>223</v>
      </c>
      <c r="D172" s="112">
        <v>1112.4604600000002</v>
      </c>
      <c r="E172" s="112">
        <v>2466680.2184759998</v>
      </c>
      <c r="F172" s="112">
        <v>939.86284999999998</v>
      </c>
      <c r="G172" s="112">
        <v>2080505.572953</v>
      </c>
      <c r="H172" s="112">
        <v>1338.607827</v>
      </c>
      <c r="I172" s="112">
        <v>2941996.0808040006</v>
      </c>
      <c r="J172" s="112">
        <v>1731.1978259999996</v>
      </c>
      <c r="K172" s="112">
        <v>3818549.1187940002</v>
      </c>
      <c r="L172" s="112">
        <v>1618.9229499999999</v>
      </c>
      <c r="M172" s="112">
        <v>3516775.9626259999</v>
      </c>
      <c r="N172" s="112">
        <v>681.10143999999991</v>
      </c>
      <c r="O172" s="112">
        <v>1479172.3211620003</v>
      </c>
      <c r="P172" s="112">
        <v>456.96825999999999</v>
      </c>
      <c r="Q172" s="112">
        <v>1013852.4378420002</v>
      </c>
      <c r="R172" s="103"/>
      <c r="S172" s="383"/>
      <c r="T172" s="111" t="s">
        <v>223</v>
      </c>
      <c r="U172" s="112">
        <v>651.95787999999993</v>
      </c>
      <c r="V172" s="112">
        <v>1377489.6632900001</v>
      </c>
      <c r="W172" s="112">
        <v>919.63412999999991</v>
      </c>
      <c r="X172" s="112">
        <v>1970845.9015339999</v>
      </c>
      <c r="Y172" s="112">
        <v>614.79270999999994</v>
      </c>
      <c r="Z172" s="112">
        <v>1326309.4515810001</v>
      </c>
      <c r="AA172" s="112">
        <v>816.70042059999992</v>
      </c>
      <c r="AB172" s="112">
        <v>1936697.6499679999</v>
      </c>
      <c r="AC172" s="112">
        <v>530.20382999999993</v>
      </c>
      <c r="AD172" s="112">
        <v>1185004.6621670004</v>
      </c>
      <c r="AE172" s="110">
        <f t="shared" si="32"/>
        <v>11412.4105836</v>
      </c>
      <c r="AF172" s="110">
        <f t="shared" si="33"/>
        <v>25113879.041197002</v>
      </c>
      <c r="AG172" s="2"/>
      <c r="AH172" s="2"/>
      <c r="AI172" s="88"/>
    </row>
    <row r="173" spans="1:37" x14ac:dyDescent="0.25">
      <c r="A173" s="103"/>
      <c r="B173" s="383"/>
      <c r="C173" s="111" t="s">
        <v>224</v>
      </c>
      <c r="D173" s="112">
        <v>193.01501000000002</v>
      </c>
      <c r="E173" s="112">
        <v>263407.990009</v>
      </c>
      <c r="F173" s="112">
        <v>434.00243</v>
      </c>
      <c r="G173" s="112">
        <v>814987.88197200012</v>
      </c>
      <c r="H173" s="112">
        <v>147.67294000000001</v>
      </c>
      <c r="I173" s="112">
        <v>268893.18899499997</v>
      </c>
      <c r="J173" s="112">
        <v>591.70198000000005</v>
      </c>
      <c r="K173" s="112">
        <v>1017628.6565260002</v>
      </c>
      <c r="L173" s="112">
        <v>488.60643999999996</v>
      </c>
      <c r="M173" s="112">
        <v>851627.18116899999</v>
      </c>
      <c r="N173" s="112">
        <v>370.03783999999996</v>
      </c>
      <c r="O173" s="112">
        <v>568016.06125399994</v>
      </c>
      <c r="P173" s="112">
        <v>422.77607</v>
      </c>
      <c r="Q173" s="112">
        <v>749878.15262800001</v>
      </c>
      <c r="R173" s="103"/>
      <c r="S173" s="383"/>
      <c r="T173" s="111" t="s">
        <v>224</v>
      </c>
      <c r="U173" s="112">
        <v>289.84234000000004</v>
      </c>
      <c r="V173" s="112">
        <v>532025.82617300004</v>
      </c>
      <c r="W173" s="112">
        <v>653.45069000000001</v>
      </c>
      <c r="X173" s="112">
        <v>1154994.29156</v>
      </c>
      <c r="Y173" s="112">
        <v>397.07009999999997</v>
      </c>
      <c r="Z173" s="112">
        <v>617663.39158000005</v>
      </c>
      <c r="AA173" s="112">
        <v>375.63319329999996</v>
      </c>
      <c r="AB173" s="112">
        <v>595452.61871499987</v>
      </c>
      <c r="AC173" s="112">
        <v>357.4245755</v>
      </c>
      <c r="AD173" s="112">
        <v>503691.68842800002</v>
      </c>
      <c r="AE173" s="110">
        <f t="shared" si="32"/>
        <v>4721.2336088000002</v>
      </c>
      <c r="AF173" s="110">
        <f t="shared" si="33"/>
        <v>7938266.9290089998</v>
      </c>
      <c r="AG173" s="2"/>
      <c r="AH173" s="2"/>
    </row>
    <row r="174" spans="1:37" x14ac:dyDescent="0.25">
      <c r="A174" s="103"/>
      <c r="B174" s="383"/>
      <c r="C174" s="111" t="s">
        <v>225</v>
      </c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03"/>
      <c r="S174" s="383"/>
      <c r="T174" s="111" t="s">
        <v>225</v>
      </c>
      <c r="U174" s="112"/>
      <c r="V174" s="112"/>
      <c r="W174" s="112"/>
      <c r="X174" s="112"/>
      <c r="Y174" s="112">
        <v>0.27200000000000002</v>
      </c>
      <c r="Z174" s="112">
        <v>336.0016</v>
      </c>
      <c r="AA174" s="112">
        <v>1.1970000000000001</v>
      </c>
      <c r="AB174" s="112">
        <v>1716.0192</v>
      </c>
      <c r="AC174" s="112">
        <v>2.3969999999999998</v>
      </c>
      <c r="AD174" s="112">
        <v>3488.8991999999998</v>
      </c>
      <c r="AE174" s="110">
        <f t="shared" si="32"/>
        <v>3.8659999999999997</v>
      </c>
      <c r="AF174" s="110">
        <f t="shared" si="33"/>
        <v>5540.92</v>
      </c>
    </row>
    <row r="175" spans="1:37" x14ac:dyDescent="0.25">
      <c r="A175" s="545" t="s">
        <v>226</v>
      </c>
      <c r="B175" s="545"/>
      <c r="C175" s="109" t="s">
        <v>227</v>
      </c>
      <c r="D175" s="110">
        <f>+D176+D177+D178</f>
        <v>390.26184449999994</v>
      </c>
      <c r="E175" s="110">
        <f t="shared" ref="E175:N175" si="34">+E176+E177+E178</f>
        <v>951127.78761600005</v>
      </c>
      <c r="F175" s="110">
        <f t="shared" si="34"/>
        <v>434.70253550000007</v>
      </c>
      <c r="G175" s="110">
        <f t="shared" si="34"/>
        <v>824896.90138100006</v>
      </c>
      <c r="H175" s="110">
        <f t="shared" si="34"/>
        <v>364.44312640000004</v>
      </c>
      <c r="I175" s="110">
        <f t="shared" si="34"/>
        <v>819101.08202099986</v>
      </c>
      <c r="J175" s="110">
        <f t="shared" si="34"/>
        <v>535.97324419999995</v>
      </c>
      <c r="K175" s="110">
        <f t="shared" si="34"/>
        <v>1327533.3104949999</v>
      </c>
      <c r="L175" s="110">
        <f t="shared" si="34"/>
        <v>396.18898000000007</v>
      </c>
      <c r="M175" s="110">
        <f t="shared" si="34"/>
        <v>986483.36195799988</v>
      </c>
      <c r="N175" s="110">
        <f t="shared" si="34"/>
        <v>420.45700470000014</v>
      </c>
      <c r="O175" s="110">
        <f>+O176+O177+O178</f>
        <v>885297.401725</v>
      </c>
      <c r="P175" s="110">
        <f t="shared" ref="P175:AD175" si="35">+P176+P177+P178</f>
        <v>462.94497070000006</v>
      </c>
      <c r="Q175" s="110">
        <f t="shared" si="35"/>
        <v>1485918.578404</v>
      </c>
      <c r="R175" s="545" t="s">
        <v>226</v>
      </c>
      <c r="S175" s="545"/>
      <c r="T175" s="109" t="s">
        <v>227</v>
      </c>
      <c r="U175" s="110">
        <f t="shared" si="35"/>
        <v>389.98343040000003</v>
      </c>
      <c r="V175" s="110">
        <f t="shared" si="35"/>
        <v>882220.64518400014</v>
      </c>
      <c r="W175" s="110">
        <f t="shared" si="35"/>
        <v>499.80277999999998</v>
      </c>
      <c r="X175" s="110">
        <f t="shared" si="35"/>
        <v>1027748.107755</v>
      </c>
      <c r="Y175" s="110">
        <f t="shared" si="35"/>
        <v>465.10935000000001</v>
      </c>
      <c r="Z175" s="110">
        <f t="shared" si="35"/>
        <v>1361834.5476750003</v>
      </c>
      <c r="AA175" s="110">
        <f t="shared" si="35"/>
        <v>521.52065990000006</v>
      </c>
      <c r="AB175" s="110">
        <f t="shared" si="35"/>
        <v>1278760.736295</v>
      </c>
      <c r="AC175" s="110">
        <f t="shared" si="35"/>
        <v>561.38956859999996</v>
      </c>
      <c r="AD175" s="110">
        <f t="shared" si="35"/>
        <v>1165967.6365929998</v>
      </c>
      <c r="AE175" s="110">
        <f t="shared" si="32"/>
        <v>5442.7774949000004</v>
      </c>
      <c r="AF175" s="110">
        <f t="shared" si="33"/>
        <v>12996890.097101999</v>
      </c>
    </row>
    <row r="176" spans="1:37" x14ac:dyDescent="0.25">
      <c r="A176" s="381"/>
      <c r="B176" s="381"/>
      <c r="C176" s="111" t="s">
        <v>228</v>
      </c>
      <c r="D176" s="112">
        <v>110.64837450000002</v>
      </c>
      <c r="E176" s="112">
        <v>433726.86002300004</v>
      </c>
      <c r="F176" s="112">
        <v>82.367205499999997</v>
      </c>
      <c r="G176" s="112">
        <v>276533.24336499994</v>
      </c>
      <c r="H176" s="112">
        <v>129.07931640000004</v>
      </c>
      <c r="I176" s="112">
        <v>410950.14350299997</v>
      </c>
      <c r="J176" s="112">
        <v>162.04347999999999</v>
      </c>
      <c r="K176" s="112">
        <v>656196.034246</v>
      </c>
      <c r="L176" s="112">
        <v>139.71341000000001</v>
      </c>
      <c r="M176" s="112">
        <v>486046.244718</v>
      </c>
      <c r="N176" s="112">
        <v>106.02107550000001</v>
      </c>
      <c r="O176" s="112">
        <v>349070.71931799996</v>
      </c>
      <c r="P176" s="112">
        <v>248.27112069999998</v>
      </c>
      <c r="Q176" s="112">
        <v>957998.13057300006</v>
      </c>
      <c r="R176" s="381"/>
      <c r="S176" s="381"/>
      <c r="T176" s="111" t="s">
        <v>228</v>
      </c>
      <c r="U176" s="112">
        <v>121.83447000000001</v>
      </c>
      <c r="V176" s="112">
        <v>400672.51758599997</v>
      </c>
      <c r="W176" s="112">
        <v>151.27282999999997</v>
      </c>
      <c r="X176" s="112">
        <v>384011.25036499999</v>
      </c>
      <c r="Y176" s="112">
        <v>241.74271000000002</v>
      </c>
      <c r="Z176" s="112">
        <v>992235.8723050002</v>
      </c>
      <c r="AA176" s="112">
        <v>285.49595779999999</v>
      </c>
      <c r="AB176" s="112">
        <v>820717.68051800004</v>
      </c>
      <c r="AC176" s="112">
        <v>179.8472682</v>
      </c>
      <c r="AD176" s="112">
        <v>499356.56917099998</v>
      </c>
      <c r="AE176" s="110">
        <f t="shared" si="32"/>
        <v>1958.3372185999999</v>
      </c>
      <c r="AF176" s="110">
        <f t="shared" si="33"/>
        <v>6667515.265691001</v>
      </c>
      <c r="AG176" s="2"/>
      <c r="AH176" s="2"/>
    </row>
    <row r="177" spans="1:38" x14ac:dyDescent="0.25">
      <c r="A177" s="381"/>
      <c r="B177" s="381"/>
      <c r="C177" s="111" t="s">
        <v>229</v>
      </c>
      <c r="D177" s="112">
        <v>279.61346999999995</v>
      </c>
      <c r="E177" s="112">
        <v>517400.92759299994</v>
      </c>
      <c r="F177" s="112">
        <v>324.16030000000006</v>
      </c>
      <c r="G177" s="112">
        <v>520901.5372330001</v>
      </c>
      <c r="H177" s="112">
        <v>229.27415000000002</v>
      </c>
      <c r="I177" s="112">
        <v>400085.30382599996</v>
      </c>
      <c r="J177" s="112">
        <v>329.00552420000002</v>
      </c>
      <c r="K177" s="112">
        <v>618937.77383599989</v>
      </c>
      <c r="L177" s="112">
        <v>216.92192000000003</v>
      </c>
      <c r="M177" s="112">
        <v>457477.5170409999</v>
      </c>
      <c r="N177" s="112">
        <v>287.22010920000014</v>
      </c>
      <c r="O177" s="112">
        <v>508232.489955</v>
      </c>
      <c r="P177" s="112">
        <v>187.45803000000006</v>
      </c>
      <c r="Q177" s="112">
        <v>503946.03199299995</v>
      </c>
      <c r="R177" s="381"/>
      <c r="S177" s="381"/>
      <c r="T177" s="111" t="s">
        <v>229</v>
      </c>
      <c r="U177" s="112">
        <v>254.54105040000002</v>
      </c>
      <c r="V177" s="112">
        <v>455181.4411820001</v>
      </c>
      <c r="W177" s="112">
        <v>308.74042000000003</v>
      </c>
      <c r="X177" s="112">
        <v>619829.98078700004</v>
      </c>
      <c r="Y177" s="112">
        <v>210.10346999999999</v>
      </c>
      <c r="Z177" s="112">
        <v>347447.85515299998</v>
      </c>
      <c r="AA177" s="112">
        <v>206.08730210000002</v>
      </c>
      <c r="AB177" s="112">
        <v>438355.13120099995</v>
      </c>
      <c r="AC177" s="112">
        <v>372.47035999999997</v>
      </c>
      <c r="AD177" s="112">
        <v>661305.7969099998</v>
      </c>
      <c r="AE177" s="110">
        <f t="shared" si="32"/>
        <v>3205.5961059000001</v>
      </c>
      <c r="AF177" s="110">
        <f t="shared" si="33"/>
        <v>6049101.7867099997</v>
      </c>
      <c r="AG177" s="2"/>
      <c r="AH177" s="2"/>
    </row>
    <row r="178" spans="1:38" x14ac:dyDescent="0.25">
      <c r="A178" s="381"/>
      <c r="B178" s="381"/>
      <c r="C178" s="111" t="s">
        <v>230</v>
      </c>
      <c r="D178" s="112"/>
      <c r="E178" s="112"/>
      <c r="F178" s="112">
        <v>28.17503</v>
      </c>
      <c r="G178" s="112">
        <v>27462.120782999998</v>
      </c>
      <c r="H178" s="112">
        <v>6.0896600000000003</v>
      </c>
      <c r="I178" s="112">
        <v>8065.6346919999996</v>
      </c>
      <c r="J178" s="112">
        <v>44.924239999999998</v>
      </c>
      <c r="K178" s="112">
        <v>52399.502413000002</v>
      </c>
      <c r="L178" s="112">
        <v>39.553650000000005</v>
      </c>
      <c r="M178" s="112">
        <v>42959.600199</v>
      </c>
      <c r="N178" s="112">
        <v>27.215820000000001</v>
      </c>
      <c r="O178" s="112">
        <v>27994.192451999999</v>
      </c>
      <c r="P178" s="112">
        <v>27.215820000000001</v>
      </c>
      <c r="Q178" s="112">
        <v>23974.415838000001</v>
      </c>
      <c r="R178" s="381"/>
      <c r="S178" s="381"/>
      <c r="T178" s="111" t="s">
        <v>230</v>
      </c>
      <c r="U178" s="112">
        <v>13.60791</v>
      </c>
      <c r="V178" s="112">
        <v>26366.686416</v>
      </c>
      <c r="W178" s="112">
        <v>39.789529999999999</v>
      </c>
      <c r="X178" s="112">
        <v>23906.876602999997</v>
      </c>
      <c r="Y178" s="112">
        <v>13.263170000000001</v>
      </c>
      <c r="Z178" s="112">
        <v>22150.820217</v>
      </c>
      <c r="AA178" s="112">
        <v>29.9374</v>
      </c>
      <c r="AB178" s="112">
        <v>19687.924576000001</v>
      </c>
      <c r="AC178" s="112">
        <v>9.071940399999999</v>
      </c>
      <c r="AD178" s="112">
        <v>5305.2705120000001</v>
      </c>
      <c r="AE178" s="110">
        <f t="shared" si="32"/>
        <v>278.84417040000005</v>
      </c>
      <c r="AF178" s="110">
        <f t="shared" si="33"/>
        <v>280273.04470099998</v>
      </c>
      <c r="AG178" s="2"/>
      <c r="AH178" s="2"/>
    </row>
    <row r="179" spans="1:38" x14ac:dyDescent="0.25">
      <c r="A179" s="540" t="s">
        <v>231</v>
      </c>
      <c r="B179" s="540"/>
      <c r="C179" s="109" t="s">
        <v>232</v>
      </c>
      <c r="D179" s="110">
        <f t="shared" ref="D179:AD179" si="36">+D180+D181+D182</f>
        <v>2749.2697959999991</v>
      </c>
      <c r="E179" s="110">
        <f t="shared" si="36"/>
        <v>2857757.3318060003</v>
      </c>
      <c r="F179" s="110">
        <f t="shared" si="36"/>
        <v>3013.6805573999991</v>
      </c>
      <c r="G179" s="110">
        <f t="shared" si="36"/>
        <v>3192042.6619450012</v>
      </c>
      <c r="H179" s="110">
        <f t="shared" si="36"/>
        <v>3372.3930640000008</v>
      </c>
      <c r="I179" s="110">
        <f t="shared" si="36"/>
        <v>3270242.186443001</v>
      </c>
      <c r="J179" s="110">
        <f t="shared" si="36"/>
        <v>4112.2306580000022</v>
      </c>
      <c r="K179" s="110">
        <f t="shared" si="36"/>
        <v>4323425.564456</v>
      </c>
      <c r="L179" s="110">
        <f t="shared" si="36"/>
        <v>5255.7598410000028</v>
      </c>
      <c r="M179" s="110">
        <f t="shared" si="36"/>
        <v>5401722.2471720017</v>
      </c>
      <c r="N179" s="110">
        <f t="shared" si="36"/>
        <v>3393.8352399999994</v>
      </c>
      <c r="O179" s="110">
        <f t="shared" si="36"/>
        <v>3601318.3806929993</v>
      </c>
      <c r="P179" s="110">
        <f t="shared" si="36"/>
        <v>4477.0509800000027</v>
      </c>
      <c r="Q179" s="110">
        <f t="shared" si="36"/>
        <v>4659489.8075290006</v>
      </c>
      <c r="R179" s="540" t="s">
        <v>231</v>
      </c>
      <c r="S179" s="540"/>
      <c r="T179" s="109" t="s">
        <v>232</v>
      </c>
      <c r="U179" s="110">
        <f t="shared" si="36"/>
        <v>4581.5943269999989</v>
      </c>
      <c r="V179" s="110">
        <f t="shared" si="36"/>
        <v>5217282.4558229987</v>
      </c>
      <c r="W179" s="110">
        <f t="shared" si="36"/>
        <v>3857.9071150000018</v>
      </c>
      <c r="X179" s="110">
        <f t="shared" si="36"/>
        <v>4250242.3792010006</v>
      </c>
      <c r="Y179" s="110">
        <f t="shared" si="36"/>
        <v>4927.4854995000023</v>
      </c>
      <c r="Z179" s="110">
        <f t="shared" si="36"/>
        <v>5298304.5591829997</v>
      </c>
      <c r="AA179" s="110">
        <f t="shared" si="36"/>
        <v>4692.4045539000008</v>
      </c>
      <c r="AB179" s="110">
        <f t="shared" si="36"/>
        <v>4891531.2605230007</v>
      </c>
      <c r="AC179" s="110">
        <f t="shared" si="36"/>
        <v>4181.182947700001</v>
      </c>
      <c r="AD179" s="110">
        <f t="shared" si="36"/>
        <v>4105859.3621909982</v>
      </c>
      <c r="AE179" s="110">
        <f t="shared" si="32"/>
        <v>48614.79457950002</v>
      </c>
      <c r="AF179" s="110">
        <f t="shared" si="33"/>
        <v>51069218.196965002</v>
      </c>
      <c r="AJ179" s="88"/>
    </row>
    <row r="180" spans="1:38" x14ac:dyDescent="0.25">
      <c r="A180" s="383"/>
      <c r="B180" s="383" t="s">
        <v>233</v>
      </c>
      <c r="C180" s="111" t="s">
        <v>234</v>
      </c>
      <c r="D180" s="112">
        <v>646.59954999999979</v>
      </c>
      <c r="E180" s="112">
        <v>1228902.0184510001</v>
      </c>
      <c r="F180" s="112">
        <v>774.28543739999998</v>
      </c>
      <c r="G180" s="112">
        <v>1412372.0654420001</v>
      </c>
      <c r="H180" s="112">
        <v>712.83720999999991</v>
      </c>
      <c r="I180" s="112">
        <v>1245369.7654309999</v>
      </c>
      <c r="J180" s="112">
        <v>1065.0608279999999</v>
      </c>
      <c r="K180" s="112">
        <v>1945052.197037</v>
      </c>
      <c r="L180" s="112">
        <v>1270.8177409999996</v>
      </c>
      <c r="M180" s="112">
        <v>2225562.5741399997</v>
      </c>
      <c r="N180" s="112">
        <v>961.54917999999975</v>
      </c>
      <c r="O180" s="112">
        <v>1713577.2370550002</v>
      </c>
      <c r="P180" s="112">
        <v>1050.1043399999999</v>
      </c>
      <c r="Q180" s="112">
        <v>1911148.5210000002</v>
      </c>
      <c r="R180" s="383"/>
      <c r="S180" s="383" t="s">
        <v>233</v>
      </c>
      <c r="T180" s="111" t="s">
        <v>234</v>
      </c>
      <c r="U180" s="112">
        <v>1409.1148735999998</v>
      </c>
      <c r="V180" s="112">
        <v>2612892.0914769992</v>
      </c>
      <c r="W180" s="112">
        <v>1238.4260049999998</v>
      </c>
      <c r="X180" s="112">
        <v>2198177.9918919997</v>
      </c>
      <c r="Y180" s="112">
        <v>1845.4677400000005</v>
      </c>
      <c r="Z180" s="112">
        <v>3014477.0312800002</v>
      </c>
      <c r="AA180" s="112">
        <v>1987.3529027000004</v>
      </c>
      <c r="AB180" s="112">
        <v>3003318.7264100015</v>
      </c>
      <c r="AC180" s="112">
        <v>1463.3113419000001</v>
      </c>
      <c r="AD180" s="112">
        <v>2247562.2560129999</v>
      </c>
      <c r="AE180" s="110">
        <f t="shared" si="32"/>
        <v>14424.927149599998</v>
      </c>
      <c r="AF180" s="110">
        <f t="shared" si="33"/>
        <v>24758412.475628</v>
      </c>
      <c r="AG180" s="2"/>
      <c r="AH180" s="2"/>
      <c r="AI180" s="88"/>
      <c r="AK180" s="88"/>
    </row>
    <row r="181" spans="1:38" x14ac:dyDescent="0.25">
      <c r="A181" s="383"/>
      <c r="B181" s="383" t="s">
        <v>235</v>
      </c>
      <c r="C181" s="113" t="s">
        <v>236</v>
      </c>
      <c r="D181" s="112">
        <v>161.11768000000001</v>
      </c>
      <c r="E181" s="112">
        <v>150136.99127</v>
      </c>
      <c r="F181" s="112">
        <v>96.561189999999996</v>
      </c>
      <c r="G181" s="112">
        <v>119664.25410999998</v>
      </c>
      <c r="H181" s="112">
        <v>197.43302</v>
      </c>
      <c r="I181" s="112">
        <v>194410.44862799998</v>
      </c>
      <c r="J181" s="112">
        <v>312.76097999999996</v>
      </c>
      <c r="K181" s="112">
        <v>317788.55054999999</v>
      </c>
      <c r="L181" s="112">
        <v>356.34131000000002</v>
      </c>
      <c r="M181" s="112">
        <v>352064.32051799999</v>
      </c>
      <c r="N181" s="112">
        <v>188.35655000000003</v>
      </c>
      <c r="O181" s="112">
        <v>168502.45935499997</v>
      </c>
      <c r="P181" s="112">
        <v>169.94291000000001</v>
      </c>
      <c r="Q181" s="112">
        <v>153570.10298399997</v>
      </c>
      <c r="R181" s="383"/>
      <c r="S181" s="383" t="s">
        <v>235</v>
      </c>
      <c r="T181" s="113" t="s">
        <v>236</v>
      </c>
      <c r="U181" s="112">
        <v>560.52491540000005</v>
      </c>
      <c r="V181" s="112">
        <v>519241.79420600005</v>
      </c>
      <c r="W181" s="112">
        <v>442.17523000000011</v>
      </c>
      <c r="X181" s="112">
        <v>402717.23889400001</v>
      </c>
      <c r="Y181" s="112">
        <v>818.84186030000012</v>
      </c>
      <c r="Z181" s="112">
        <v>749381.57365299994</v>
      </c>
      <c r="AA181" s="112">
        <v>461.11476020000021</v>
      </c>
      <c r="AB181" s="112">
        <v>390618.34470199997</v>
      </c>
      <c r="AC181" s="112">
        <v>235.05323480000004</v>
      </c>
      <c r="AD181" s="112">
        <v>187990.94869400002</v>
      </c>
      <c r="AE181" s="110">
        <f t="shared" si="32"/>
        <v>4000.2236407000005</v>
      </c>
      <c r="AF181" s="110">
        <f t="shared" si="33"/>
        <v>3706087.0275639999</v>
      </c>
      <c r="AG181" s="2"/>
      <c r="AH181" s="2"/>
    </row>
    <row r="182" spans="1:38" x14ac:dyDescent="0.25">
      <c r="A182" s="383"/>
      <c r="B182" s="383" t="s">
        <v>237</v>
      </c>
      <c r="C182" s="111" t="s">
        <v>238</v>
      </c>
      <c r="D182" s="112">
        <v>1941.5525659999994</v>
      </c>
      <c r="E182" s="112">
        <v>1478718.3220849999</v>
      </c>
      <c r="F182" s="112">
        <v>2142.8339299999993</v>
      </c>
      <c r="G182" s="112">
        <v>1660006.3423930011</v>
      </c>
      <c r="H182" s="112">
        <v>2462.1228340000007</v>
      </c>
      <c r="I182" s="112">
        <v>1830461.9723840014</v>
      </c>
      <c r="J182" s="112">
        <v>2734.4088500000025</v>
      </c>
      <c r="K182" s="112">
        <v>2060584.816869</v>
      </c>
      <c r="L182" s="112">
        <v>3628.6007900000027</v>
      </c>
      <c r="M182" s="112">
        <v>2824095.3525140015</v>
      </c>
      <c r="N182" s="112">
        <v>2243.9295099999995</v>
      </c>
      <c r="O182" s="112">
        <v>1719238.6842829993</v>
      </c>
      <c r="P182" s="112">
        <v>3257.0037300000026</v>
      </c>
      <c r="Q182" s="112">
        <v>2594771.1835449999</v>
      </c>
      <c r="R182" s="383"/>
      <c r="S182" s="383" t="s">
        <v>237</v>
      </c>
      <c r="T182" s="111" t="s">
        <v>238</v>
      </c>
      <c r="U182" s="112">
        <v>2611.9545379999995</v>
      </c>
      <c r="V182" s="112">
        <v>2085148.5701399997</v>
      </c>
      <c r="W182" s="112">
        <v>2177.3058800000022</v>
      </c>
      <c r="X182" s="112">
        <v>1649347.1484150002</v>
      </c>
      <c r="Y182" s="112">
        <v>2263.1758992000023</v>
      </c>
      <c r="Z182" s="112">
        <v>1534445.95425</v>
      </c>
      <c r="AA182" s="112">
        <v>2243.9368910000003</v>
      </c>
      <c r="AB182" s="112">
        <v>1497594.1894109994</v>
      </c>
      <c r="AC182" s="112">
        <v>2482.8183710000003</v>
      </c>
      <c r="AD182" s="112">
        <v>1670306.1574839985</v>
      </c>
      <c r="AE182" s="110">
        <f t="shared" si="32"/>
        <v>30189.643789200014</v>
      </c>
      <c r="AF182" s="110">
        <f t="shared" si="33"/>
        <v>22604718.693773001</v>
      </c>
      <c r="AG182" s="2"/>
      <c r="AH182" s="2"/>
    </row>
    <row r="183" spans="1:38" x14ac:dyDescent="0.25">
      <c r="A183" s="85"/>
      <c r="B183" s="383" t="s">
        <v>239</v>
      </c>
      <c r="C183" s="109" t="s">
        <v>240</v>
      </c>
      <c r="D183" s="110">
        <f>+D184+D185+D186</f>
        <v>319.88722000000001</v>
      </c>
      <c r="E183" s="110">
        <f t="shared" ref="E183:AD183" si="37">+E184+E185+E186</f>
        <v>2937092.9972070004</v>
      </c>
      <c r="F183" s="110">
        <f t="shared" si="37"/>
        <v>358.28117529999997</v>
      </c>
      <c r="G183" s="110">
        <f t="shared" si="37"/>
        <v>3373678.5148070003</v>
      </c>
      <c r="H183" s="110">
        <f t="shared" si="37"/>
        <v>498.61135760000002</v>
      </c>
      <c r="I183" s="110">
        <f t="shared" si="37"/>
        <v>4950834.7059220001</v>
      </c>
      <c r="J183" s="110">
        <f t="shared" si="37"/>
        <v>463.57284340000001</v>
      </c>
      <c r="K183" s="110">
        <f t="shared" si="37"/>
        <v>4496424.7076070011</v>
      </c>
      <c r="L183" s="110">
        <f t="shared" si="37"/>
        <v>470.81781640000014</v>
      </c>
      <c r="M183" s="110">
        <f t="shared" si="37"/>
        <v>5301213.196393</v>
      </c>
      <c r="N183" s="110">
        <f t="shared" si="37"/>
        <v>321.98735000000005</v>
      </c>
      <c r="O183" s="110">
        <f t="shared" si="37"/>
        <v>3130221.4696030007</v>
      </c>
      <c r="P183" s="110">
        <f t="shared" si="37"/>
        <v>400.99696449999999</v>
      </c>
      <c r="Q183" s="110">
        <f t="shared" si="37"/>
        <v>4055369.3991239993</v>
      </c>
      <c r="R183" s="85"/>
      <c r="S183" s="383" t="s">
        <v>239</v>
      </c>
      <c r="T183" s="109" t="s">
        <v>240</v>
      </c>
      <c r="U183" s="110">
        <f t="shared" si="37"/>
        <v>603.39793000000031</v>
      </c>
      <c r="V183" s="110">
        <f t="shared" si="37"/>
        <v>6129874.280545</v>
      </c>
      <c r="W183" s="110">
        <f t="shared" si="37"/>
        <v>386.28364240000002</v>
      </c>
      <c r="X183" s="110">
        <f t="shared" si="37"/>
        <v>3652473.6418640018</v>
      </c>
      <c r="Y183" s="110">
        <f t="shared" si="37"/>
        <v>509.62412999999998</v>
      </c>
      <c r="Z183" s="110">
        <f t="shared" si="37"/>
        <v>4653506.7661860036</v>
      </c>
      <c r="AA183" s="110">
        <f t="shared" si="37"/>
        <v>554.2319100000002</v>
      </c>
      <c r="AB183" s="110">
        <f t="shared" si="37"/>
        <v>5436827.7456659982</v>
      </c>
      <c r="AC183" s="110">
        <f t="shared" si="37"/>
        <v>562.11107999999979</v>
      </c>
      <c r="AD183" s="110">
        <f t="shared" si="37"/>
        <v>5106751.4007930038</v>
      </c>
      <c r="AE183" s="110">
        <f t="shared" si="32"/>
        <v>5449.8034196000008</v>
      </c>
      <c r="AF183" s="110">
        <f t="shared" si="33"/>
        <v>53224268.82571701</v>
      </c>
    </row>
    <row r="184" spans="1:38" x14ac:dyDescent="0.25">
      <c r="A184" s="85"/>
      <c r="B184" s="383"/>
      <c r="C184" s="111" t="s">
        <v>241</v>
      </c>
      <c r="D184" s="112">
        <v>316.49666999999999</v>
      </c>
      <c r="E184" s="112">
        <v>2929396.4487070004</v>
      </c>
      <c r="F184" s="112">
        <v>330.8205825</v>
      </c>
      <c r="G184" s="112">
        <v>3297825.6406570002</v>
      </c>
      <c r="H184" s="112">
        <v>452.6267876</v>
      </c>
      <c r="I184" s="112">
        <v>4820530.6748940004</v>
      </c>
      <c r="J184" s="112">
        <v>402.26481340000004</v>
      </c>
      <c r="K184" s="112">
        <v>4314113.737133001</v>
      </c>
      <c r="L184" s="112">
        <v>465.48215640000012</v>
      </c>
      <c r="M184" s="112">
        <v>5288882.2085339995</v>
      </c>
      <c r="N184" s="112">
        <v>296.86761000000007</v>
      </c>
      <c r="O184" s="112">
        <v>3064021.9266960006</v>
      </c>
      <c r="P184" s="112">
        <v>394.1339845</v>
      </c>
      <c r="Q184" s="112">
        <v>4046550.4253239995</v>
      </c>
      <c r="R184" s="85"/>
      <c r="S184" s="383"/>
      <c r="T184" s="111" t="s">
        <v>241</v>
      </c>
      <c r="U184" s="112">
        <v>548.62224000000026</v>
      </c>
      <c r="V184" s="112">
        <v>5999331.3759930003</v>
      </c>
      <c r="W184" s="112">
        <v>355.63339240000005</v>
      </c>
      <c r="X184" s="112">
        <v>3590739.5375240017</v>
      </c>
      <c r="Y184" s="112">
        <v>436.90947999999997</v>
      </c>
      <c r="Z184" s="112">
        <v>4472162.5572340041</v>
      </c>
      <c r="AA184" s="112">
        <v>502.1535600000002</v>
      </c>
      <c r="AB184" s="112">
        <v>5314633.063393998</v>
      </c>
      <c r="AC184" s="112">
        <v>524.91640999999981</v>
      </c>
      <c r="AD184" s="112">
        <v>5026766.5516930046</v>
      </c>
      <c r="AE184" s="110">
        <f t="shared" si="32"/>
        <v>5026.9276867999997</v>
      </c>
      <c r="AF184" s="110">
        <f t="shared" si="33"/>
        <v>52164954.147783004</v>
      </c>
      <c r="AG184" s="2"/>
      <c r="AH184" s="2"/>
      <c r="AJ184" s="88"/>
    </row>
    <row r="185" spans="1:38" x14ac:dyDescent="0.25">
      <c r="A185" s="85"/>
      <c r="B185" s="383"/>
      <c r="C185" s="111" t="s">
        <v>242</v>
      </c>
      <c r="D185" s="112"/>
      <c r="E185" s="112"/>
      <c r="F185" s="112">
        <v>2.9298828000000006</v>
      </c>
      <c r="G185" s="112">
        <v>21807.2448</v>
      </c>
      <c r="H185" s="112">
        <v>14.240360000000001</v>
      </c>
      <c r="I185" s="112">
        <v>55036.143327999998</v>
      </c>
      <c r="J185" s="112">
        <v>12.70058</v>
      </c>
      <c r="K185" s="112">
        <v>49917.089573999998</v>
      </c>
      <c r="L185" s="112"/>
      <c r="M185" s="112"/>
      <c r="N185" s="112"/>
      <c r="O185" s="112"/>
      <c r="P185" s="112"/>
      <c r="Q185" s="112"/>
      <c r="R185" s="85"/>
      <c r="S185" s="383"/>
      <c r="T185" s="111" t="s">
        <v>242</v>
      </c>
      <c r="U185" s="112">
        <v>14.504350000000001</v>
      </c>
      <c r="V185" s="112">
        <v>55748.732752000004</v>
      </c>
      <c r="W185" s="112">
        <v>0.4536</v>
      </c>
      <c r="X185" s="112">
        <v>2599.9898400000002</v>
      </c>
      <c r="Y185" s="112">
        <v>14.802719999999999</v>
      </c>
      <c r="Z185" s="112">
        <v>51759.190752000002</v>
      </c>
      <c r="AA185" s="112">
        <v>15.292680000000001</v>
      </c>
      <c r="AB185" s="112">
        <v>51966.797744000003</v>
      </c>
      <c r="AC185" s="112">
        <v>4.5430000000000001</v>
      </c>
      <c r="AD185" s="112">
        <v>19147.206399999999</v>
      </c>
      <c r="AE185" s="110">
        <f t="shared" si="32"/>
        <v>79.467172800000014</v>
      </c>
      <c r="AF185" s="110">
        <f t="shared" si="33"/>
        <v>307982.39519000001</v>
      </c>
      <c r="AG185" s="2"/>
      <c r="AH185" s="2"/>
    </row>
    <row r="186" spans="1:38" x14ac:dyDescent="0.25">
      <c r="A186" s="85"/>
      <c r="B186" s="383"/>
      <c r="C186" s="111" t="s">
        <v>243</v>
      </c>
      <c r="D186" s="112">
        <v>3.3905500000000002</v>
      </c>
      <c r="E186" s="112">
        <v>7696.5484999999999</v>
      </c>
      <c r="F186" s="112">
        <v>24.530710000000003</v>
      </c>
      <c r="G186" s="112">
        <v>54045.629350000003</v>
      </c>
      <c r="H186" s="112">
        <v>31.744210000000002</v>
      </c>
      <c r="I186" s="112">
        <v>75267.887699999992</v>
      </c>
      <c r="J186" s="112">
        <v>48.60745</v>
      </c>
      <c r="K186" s="112">
        <v>132393.88089999999</v>
      </c>
      <c r="L186" s="112">
        <v>5.3356599999999998</v>
      </c>
      <c r="M186" s="112">
        <v>12330.987859000001</v>
      </c>
      <c r="N186" s="112">
        <v>25.11974</v>
      </c>
      <c r="O186" s="112">
        <v>66199.542906999995</v>
      </c>
      <c r="P186" s="112">
        <v>6.8629799999999994</v>
      </c>
      <c r="Q186" s="112">
        <v>8818.9737999999998</v>
      </c>
      <c r="R186" s="85"/>
      <c r="S186" s="383"/>
      <c r="T186" s="111" t="s">
        <v>243</v>
      </c>
      <c r="U186" s="112">
        <v>40.271340000000002</v>
      </c>
      <c r="V186" s="112">
        <v>74794.171799999996</v>
      </c>
      <c r="W186" s="112">
        <v>30.196649999999998</v>
      </c>
      <c r="X186" s="112">
        <v>59134.114500000003</v>
      </c>
      <c r="Y186" s="112">
        <v>57.911929999999998</v>
      </c>
      <c r="Z186" s="112">
        <v>129585.01820000002</v>
      </c>
      <c r="AA186" s="112">
        <v>36.785669999999996</v>
      </c>
      <c r="AB186" s="112">
        <v>70227.884527999995</v>
      </c>
      <c r="AC186" s="112">
        <v>32.651669999999996</v>
      </c>
      <c r="AD186" s="112">
        <v>60837.642700000011</v>
      </c>
      <c r="AE186" s="110">
        <f t="shared" si="32"/>
        <v>343.40855999999997</v>
      </c>
      <c r="AF186" s="110">
        <f t="shared" si="33"/>
        <v>751332.28274399997</v>
      </c>
      <c r="AG186" s="2"/>
      <c r="AH186" s="2"/>
    </row>
    <row r="187" spans="1:38" x14ac:dyDescent="0.25">
      <c r="A187" s="42" t="s">
        <v>244</v>
      </c>
      <c r="B187" s="383" t="s">
        <v>245</v>
      </c>
      <c r="C187" s="109" t="s">
        <v>246</v>
      </c>
      <c r="D187" s="110">
        <v>4171.5038834999968</v>
      </c>
      <c r="E187" s="110">
        <v>11705534.088484</v>
      </c>
      <c r="F187" s="110">
        <v>3471.7810834999996</v>
      </c>
      <c r="G187" s="110">
        <v>9956293.6519459989</v>
      </c>
      <c r="H187" s="110">
        <v>5706.1190654000011</v>
      </c>
      <c r="I187" s="110">
        <v>16961203.10316398</v>
      </c>
      <c r="J187" s="110">
        <v>3567.4659961999982</v>
      </c>
      <c r="K187" s="110">
        <v>10452111.228309004</v>
      </c>
      <c r="L187" s="110">
        <v>4166.6743641999992</v>
      </c>
      <c r="M187" s="110">
        <v>13333868.503441982</v>
      </c>
      <c r="N187" s="110">
        <v>4714.0990140999993</v>
      </c>
      <c r="O187" s="110">
        <v>13781330.069472002</v>
      </c>
      <c r="P187" s="110">
        <v>3885.3630735979996</v>
      </c>
      <c r="Q187" s="110">
        <v>11125600.600375995</v>
      </c>
      <c r="R187" s="42" t="s">
        <v>244</v>
      </c>
      <c r="S187" s="383" t="s">
        <v>245</v>
      </c>
      <c r="T187" s="109" t="s">
        <v>246</v>
      </c>
      <c r="U187" s="110">
        <v>3797.0470000000005</v>
      </c>
      <c r="V187" s="110">
        <v>11078947.563779</v>
      </c>
      <c r="W187" s="110">
        <v>3698.4926000000005</v>
      </c>
      <c r="X187" s="110">
        <v>10397675.106002999</v>
      </c>
      <c r="Y187" s="110">
        <v>4201.9213150999994</v>
      </c>
      <c r="Z187" s="110">
        <v>12452595.145940995</v>
      </c>
      <c r="AA187" s="110">
        <v>4131.3123922000013</v>
      </c>
      <c r="AB187" s="110">
        <v>12848480.800173996</v>
      </c>
      <c r="AC187" s="110">
        <v>3296.1493003000023</v>
      </c>
      <c r="AD187" s="110">
        <v>10794118.914399996</v>
      </c>
      <c r="AE187" s="110">
        <f t="shared" si="32"/>
        <v>48807.929088097997</v>
      </c>
      <c r="AF187" s="110">
        <f t="shared" si="33"/>
        <v>144887758.77548993</v>
      </c>
      <c r="AG187" s="2"/>
      <c r="AH187" s="2"/>
    </row>
    <row r="188" spans="1:38" x14ac:dyDescent="0.25">
      <c r="A188" s="62"/>
      <c r="B188" s="383"/>
      <c r="C188" s="111" t="s">
        <v>247</v>
      </c>
      <c r="D188" s="112">
        <v>1003.6108399999999</v>
      </c>
      <c r="E188" s="112">
        <v>3567956.4307479998</v>
      </c>
      <c r="F188" s="112">
        <v>868.72302429999991</v>
      </c>
      <c r="G188" s="112">
        <v>3049513.8374119997</v>
      </c>
      <c r="H188" s="112">
        <v>2154.0900499999998</v>
      </c>
      <c r="I188" s="112">
        <v>7822103.8037</v>
      </c>
      <c r="J188" s="112">
        <v>889.82666559999996</v>
      </c>
      <c r="K188" s="112">
        <v>3282413.1524799997</v>
      </c>
      <c r="L188" s="112">
        <v>1473.9302999999998</v>
      </c>
      <c r="M188" s="112">
        <v>5462798.4998729974</v>
      </c>
      <c r="N188" s="112">
        <v>1321.4498437</v>
      </c>
      <c r="O188" s="112">
        <v>4741059.8097180007</v>
      </c>
      <c r="P188" s="112">
        <v>807.86864999999989</v>
      </c>
      <c r="Q188" s="112">
        <v>2873030.3266630005</v>
      </c>
      <c r="R188" s="62"/>
      <c r="S188" s="383"/>
      <c r="T188" s="111" t="s">
        <v>247</v>
      </c>
      <c r="U188" s="112">
        <v>724.65395000000001</v>
      </c>
      <c r="V188" s="112">
        <v>2616920.3606929998</v>
      </c>
      <c r="W188" s="112">
        <v>1074.7150999999999</v>
      </c>
      <c r="X188" s="112">
        <v>3755596.7715560007</v>
      </c>
      <c r="Y188" s="112">
        <v>1421.0137700000002</v>
      </c>
      <c r="Z188" s="112">
        <v>4863401.3182009989</v>
      </c>
      <c r="AA188" s="112">
        <v>1342.7392900000002</v>
      </c>
      <c r="AB188" s="112">
        <v>4687535.7438670015</v>
      </c>
      <c r="AC188" s="112">
        <v>1002.3928400000001</v>
      </c>
      <c r="AD188" s="112">
        <v>3444551.7059069988</v>
      </c>
      <c r="AE188" s="110">
        <f t="shared" si="32"/>
        <v>14085.014323599999</v>
      </c>
      <c r="AF188" s="110">
        <f t="shared" si="33"/>
        <v>50166881.760817997</v>
      </c>
      <c r="AG188" s="2"/>
      <c r="AH188" s="2"/>
    </row>
    <row r="189" spans="1:38" x14ac:dyDescent="0.25">
      <c r="A189" s="62"/>
      <c r="B189" s="383"/>
      <c r="C189" s="111" t="s">
        <v>248</v>
      </c>
      <c r="D189" s="112">
        <v>208.53843000000001</v>
      </c>
      <c r="E189" s="112">
        <v>615259.64193599997</v>
      </c>
      <c r="F189" s="112">
        <v>500.61848430000003</v>
      </c>
      <c r="G189" s="112">
        <v>1456039.620438</v>
      </c>
      <c r="H189" s="112">
        <v>586.28074769999978</v>
      </c>
      <c r="I189" s="112">
        <v>1749796.057948</v>
      </c>
      <c r="J189" s="112">
        <v>735.45067000000017</v>
      </c>
      <c r="K189" s="112">
        <v>2251188.8508580001</v>
      </c>
      <c r="L189" s="112">
        <v>461.78107</v>
      </c>
      <c r="M189" s="112">
        <v>1421824.4355300001</v>
      </c>
      <c r="N189" s="112">
        <v>410.68703839999995</v>
      </c>
      <c r="O189" s="112">
        <v>1222191.1723820001</v>
      </c>
      <c r="P189" s="112">
        <v>554.36795999999993</v>
      </c>
      <c r="Q189" s="112">
        <v>1730096.7842979999</v>
      </c>
      <c r="R189" s="62"/>
      <c r="S189" s="383"/>
      <c r="T189" s="111" t="s">
        <v>248</v>
      </c>
      <c r="U189" s="112">
        <v>330.00981999999999</v>
      </c>
      <c r="V189" s="112">
        <v>1045710.4936000002</v>
      </c>
      <c r="W189" s="112">
        <v>412.45064999999994</v>
      </c>
      <c r="X189" s="112">
        <v>1336360.9559230001</v>
      </c>
      <c r="Y189" s="112">
        <v>422.27982999999995</v>
      </c>
      <c r="Z189" s="112">
        <v>1386702.6783320003</v>
      </c>
      <c r="AA189" s="112">
        <v>349.00873000000001</v>
      </c>
      <c r="AB189" s="112">
        <v>1220856.0598809998</v>
      </c>
      <c r="AC189" s="112">
        <v>628.80289999999991</v>
      </c>
      <c r="AD189" s="112">
        <v>2205731.7375739994</v>
      </c>
      <c r="AE189" s="110">
        <f t="shared" si="32"/>
        <v>5600.2763303999991</v>
      </c>
      <c r="AF189" s="110">
        <f t="shared" si="33"/>
        <v>17641758.488700002</v>
      </c>
      <c r="AG189" s="2"/>
      <c r="AH189" s="2"/>
    </row>
    <row r="190" spans="1:38" x14ac:dyDescent="0.25">
      <c r="A190" s="62"/>
      <c r="B190" s="383"/>
      <c r="C190" s="111" t="s">
        <v>249</v>
      </c>
      <c r="D190" s="112">
        <v>557.22155859999987</v>
      </c>
      <c r="E190" s="112">
        <v>2688157.6763650002</v>
      </c>
      <c r="F190" s="112">
        <v>376.5317672000001</v>
      </c>
      <c r="G190" s="112">
        <v>1552494.7279109999</v>
      </c>
      <c r="H190" s="112">
        <v>346.46405999999996</v>
      </c>
      <c r="I190" s="112">
        <v>1451160.2629319995</v>
      </c>
      <c r="J190" s="112">
        <v>322.16820999999993</v>
      </c>
      <c r="K190" s="112">
        <v>1463323.9453599998</v>
      </c>
      <c r="L190" s="112">
        <v>378.30748999999986</v>
      </c>
      <c r="M190" s="112">
        <v>2042338.7828109991</v>
      </c>
      <c r="N190" s="112">
        <v>511.31559859999993</v>
      </c>
      <c r="O190" s="112">
        <v>1931796.8004659994</v>
      </c>
      <c r="P190" s="112">
        <v>322.41433810000007</v>
      </c>
      <c r="Q190" s="112">
        <v>1210097.611633</v>
      </c>
      <c r="R190" s="62"/>
      <c r="S190" s="383"/>
      <c r="T190" s="111" t="s">
        <v>249</v>
      </c>
      <c r="U190" s="112">
        <v>406.92963000000009</v>
      </c>
      <c r="V190" s="112">
        <v>1824669.5485450006</v>
      </c>
      <c r="W190" s="112">
        <v>228.19573000000003</v>
      </c>
      <c r="X190" s="112">
        <v>995635.42030200013</v>
      </c>
      <c r="Y190" s="112">
        <v>245.95398000000003</v>
      </c>
      <c r="Z190" s="112">
        <v>1109549.6922170001</v>
      </c>
      <c r="AA190" s="112">
        <v>335.70601999999968</v>
      </c>
      <c r="AB190" s="112">
        <v>1693691.6049969995</v>
      </c>
      <c r="AC190" s="112">
        <v>241.15064150000003</v>
      </c>
      <c r="AD190" s="112">
        <v>1283867.3079350002</v>
      </c>
      <c r="AE190" s="110">
        <f t="shared" si="32"/>
        <v>4272.3590239999994</v>
      </c>
      <c r="AF190" s="110">
        <f t="shared" si="33"/>
        <v>19246783.381473999</v>
      </c>
      <c r="AG190" s="2"/>
      <c r="AH190" s="2"/>
    </row>
    <row r="191" spans="1:38" x14ac:dyDescent="0.25">
      <c r="A191" s="42" t="s">
        <v>250</v>
      </c>
      <c r="B191" s="114"/>
      <c r="C191" s="115" t="s">
        <v>251</v>
      </c>
      <c r="D191" s="110">
        <v>2965.6726673000007</v>
      </c>
      <c r="E191" s="110">
        <v>9029153.4458029997</v>
      </c>
      <c r="F191" s="110">
        <v>1841.7992100000001</v>
      </c>
      <c r="G191" s="110">
        <v>5625557.1450890005</v>
      </c>
      <c r="H191" s="110">
        <v>3297.8632000000002</v>
      </c>
      <c r="I191" s="110">
        <v>7923857.8984200014</v>
      </c>
      <c r="J191" s="110">
        <v>3183.13625</v>
      </c>
      <c r="K191" s="110">
        <v>9395484.4876899999</v>
      </c>
      <c r="L191" s="110">
        <v>4177.9767799999991</v>
      </c>
      <c r="M191" s="110">
        <v>11244545.303575998</v>
      </c>
      <c r="N191" s="110">
        <v>1656.5245999000001</v>
      </c>
      <c r="O191" s="110">
        <v>4514837.1369599998</v>
      </c>
      <c r="P191" s="110">
        <v>1761.9492399999999</v>
      </c>
      <c r="Q191" s="110">
        <v>4612392.8555760002</v>
      </c>
      <c r="R191" s="42" t="s">
        <v>250</v>
      </c>
      <c r="S191" s="114"/>
      <c r="T191" s="115" t="s">
        <v>251</v>
      </c>
      <c r="U191" s="110">
        <v>3405.6919200000007</v>
      </c>
      <c r="V191" s="110">
        <v>9537028.972959999</v>
      </c>
      <c r="W191" s="110">
        <v>4072.4695400000005</v>
      </c>
      <c r="X191" s="110">
        <v>10753518.093773998</v>
      </c>
      <c r="Y191" s="110">
        <v>3660.692880000001</v>
      </c>
      <c r="Z191" s="110">
        <v>9833106.4968480002</v>
      </c>
      <c r="AA191" s="110">
        <v>3296.3529000000003</v>
      </c>
      <c r="AB191" s="110">
        <v>10381887.525110001</v>
      </c>
      <c r="AC191" s="110">
        <v>3024.2487100000003</v>
      </c>
      <c r="AD191" s="110">
        <v>8736001.7006790005</v>
      </c>
      <c r="AE191" s="110">
        <f t="shared" si="32"/>
        <v>36344.3778972</v>
      </c>
      <c r="AF191" s="110">
        <f t="shared" si="33"/>
        <v>101587371.06248502</v>
      </c>
      <c r="AG191" s="2"/>
      <c r="AH191" s="2"/>
      <c r="AJ191" s="19"/>
      <c r="AK191" s="19"/>
      <c r="AL191" s="19"/>
    </row>
    <row r="192" spans="1:38" x14ac:dyDescent="0.25">
      <c r="A192" s="42"/>
      <c r="B192" s="114"/>
      <c r="C192" s="115" t="s">
        <v>252</v>
      </c>
      <c r="D192" s="110">
        <v>1962.9697572000018</v>
      </c>
      <c r="E192" s="110">
        <v>1517783.408598999</v>
      </c>
      <c r="F192" s="110">
        <v>2294.625028600004</v>
      </c>
      <c r="G192" s="110">
        <v>1896979.6843059999</v>
      </c>
      <c r="H192" s="110">
        <v>2983.8515500000044</v>
      </c>
      <c r="I192" s="110">
        <v>2183589.9783469993</v>
      </c>
      <c r="J192" s="110">
        <v>2938.5590800000027</v>
      </c>
      <c r="K192" s="110">
        <v>2021539.8372119991</v>
      </c>
      <c r="L192" s="110">
        <v>4456.9091200000021</v>
      </c>
      <c r="M192" s="110">
        <v>2768531.9331899988</v>
      </c>
      <c r="N192" s="110">
        <v>4976.5281599999998</v>
      </c>
      <c r="O192" s="110">
        <v>3471098.4786969996</v>
      </c>
      <c r="P192" s="110">
        <v>4639.4759757000056</v>
      </c>
      <c r="Q192" s="110">
        <v>2903819.8593919971</v>
      </c>
      <c r="R192" s="42"/>
      <c r="S192" s="114"/>
      <c r="T192" s="115" t="s">
        <v>252</v>
      </c>
      <c r="U192" s="110">
        <v>4798.457181800004</v>
      </c>
      <c r="V192" s="110">
        <v>3407532.385220001</v>
      </c>
      <c r="W192" s="110">
        <v>2986.222462000002</v>
      </c>
      <c r="X192" s="110">
        <v>2296415.1073269993</v>
      </c>
      <c r="Y192" s="110">
        <v>2683.3472200000028</v>
      </c>
      <c r="Z192" s="110">
        <v>2416165.4348299988</v>
      </c>
      <c r="AA192" s="110">
        <v>3678.4744200000036</v>
      </c>
      <c r="AB192" s="110">
        <v>2623275.7197100003</v>
      </c>
      <c r="AC192" s="110">
        <v>4257.692320000001</v>
      </c>
      <c r="AD192" s="110">
        <v>2893607.7389609986</v>
      </c>
      <c r="AE192" s="110">
        <f t="shared" si="32"/>
        <v>42657.112275300038</v>
      </c>
      <c r="AF192" s="110">
        <f t="shared" si="33"/>
        <v>30400339.565790992</v>
      </c>
      <c r="AG192" s="2"/>
      <c r="AH192" s="2"/>
      <c r="AL192" s="19"/>
    </row>
    <row r="193" spans="1:38" x14ac:dyDescent="0.25">
      <c r="A193" s="42"/>
      <c r="B193" s="114"/>
      <c r="C193" s="115" t="s">
        <v>253</v>
      </c>
      <c r="D193" s="112"/>
      <c r="E193" s="112"/>
      <c r="F193" s="112">
        <v>2.7719999999999984E-2</v>
      </c>
      <c r="G193" s="112">
        <v>646.38010799999984</v>
      </c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42"/>
      <c r="S193" s="114"/>
      <c r="T193" s="115" t="s">
        <v>253</v>
      </c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0">
        <f t="shared" si="32"/>
        <v>2.7719999999999984E-2</v>
      </c>
      <c r="AF193" s="110">
        <f t="shared" si="33"/>
        <v>646.38010799999984</v>
      </c>
    </row>
    <row r="194" spans="1:38" x14ac:dyDescent="0.25">
      <c r="A194" s="42"/>
      <c r="B194" s="114"/>
      <c r="C194" s="115" t="s">
        <v>254</v>
      </c>
      <c r="D194" s="112">
        <v>13.377799999999999</v>
      </c>
      <c r="E194" s="112">
        <v>21954.867564</v>
      </c>
      <c r="F194" s="112">
        <v>2.2947700000000002</v>
      </c>
      <c r="G194" s="112">
        <v>2861.416287</v>
      </c>
      <c r="H194" s="112">
        <v>6.6738200000000001</v>
      </c>
      <c r="I194" s="112">
        <v>11582.563228999999</v>
      </c>
      <c r="J194" s="112">
        <v>13.932129999999999</v>
      </c>
      <c r="K194" s="112">
        <v>23306.719011000001</v>
      </c>
      <c r="L194" s="112">
        <v>5.8075400000000004</v>
      </c>
      <c r="M194" s="112">
        <v>9902.4737999999998</v>
      </c>
      <c r="N194" s="112">
        <v>5.4</v>
      </c>
      <c r="O194" s="112">
        <v>9291.24</v>
      </c>
      <c r="P194" s="112">
        <v>42.092852800000003</v>
      </c>
      <c r="Q194" s="112">
        <v>79985.068800000008</v>
      </c>
      <c r="R194" s="42"/>
      <c r="S194" s="114"/>
      <c r="T194" s="115" t="s">
        <v>254</v>
      </c>
      <c r="U194" s="112">
        <v>53.911519999999996</v>
      </c>
      <c r="V194" s="112">
        <v>108990.34459200001</v>
      </c>
      <c r="W194">
        <v>9.7200000000000006</v>
      </c>
      <c r="X194">
        <v>16080.768</v>
      </c>
      <c r="Y194" s="112">
        <v>40.544640000000001</v>
      </c>
      <c r="Z194" s="112">
        <v>82319.634144000011</v>
      </c>
      <c r="AA194" s="112">
        <v>18.817779999999999</v>
      </c>
      <c r="AB194" s="112">
        <v>38099.407105999999</v>
      </c>
      <c r="AC194" s="112">
        <v>17.351279999999999</v>
      </c>
      <c r="AD194" s="112">
        <v>30120.116976000001</v>
      </c>
      <c r="AE194" s="110">
        <f t="shared" si="32"/>
        <v>229.9241328</v>
      </c>
      <c r="AF194" s="110">
        <f t="shared" si="33"/>
        <v>434494.61950900004</v>
      </c>
      <c r="AG194" s="2"/>
      <c r="AH194" s="2"/>
    </row>
    <row r="195" spans="1:38" x14ac:dyDescent="0.25">
      <c r="A195" s="541" t="s">
        <v>255</v>
      </c>
      <c r="B195" s="542"/>
      <c r="C195" s="115" t="s">
        <v>256</v>
      </c>
      <c r="D195" s="112">
        <v>161.67976999999999</v>
      </c>
      <c r="E195" s="112">
        <v>1361970.7821529999</v>
      </c>
      <c r="F195" s="112">
        <v>183.23842620000002</v>
      </c>
      <c r="G195" s="112">
        <v>1513468.4472020003</v>
      </c>
      <c r="H195" s="112">
        <v>258.26285999999999</v>
      </c>
      <c r="I195" s="112">
        <v>1952764.5983710003</v>
      </c>
      <c r="J195" s="112">
        <v>248.25775999999993</v>
      </c>
      <c r="K195" s="112">
        <v>1888407.4822310002</v>
      </c>
      <c r="L195" s="112">
        <v>268.15242000000001</v>
      </c>
      <c r="M195" s="112">
        <v>1920492.6460339995</v>
      </c>
      <c r="N195" s="112">
        <v>182.85165000000006</v>
      </c>
      <c r="O195" s="112">
        <v>1655660.0172269999</v>
      </c>
      <c r="P195" s="112">
        <v>216.97367000000003</v>
      </c>
      <c r="Q195" s="112">
        <v>1869955.3806410003</v>
      </c>
      <c r="R195" s="541" t="s">
        <v>255</v>
      </c>
      <c r="S195" s="542"/>
      <c r="T195" s="115" t="s">
        <v>256</v>
      </c>
      <c r="U195" s="112">
        <v>315.670208</v>
      </c>
      <c r="V195" s="112">
        <v>2573559.7268050001</v>
      </c>
      <c r="W195" s="112">
        <v>232.99459000000002</v>
      </c>
      <c r="X195" s="112">
        <v>2005261.4944689996</v>
      </c>
      <c r="Y195" s="112">
        <v>169.93121000000002</v>
      </c>
      <c r="Z195" s="112">
        <v>1538178.2650749998</v>
      </c>
      <c r="AA195" s="112">
        <v>329.12482</v>
      </c>
      <c r="AB195" s="112">
        <v>2230518.4451670009</v>
      </c>
      <c r="AC195" s="112">
        <v>223.55320599999996</v>
      </c>
      <c r="AD195" s="112">
        <v>1597130.6499810002</v>
      </c>
      <c r="AE195" s="110">
        <f t="shared" si="32"/>
        <v>2790.6905902000003</v>
      </c>
      <c r="AF195" s="110">
        <f t="shared" si="33"/>
        <v>22107367.935355999</v>
      </c>
      <c r="AG195" s="2"/>
      <c r="AH195" s="2"/>
      <c r="AL195" s="19"/>
    </row>
    <row r="196" spans="1:38" x14ac:dyDescent="0.25">
      <c r="A196" s="541" t="s">
        <v>257</v>
      </c>
      <c r="B196" s="542"/>
      <c r="C196" s="115" t="s">
        <v>258</v>
      </c>
      <c r="D196" s="112">
        <v>710.66381000000001</v>
      </c>
      <c r="E196" s="112">
        <v>4443702.357396001</v>
      </c>
      <c r="F196" s="112">
        <v>623.01990000000001</v>
      </c>
      <c r="G196" s="112">
        <v>2994425.4322459996</v>
      </c>
      <c r="H196" s="112">
        <v>544.86656000000005</v>
      </c>
      <c r="I196" s="112">
        <v>2230323.0201480007</v>
      </c>
      <c r="J196" s="112">
        <v>982.09465999999975</v>
      </c>
      <c r="K196" s="112">
        <v>4770733.7917960025</v>
      </c>
      <c r="L196" s="112">
        <v>1537.4152599999998</v>
      </c>
      <c r="M196" s="112">
        <v>6148744.6175399972</v>
      </c>
      <c r="N196" s="112">
        <v>635.16161479999994</v>
      </c>
      <c r="O196" s="112">
        <v>2626220.4494880019</v>
      </c>
      <c r="P196" s="112">
        <v>786.93271600000003</v>
      </c>
      <c r="Q196" s="112">
        <v>3395021.5246800007</v>
      </c>
      <c r="R196" s="541" t="s">
        <v>257</v>
      </c>
      <c r="S196" s="542"/>
      <c r="T196" s="115" t="s">
        <v>258</v>
      </c>
      <c r="U196" s="112">
        <v>992.17640000000006</v>
      </c>
      <c r="V196" s="112">
        <v>4306551.0310240006</v>
      </c>
      <c r="W196" s="112">
        <v>997.55351999999993</v>
      </c>
      <c r="X196" s="112">
        <v>4048541.7043599989</v>
      </c>
      <c r="Y196" s="112">
        <v>621.51882000000001</v>
      </c>
      <c r="Z196" s="112">
        <v>3052529.940341</v>
      </c>
      <c r="AA196" s="112">
        <v>573.30454299999997</v>
      </c>
      <c r="AB196" s="112">
        <v>3266002.8510679998</v>
      </c>
      <c r="AC196" s="112">
        <v>1064.4931359000002</v>
      </c>
      <c r="AD196" s="112">
        <v>4587705.5466149999</v>
      </c>
      <c r="AE196" s="110">
        <f t="shared" si="32"/>
        <v>10069.2009397</v>
      </c>
      <c r="AF196" s="110">
        <f t="shared" si="33"/>
        <v>45870502.266702004</v>
      </c>
      <c r="AG196" s="2"/>
      <c r="AH196" s="2"/>
    </row>
    <row r="197" spans="1:38" x14ac:dyDescent="0.25">
      <c r="A197" s="90"/>
      <c r="B197" s="383"/>
      <c r="C197" s="109" t="s">
        <v>259</v>
      </c>
      <c r="D197" s="110">
        <v>3.6395090000000003</v>
      </c>
      <c r="E197" s="110">
        <v>10679.620889999998</v>
      </c>
      <c r="F197" s="110">
        <v>58.427284099999987</v>
      </c>
      <c r="G197" s="110">
        <v>129177.15068699997</v>
      </c>
      <c r="H197" s="110">
        <v>82.548227900000029</v>
      </c>
      <c r="I197" s="110">
        <v>174014.43835499999</v>
      </c>
      <c r="J197" s="110">
        <v>92.559475300000003</v>
      </c>
      <c r="K197" s="110">
        <v>194294.23758099996</v>
      </c>
      <c r="L197" s="110">
        <v>61.289289999999994</v>
      </c>
      <c r="M197" s="110">
        <v>147024.46856299997</v>
      </c>
      <c r="N197" s="110">
        <v>40.083820000000003</v>
      </c>
      <c r="O197" s="110">
        <v>96870.197149999993</v>
      </c>
      <c r="P197" s="110">
        <v>42.887699085999998</v>
      </c>
      <c r="Q197" s="110">
        <v>112504.53739700001</v>
      </c>
      <c r="R197" s="90"/>
      <c r="S197" s="383"/>
      <c r="T197" s="109" t="s">
        <v>259</v>
      </c>
      <c r="U197" s="110">
        <v>58.608409999999985</v>
      </c>
      <c r="V197" s="110">
        <v>152070.91960299999</v>
      </c>
      <c r="W197" s="110">
        <v>63.701610000000002</v>
      </c>
      <c r="X197" s="110">
        <v>137355.43383100003</v>
      </c>
      <c r="Y197" s="110">
        <v>76.220989999999972</v>
      </c>
      <c r="Z197" s="110">
        <v>173965.572912</v>
      </c>
      <c r="AA197" s="110">
        <v>116.68649475399999</v>
      </c>
      <c r="AB197" s="110">
        <v>232993.65409800003</v>
      </c>
      <c r="AC197" s="110">
        <v>81.954109999999986</v>
      </c>
      <c r="AD197" s="110">
        <v>171464.46473499996</v>
      </c>
      <c r="AE197" s="110">
        <f t="shared" si="32"/>
        <v>778.60692014000006</v>
      </c>
      <c r="AF197" s="110">
        <f t="shared" si="33"/>
        <v>1732414.6958019999</v>
      </c>
      <c r="AG197" s="2"/>
      <c r="AH197" s="2"/>
      <c r="AJ197" s="19"/>
    </row>
    <row r="198" spans="1:38" x14ac:dyDescent="0.25">
      <c r="A198" s="543" t="s">
        <v>260</v>
      </c>
      <c r="B198" s="544"/>
      <c r="C198" s="116" t="s">
        <v>261</v>
      </c>
      <c r="D198" s="117">
        <v>1197.6467479999997</v>
      </c>
      <c r="E198" s="117">
        <v>5361031.5986320088</v>
      </c>
      <c r="F198" s="117">
        <v>1009.2971667000003</v>
      </c>
      <c r="G198" s="117">
        <v>5086787.864221002</v>
      </c>
      <c r="H198" s="117">
        <v>1304.4646066999978</v>
      </c>
      <c r="I198" s="117">
        <v>6266356.9774729935</v>
      </c>
      <c r="J198" s="117">
        <v>1394.9088822999984</v>
      </c>
      <c r="K198" s="117">
        <v>6413615.1520449929</v>
      </c>
      <c r="L198" s="117">
        <v>1498.4125005999981</v>
      </c>
      <c r="M198" s="117">
        <v>7217343.9430879969</v>
      </c>
      <c r="N198" s="117">
        <v>1505.2439220999995</v>
      </c>
      <c r="O198" s="117">
        <v>6638341.7419849895</v>
      </c>
      <c r="P198" s="117">
        <v>1440.2189479660003</v>
      </c>
      <c r="Q198" s="117">
        <v>6277355.0252639996</v>
      </c>
      <c r="R198" s="543" t="s">
        <v>260</v>
      </c>
      <c r="S198" s="544"/>
      <c r="T198" s="116" t="s">
        <v>261</v>
      </c>
      <c r="U198" s="117">
        <v>1468.5444841999988</v>
      </c>
      <c r="V198" s="117">
        <v>6784201.5307519855</v>
      </c>
      <c r="W198" s="117">
        <v>1200.1014654000003</v>
      </c>
      <c r="X198" s="117">
        <v>5666631.8744759895</v>
      </c>
      <c r="Y198" s="117">
        <v>1383.9631422000011</v>
      </c>
      <c r="Z198" s="117">
        <v>6643284.9088040004</v>
      </c>
      <c r="AA198" s="117">
        <v>1180.4707189000003</v>
      </c>
      <c r="AB198" s="117">
        <v>5585496.1402300019</v>
      </c>
      <c r="AC198" s="117">
        <v>1475.0679668999992</v>
      </c>
      <c r="AD198" s="117">
        <v>6771537.8262110129</v>
      </c>
      <c r="AE198" s="110">
        <f t="shared" si="32"/>
        <v>16058.340551965994</v>
      </c>
      <c r="AF198" s="110">
        <f t="shared" si="33"/>
        <v>74711984.583180994</v>
      </c>
      <c r="AG198" s="2"/>
      <c r="AH198" s="2"/>
      <c r="AJ198" s="19"/>
    </row>
    <row r="199" spans="1:38" x14ac:dyDescent="0.25">
      <c r="A199" s="118"/>
      <c r="B199" s="32"/>
      <c r="C199" s="116" t="s">
        <v>262</v>
      </c>
      <c r="D199" s="117">
        <v>37.197348899999994</v>
      </c>
      <c r="E199" s="117">
        <v>278170.16192400001</v>
      </c>
      <c r="F199" s="117">
        <v>25.265894100000004</v>
      </c>
      <c r="G199" s="117">
        <v>171648.46193999998</v>
      </c>
      <c r="H199" s="117">
        <v>33.259975599999997</v>
      </c>
      <c r="I199" s="117">
        <v>229121.82350600002</v>
      </c>
      <c r="J199" s="117">
        <v>123.01735369999999</v>
      </c>
      <c r="K199" s="117">
        <v>822888.11594999989</v>
      </c>
      <c r="L199" s="117">
        <v>76.736074999999985</v>
      </c>
      <c r="M199" s="117">
        <v>518812.61984</v>
      </c>
      <c r="N199" s="117">
        <v>162.13441509999996</v>
      </c>
      <c r="O199" s="117">
        <v>1015808.111418</v>
      </c>
      <c r="P199" s="117">
        <v>93.572640073000002</v>
      </c>
      <c r="Q199" s="117">
        <v>577247.73153700004</v>
      </c>
      <c r="R199" s="118"/>
      <c r="S199" s="32"/>
      <c r="T199" s="116" t="s">
        <v>262</v>
      </c>
      <c r="U199" s="117">
        <v>144.50077999999999</v>
      </c>
      <c r="V199" s="117">
        <v>947408.34799699998</v>
      </c>
      <c r="W199" s="117">
        <v>37.801369999999999</v>
      </c>
      <c r="X199" s="117">
        <v>229193.23035300002</v>
      </c>
      <c r="Y199" s="117">
        <v>34.097319999999996</v>
      </c>
      <c r="Z199" s="117">
        <v>239139.288623</v>
      </c>
      <c r="AA199" s="117">
        <v>330.67553999999996</v>
      </c>
      <c r="AB199" s="117">
        <v>2123815.4796120003</v>
      </c>
      <c r="AC199" s="117">
        <v>57.930200000000006</v>
      </c>
      <c r="AD199" s="117">
        <v>368376.32109599997</v>
      </c>
      <c r="AE199" s="110">
        <f t="shared" si="32"/>
        <v>1156.1889124729998</v>
      </c>
      <c r="AF199" s="110">
        <f t="shared" si="33"/>
        <v>7521629.6937960004</v>
      </c>
      <c r="AG199" s="2"/>
      <c r="AH199" s="2"/>
    </row>
    <row r="200" spans="1:38" x14ac:dyDescent="0.25">
      <c r="A200" s="118"/>
      <c r="B200" s="32"/>
      <c r="C200" s="116" t="s">
        <v>263</v>
      </c>
      <c r="D200" s="117">
        <v>64.689459999999983</v>
      </c>
      <c r="E200" s="117">
        <v>145804.75069299986</v>
      </c>
      <c r="F200" s="117">
        <v>100.39834429999999</v>
      </c>
      <c r="G200" s="117">
        <v>164173.80509800001</v>
      </c>
      <c r="H200" s="117">
        <v>103.63243970000002</v>
      </c>
      <c r="I200" s="117">
        <v>174874.08764599988</v>
      </c>
      <c r="J200" s="117">
        <v>148.06918409999986</v>
      </c>
      <c r="K200" s="117">
        <v>246138.80573999989</v>
      </c>
      <c r="L200" s="117">
        <v>111.16052000000001</v>
      </c>
      <c r="M200" s="117">
        <v>229860.32927900009</v>
      </c>
      <c r="N200" s="117">
        <v>156.58785999999995</v>
      </c>
      <c r="O200" s="117">
        <v>240318.51127700004</v>
      </c>
      <c r="P200" s="117">
        <v>155.52123</v>
      </c>
      <c r="Q200" s="117">
        <v>229706.98789600001</v>
      </c>
      <c r="R200" s="118"/>
      <c r="S200" s="32"/>
      <c r="T200" s="116" t="s">
        <v>263</v>
      </c>
      <c r="U200" s="117">
        <v>80.680910000000011</v>
      </c>
      <c r="V200" s="117">
        <v>226926.74900800004</v>
      </c>
      <c r="W200" s="117">
        <v>181.88448180000003</v>
      </c>
      <c r="X200" s="117">
        <v>314684.36982600001</v>
      </c>
      <c r="Y200" s="117">
        <v>101.69499990000003</v>
      </c>
      <c r="Z200" s="117">
        <v>239326.55274999989</v>
      </c>
      <c r="AA200" s="117">
        <v>98.070819900000032</v>
      </c>
      <c r="AB200" s="117">
        <v>162086.72064400007</v>
      </c>
      <c r="AC200" s="117">
        <v>169.06341460000002</v>
      </c>
      <c r="AD200" s="117">
        <v>263229.56840699993</v>
      </c>
      <c r="AE200" s="110">
        <f t="shared" si="32"/>
        <v>1471.4536642999999</v>
      </c>
      <c r="AF200" s="110">
        <f t="shared" si="33"/>
        <v>2637131.2382639996</v>
      </c>
      <c r="AG200" s="2"/>
      <c r="AH200" s="2"/>
      <c r="AI200" s="19"/>
    </row>
    <row r="201" spans="1:38" x14ac:dyDescent="0.25">
      <c r="A201" s="118"/>
      <c r="B201" s="119">
        <v>409</v>
      </c>
      <c r="C201" s="116" t="s">
        <v>264</v>
      </c>
      <c r="D201" s="117">
        <v>6.7073000000000008E-2</v>
      </c>
      <c r="E201" s="117">
        <v>304.46614399999999</v>
      </c>
      <c r="F201" s="117">
        <v>0.38462029999999997</v>
      </c>
      <c r="G201" s="117">
        <v>2997.6</v>
      </c>
      <c r="H201" s="117">
        <v>0.72558849999999997</v>
      </c>
      <c r="I201" s="117">
        <v>5987.5</v>
      </c>
      <c r="J201" s="117"/>
      <c r="K201" s="117"/>
      <c r="L201" s="117">
        <v>0.14232</v>
      </c>
      <c r="M201" s="117">
        <v>1022.7618</v>
      </c>
      <c r="N201" s="117">
        <v>1.0789999999999999E-4</v>
      </c>
      <c r="O201" s="117">
        <v>3</v>
      </c>
      <c r="P201" s="117"/>
      <c r="Q201" s="117"/>
      <c r="R201" s="118"/>
      <c r="S201" s="119">
        <v>409</v>
      </c>
      <c r="T201" s="116" t="s">
        <v>264</v>
      </c>
      <c r="U201" s="117"/>
      <c r="V201" s="117"/>
      <c r="W201" s="117">
        <v>1.6386800000000001</v>
      </c>
      <c r="X201" s="117">
        <v>8423.5225280000013</v>
      </c>
      <c r="Y201" s="117">
        <v>2.3790800000000001</v>
      </c>
      <c r="Z201" s="117">
        <v>7771.9341520000007</v>
      </c>
      <c r="AA201" s="117"/>
      <c r="AB201" s="117"/>
      <c r="AC201" s="117"/>
      <c r="AD201" s="117"/>
      <c r="AE201" s="110">
        <f t="shared" si="32"/>
        <v>5.3374696999999998</v>
      </c>
      <c r="AF201" s="110">
        <f t="shared" si="33"/>
        <v>26510.784624000004</v>
      </c>
      <c r="AG201" s="2"/>
      <c r="AH201" s="2"/>
      <c r="AI201" s="19"/>
      <c r="AJ201" s="19"/>
    </row>
    <row r="202" spans="1:38" ht="4.5" customHeight="1" x14ac:dyDescent="0.25">
      <c r="A202" s="142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</row>
    <row r="203" spans="1:38" x14ac:dyDescent="0.25">
      <c r="A203" s="120" t="s">
        <v>265</v>
      </c>
      <c r="B203" s="120"/>
      <c r="C203" s="5"/>
      <c r="D203" s="121"/>
      <c r="E203" s="1"/>
      <c r="F203" s="7"/>
      <c r="G203" s="7"/>
      <c r="H203" s="7"/>
      <c r="I203" s="7"/>
      <c r="J203" s="122"/>
      <c r="K203" s="122"/>
      <c r="L203" s="122"/>
      <c r="M203" s="122"/>
      <c r="N203" s="122"/>
      <c r="O203" s="122"/>
      <c r="P203" s="122"/>
      <c r="Q203" s="122"/>
      <c r="R203" s="120" t="s">
        <v>265</v>
      </c>
      <c r="S203" s="120"/>
      <c r="T203" s="5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5"/>
      <c r="AF203" s="5"/>
      <c r="AI203" s="19"/>
    </row>
    <row r="204" spans="1:38" x14ac:dyDescent="0.25">
      <c r="A204" s="120" t="s">
        <v>266</v>
      </c>
      <c r="B204" s="5"/>
      <c r="C204" s="5"/>
      <c r="D204" s="5"/>
      <c r="E204" s="5"/>
      <c r="F204" s="2"/>
      <c r="G204" s="2"/>
      <c r="H204" s="5"/>
      <c r="I204" s="84"/>
      <c r="J204" s="148"/>
      <c r="K204" s="148"/>
      <c r="L204" s="148"/>
      <c r="M204" s="148"/>
      <c r="N204" s="148"/>
      <c r="O204" s="148"/>
      <c r="P204" s="148"/>
      <c r="Q204" s="148"/>
      <c r="R204" s="120" t="s">
        <v>266</v>
      </c>
      <c r="S204" s="5"/>
      <c r="T204" s="5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5"/>
      <c r="AF204" s="5"/>
      <c r="AI204" s="19"/>
      <c r="AJ204" s="88"/>
    </row>
    <row r="205" spans="1:38" x14ac:dyDescent="0.25">
      <c r="A205" s="120" t="s">
        <v>267</v>
      </c>
      <c r="B205" s="120"/>
      <c r="C205" s="5"/>
      <c r="D205" s="2"/>
      <c r="E205" s="2"/>
      <c r="F205" s="5"/>
      <c r="G205" s="5"/>
      <c r="H205" s="5"/>
      <c r="I205" s="5"/>
      <c r="J205" s="2"/>
      <c r="K205" s="2"/>
      <c r="L205" s="2"/>
      <c r="M205" s="2"/>
      <c r="N205" s="2"/>
      <c r="O205" s="2"/>
      <c r="P205" s="2"/>
      <c r="Q205" s="2"/>
      <c r="R205" s="120" t="s">
        <v>267</v>
      </c>
      <c r="S205" s="120"/>
      <c r="T205" s="5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5"/>
      <c r="AF205" s="5"/>
    </row>
    <row r="206" spans="1:38" s="5" customFormat="1" x14ac:dyDescent="0.25">
      <c r="A206" s="124" t="s">
        <v>268</v>
      </c>
      <c r="B206" s="120"/>
      <c r="R206" s="124" t="s">
        <v>268</v>
      </c>
      <c r="S206" s="120"/>
    </row>
    <row r="207" spans="1:38" s="5" customFormat="1" x14ac:dyDescent="0.25">
      <c r="A207" s="125" t="s">
        <v>269</v>
      </c>
      <c r="B207" s="120"/>
      <c r="D207" s="2"/>
      <c r="E207" s="2"/>
      <c r="J207" s="2"/>
      <c r="R207" s="125" t="s">
        <v>269</v>
      </c>
      <c r="S207" s="120"/>
      <c r="AE207" s="2"/>
      <c r="AF207" s="2"/>
    </row>
    <row r="208" spans="1:38" s="5" customFormat="1" x14ac:dyDescent="0.25">
      <c r="D208" s="2"/>
      <c r="E208" s="2"/>
    </row>
    <row r="209" spans="4:30" x14ac:dyDescent="0.25">
      <c r="D209" s="19"/>
      <c r="E209" s="19"/>
    </row>
    <row r="210" spans="4:30" x14ac:dyDescent="0.25">
      <c r="D210" s="126"/>
      <c r="E210" s="88"/>
    </row>
    <row r="211" spans="4:30" x14ac:dyDescent="0.25">
      <c r="E211" s="88"/>
      <c r="F211" s="127"/>
    </row>
    <row r="212" spans="4:30" x14ac:dyDescent="0.25"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</row>
    <row r="213" spans="4:30" x14ac:dyDescent="0.25"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</row>
    <row r="214" spans="4:30" x14ac:dyDescent="0.25">
      <c r="E214" s="88"/>
      <c r="F214" s="88"/>
    </row>
  </sheetData>
  <mergeCells count="124">
    <mergeCell ref="AE166:AF166"/>
    <mergeCell ref="A175:B175"/>
    <mergeCell ref="A163:Q163"/>
    <mergeCell ref="A164:Q164"/>
    <mergeCell ref="R163:AF163"/>
    <mergeCell ref="R164:AF164"/>
    <mergeCell ref="R3:AF3"/>
    <mergeCell ref="A53:Q53"/>
    <mergeCell ref="A54:Q54"/>
    <mergeCell ref="A108:Q108"/>
    <mergeCell ref="A109:Q109"/>
    <mergeCell ref="R53:AF53"/>
    <mergeCell ref="R54:AF54"/>
    <mergeCell ref="R108:AF108"/>
    <mergeCell ref="R109:AF109"/>
    <mergeCell ref="Y111:Z111"/>
    <mergeCell ref="AA111:AB111"/>
    <mergeCell ref="AC111:AD111"/>
    <mergeCell ref="AE111:AF111"/>
    <mergeCell ref="A124:B124"/>
    <mergeCell ref="R111:R112"/>
    <mergeCell ref="S111:S112"/>
    <mergeCell ref="R124:S124"/>
    <mergeCell ref="J111:K111"/>
    <mergeCell ref="A2:Q2"/>
    <mergeCell ref="A3:Q3"/>
    <mergeCell ref="R2:AF2"/>
    <mergeCell ref="S60:T60"/>
    <mergeCell ref="R69:S69"/>
    <mergeCell ref="R74:S74"/>
    <mergeCell ref="R75:S75"/>
    <mergeCell ref="R76:S76"/>
    <mergeCell ref="R83:S83"/>
    <mergeCell ref="R23:S23"/>
    <mergeCell ref="R24:S24"/>
    <mergeCell ref="R27:S27"/>
    <mergeCell ref="T31:T32"/>
    <mergeCell ref="R56:R57"/>
    <mergeCell ref="S56:S57"/>
    <mergeCell ref="T56:T57"/>
    <mergeCell ref="AC56:AD56"/>
    <mergeCell ref="AE56:AF56"/>
    <mergeCell ref="B60:C60"/>
    <mergeCell ref="A69:B69"/>
    <mergeCell ref="A74:B74"/>
    <mergeCell ref="A75:B75"/>
    <mergeCell ref="N56:O56"/>
    <mergeCell ref="P56:Q56"/>
    <mergeCell ref="A179:B179"/>
    <mergeCell ref="A195:B195"/>
    <mergeCell ref="A196:B196"/>
    <mergeCell ref="A198:B198"/>
    <mergeCell ref="T166:T167"/>
    <mergeCell ref="P166:Q166"/>
    <mergeCell ref="U166:V166"/>
    <mergeCell ref="W166:X166"/>
    <mergeCell ref="Y166:Z166"/>
    <mergeCell ref="R175:S175"/>
    <mergeCell ref="R179:S179"/>
    <mergeCell ref="R195:S195"/>
    <mergeCell ref="R196:S196"/>
    <mergeCell ref="R198:S198"/>
    <mergeCell ref="AA166:AB166"/>
    <mergeCell ref="AC166:AD166"/>
    <mergeCell ref="R166:R167"/>
    <mergeCell ref="S166:S167"/>
    <mergeCell ref="A166:A167"/>
    <mergeCell ref="B166:B167"/>
    <mergeCell ref="C166:C167"/>
    <mergeCell ref="D166:E166"/>
    <mergeCell ref="F166:G166"/>
    <mergeCell ref="H166:I166"/>
    <mergeCell ref="J166:K166"/>
    <mergeCell ref="L166:M166"/>
    <mergeCell ref="N166:O166"/>
    <mergeCell ref="P111:Q111"/>
    <mergeCell ref="U111:V111"/>
    <mergeCell ref="W111:X111"/>
    <mergeCell ref="A76:B76"/>
    <mergeCell ref="A83:B83"/>
    <mergeCell ref="A111:A112"/>
    <mergeCell ref="B111:B112"/>
    <mergeCell ref="C111:C112"/>
    <mergeCell ref="D111:E111"/>
    <mergeCell ref="F111:G111"/>
    <mergeCell ref="H111:I111"/>
    <mergeCell ref="T111:T112"/>
    <mergeCell ref="L111:M111"/>
    <mergeCell ref="N111:O111"/>
    <mergeCell ref="U56:V56"/>
    <mergeCell ref="W56:X56"/>
    <mergeCell ref="Y56:Z56"/>
    <mergeCell ref="AA56:AB56"/>
    <mergeCell ref="A56:A57"/>
    <mergeCell ref="B56:B57"/>
    <mergeCell ref="C56:C57"/>
    <mergeCell ref="D56:E56"/>
    <mergeCell ref="F56:G56"/>
    <mergeCell ref="H56:I56"/>
    <mergeCell ref="J56:K56"/>
    <mergeCell ref="L56:M56"/>
    <mergeCell ref="AC5:AD5"/>
    <mergeCell ref="AE5:AF5"/>
    <mergeCell ref="A23:B23"/>
    <mergeCell ref="A24:B24"/>
    <mergeCell ref="A27:B27"/>
    <mergeCell ref="C31:C32"/>
    <mergeCell ref="T5:T6"/>
    <mergeCell ref="N5:O5"/>
    <mergeCell ref="P5:Q5"/>
    <mergeCell ref="U5:V5"/>
    <mergeCell ref="W5:X5"/>
    <mergeCell ref="Y5:Z5"/>
    <mergeCell ref="AA5:AB5"/>
    <mergeCell ref="R5:R6"/>
    <mergeCell ref="S5:S6"/>
    <mergeCell ref="A5:A6"/>
    <mergeCell ref="B5:B6"/>
    <mergeCell ref="C5:C6"/>
    <mergeCell ref="D5:E5"/>
    <mergeCell ref="F5:G5"/>
    <mergeCell ref="H5:I5"/>
    <mergeCell ref="J5:K5"/>
    <mergeCell ref="L5:M5"/>
  </mergeCells>
  <pageMargins left="0.15748031496062992" right="0.15748031496062992" top="0.74803149606299213" bottom="0.59055118110236227" header="0.31496062992125984" footer="0.31496062992125984"/>
  <pageSetup scale="6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A8D7-7403-41B8-B160-E14CA860EF8C}">
  <dimension ref="A1:AN445"/>
  <sheetViews>
    <sheetView tabSelected="1" workbookViewId="0">
      <selection activeCell="T21" sqref="T21"/>
    </sheetView>
  </sheetViews>
  <sheetFormatPr baseColWidth="10" defaultColWidth="9.140625" defaultRowHeight="15" x14ac:dyDescent="0.25"/>
  <cols>
    <col min="1" max="1" width="7.140625" customWidth="1"/>
    <col min="2" max="2" width="21.140625" customWidth="1"/>
    <col min="3" max="3" width="35.28515625" customWidth="1"/>
    <col min="4" max="4" width="13.85546875" customWidth="1"/>
    <col min="5" max="5" width="16.42578125" customWidth="1"/>
    <col min="6" max="6" width="13.7109375" customWidth="1"/>
    <col min="7" max="7" width="16.7109375" customWidth="1"/>
    <col min="8" max="8" width="13.42578125" bestFit="1" customWidth="1"/>
    <col min="9" max="9" width="16" customWidth="1"/>
    <col min="10" max="10" width="13.42578125" bestFit="1" customWidth="1"/>
    <col min="11" max="11" width="16.140625" customWidth="1"/>
    <col min="12" max="12" width="13.42578125" bestFit="1" customWidth="1"/>
    <col min="13" max="13" width="13.42578125" customWidth="1"/>
    <col min="14" max="14" width="11.7109375" customWidth="1"/>
    <col min="15" max="15" width="14.140625" customWidth="1"/>
    <col min="16" max="16" width="11" bestFit="1" customWidth="1"/>
    <col min="17" max="17" width="13.42578125" bestFit="1" customWidth="1"/>
    <col min="18" max="18" width="11.140625" customWidth="1"/>
    <col min="19" max="19" width="13.42578125" bestFit="1" customWidth="1"/>
    <col min="20" max="20" width="11" style="515" bestFit="1" customWidth="1"/>
    <col min="21" max="21" width="15.5703125" style="515" customWidth="1"/>
    <col min="22" max="22" width="14.42578125" customWidth="1"/>
    <col min="23" max="23" width="14.5703125" customWidth="1"/>
    <col min="24" max="24" width="12.5703125" customWidth="1"/>
    <col min="25" max="25" width="13.42578125" bestFit="1" customWidth="1"/>
    <col min="26" max="26" width="11" bestFit="1" customWidth="1"/>
    <col min="27" max="27" width="13.42578125" bestFit="1" customWidth="1"/>
    <col min="28" max="28" width="13.85546875" customWidth="1"/>
    <col min="29" max="29" width="16.5703125" customWidth="1"/>
    <col min="30" max="30" width="15.140625" style="5" customWidth="1"/>
    <col min="31" max="31" width="15.7109375" style="5" customWidth="1"/>
    <col min="32" max="32" width="13.140625" style="5" customWidth="1"/>
    <col min="33" max="33" width="14.140625" style="5" bestFit="1" customWidth="1"/>
    <col min="34" max="40" width="9.140625" style="5"/>
  </cols>
  <sheetData>
    <row r="1" spans="1:29" ht="17.25" customHeight="1" x14ac:dyDescent="0.25">
      <c r="A1" s="1"/>
      <c r="B1" s="1"/>
      <c r="C1" s="1"/>
      <c r="D1" s="2"/>
      <c r="E1" s="3"/>
      <c r="F1" s="231"/>
      <c r="G1" s="2"/>
      <c r="H1" s="23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29" ht="17.25" customHeight="1" x14ac:dyDescent="0.25">
      <c r="A2" s="1"/>
      <c r="B2" s="1"/>
      <c r="C2" s="1"/>
      <c r="D2" s="2"/>
      <c r="E2" s="3"/>
      <c r="F2" s="231"/>
      <c r="G2" s="2"/>
      <c r="H2" s="23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29" ht="13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29" ht="13.5" customHeight="1" x14ac:dyDescent="0.25">
      <c r="A4" s="1"/>
      <c r="B4" s="1"/>
      <c r="C4" s="1"/>
      <c r="D4" s="2"/>
      <c r="E4" s="3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</row>
    <row r="5" spans="1:29" ht="13.5" customHeight="1" x14ac:dyDescent="0.25">
      <c r="A5" s="590" t="s">
        <v>304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</row>
    <row r="6" spans="1:29" ht="14.25" customHeight="1" x14ac:dyDescent="0.25">
      <c r="A6" s="591" t="s">
        <v>305</v>
      </c>
      <c r="B6" s="591"/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  <c r="AC6" s="591"/>
    </row>
    <row r="7" spans="1:29" ht="6" customHeight="1" x14ac:dyDescent="0.25">
      <c r="A7" s="1"/>
      <c r="B7" s="1"/>
      <c r="C7" s="1"/>
      <c r="D7" s="2"/>
      <c r="E7" s="3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</row>
    <row r="8" spans="1:29" ht="15" customHeight="1" x14ac:dyDescent="0.25">
      <c r="A8" s="610" t="s">
        <v>349</v>
      </c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</row>
    <row r="9" spans="1:29" x14ac:dyDescent="0.25">
      <c r="A9" s="611" t="s">
        <v>3</v>
      </c>
      <c r="B9" s="611"/>
      <c r="C9" s="611"/>
      <c r="D9" s="611"/>
      <c r="E9" s="611"/>
      <c r="F9" s="611"/>
      <c r="G9" s="611"/>
      <c r="H9" s="611"/>
      <c r="I9" s="611"/>
      <c r="J9" s="611"/>
      <c r="K9" s="611"/>
      <c r="L9" s="611"/>
      <c r="M9" s="611"/>
      <c r="N9" s="611"/>
      <c r="O9" s="611"/>
      <c r="P9" s="611"/>
      <c r="Q9" s="611"/>
      <c r="R9" s="611"/>
      <c r="S9" s="611"/>
      <c r="T9" s="611"/>
      <c r="U9" s="611"/>
      <c r="V9" s="611"/>
      <c r="W9" s="611"/>
      <c r="X9" s="611"/>
      <c r="Y9" s="611"/>
      <c r="Z9" s="611"/>
      <c r="AA9" s="611"/>
      <c r="AB9" s="611"/>
      <c r="AC9" s="611"/>
    </row>
    <row r="10" spans="1:29" ht="4.5" customHeight="1" thickBot="1" x14ac:dyDescent="0.35">
      <c r="A10" s="488"/>
      <c r="B10" s="488"/>
      <c r="C10" s="488"/>
      <c r="D10" s="488"/>
      <c r="E10" s="488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489"/>
      <c r="U10" s="489"/>
      <c r="V10" s="8"/>
      <c r="W10" s="8"/>
      <c r="X10" s="8"/>
      <c r="Y10" s="8"/>
      <c r="Z10" s="8"/>
      <c r="AA10" s="8"/>
      <c r="AB10" s="5"/>
      <c r="AC10" s="5"/>
    </row>
    <row r="11" spans="1:29" ht="12.75" customHeight="1" thickBot="1" x14ac:dyDescent="0.3">
      <c r="A11" s="597" t="s">
        <v>4</v>
      </c>
      <c r="B11" s="599" t="s">
        <v>5</v>
      </c>
      <c r="C11" s="608" t="s">
        <v>6</v>
      </c>
      <c r="D11" s="585" t="s">
        <v>7</v>
      </c>
      <c r="E11" s="585"/>
      <c r="F11" s="585" t="s">
        <v>8</v>
      </c>
      <c r="G11" s="585"/>
      <c r="H11" s="585" t="s">
        <v>9</v>
      </c>
      <c r="I11" s="585"/>
      <c r="J11" s="585" t="s">
        <v>10</v>
      </c>
      <c r="K11" s="585"/>
      <c r="L11" s="585" t="s">
        <v>11</v>
      </c>
      <c r="M11" s="585"/>
      <c r="N11" s="585" t="s">
        <v>12</v>
      </c>
      <c r="O11" s="585"/>
      <c r="P11" s="585" t="s">
        <v>13</v>
      </c>
      <c r="Q11" s="585"/>
      <c r="R11" s="585" t="s">
        <v>272</v>
      </c>
      <c r="S11" s="585"/>
      <c r="T11" s="585" t="s">
        <v>15</v>
      </c>
      <c r="U11" s="585"/>
      <c r="V11" s="585" t="s">
        <v>16</v>
      </c>
      <c r="W11" s="585"/>
      <c r="X11" s="585" t="s">
        <v>17</v>
      </c>
      <c r="Y11" s="585"/>
      <c r="Z11" s="585" t="s">
        <v>18</v>
      </c>
      <c r="AA11" s="585"/>
      <c r="AB11" s="585" t="s">
        <v>19</v>
      </c>
      <c r="AC11" s="592"/>
    </row>
    <row r="12" spans="1:29" ht="15" customHeight="1" thickBot="1" x14ac:dyDescent="0.3">
      <c r="A12" s="598"/>
      <c r="B12" s="600"/>
      <c r="C12" s="609"/>
      <c r="D12" s="242" t="s">
        <v>20</v>
      </c>
      <c r="E12" s="242" t="s">
        <v>21</v>
      </c>
      <c r="F12" s="242" t="s">
        <v>20</v>
      </c>
      <c r="G12" s="242" t="s">
        <v>21</v>
      </c>
      <c r="H12" s="242" t="s">
        <v>20</v>
      </c>
      <c r="I12" s="242" t="s">
        <v>21</v>
      </c>
      <c r="J12" s="242" t="s">
        <v>20</v>
      </c>
      <c r="K12" s="242" t="s">
        <v>21</v>
      </c>
      <c r="L12" s="242" t="s">
        <v>20</v>
      </c>
      <c r="M12" s="242" t="s">
        <v>21</v>
      </c>
      <c r="N12" s="242" t="s">
        <v>20</v>
      </c>
      <c r="O12" s="242" t="s">
        <v>21</v>
      </c>
      <c r="P12" s="242" t="s">
        <v>20</v>
      </c>
      <c r="Q12" s="242" t="s">
        <v>21</v>
      </c>
      <c r="R12" s="242" t="s">
        <v>20</v>
      </c>
      <c r="S12" s="242" t="s">
        <v>21</v>
      </c>
      <c r="T12" s="242" t="s">
        <v>20</v>
      </c>
      <c r="U12" s="242" t="s">
        <v>21</v>
      </c>
      <c r="V12" s="242" t="s">
        <v>20</v>
      </c>
      <c r="W12" s="242" t="s">
        <v>21</v>
      </c>
      <c r="X12" s="242" t="s">
        <v>20</v>
      </c>
      <c r="Y12" s="242" t="s">
        <v>21</v>
      </c>
      <c r="Z12" s="242" t="s">
        <v>20</v>
      </c>
      <c r="AA12" s="242" t="s">
        <v>21</v>
      </c>
      <c r="AB12" s="242" t="s">
        <v>20</v>
      </c>
      <c r="AC12" s="243" t="s">
        <v>21</v>
      </c>
    </row>
    <row r="13" spans="1:29" ht="1.5" customHeight="1" x14ac:dyDescent="0.25">
      <c r="A13" s="244"/>
      <c r="B13" s="244"/>
      <c r="C13" s="244"/>
      <c r="D13" s="245"/>
      <c r="E13" s="245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495"/>
      <c r="U13" s="495"/>
      <c r="V13" s="246"/>
      <c r="W13" s="246"/>
      <c r="X13" s="246"/>
      <c r="Y13" s="246"/>
      <c r="Z13" s="246"/>
      <c r="AA13" s="246"/>
      <c r="AB13" s="247"/>
      <c r="AC13" s="247"/>
    </row>
    <row r="14" spans="1:29" ht="13.5" customHeight="1" x14ac:dyDescent="0.25">
      <c r="A14" s="248">
        <v>10</v>
      </c>
      <c r="B14" s="247"/>
      <c r="C14" s="249" t="s">
        <v>22</v>
      </c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</row>
    <row r="15" spans="1:29" ht="12" customHeight="1" x14ac:dyDescent="0.25">
      <c r="A15" s="251"/>
      <c r="B15" s="492" t="s">
        <v>23</v>
      </c>
      <c r="C15" s="282" t="s">
        <v>24</v>
      </c>
      <c r="D15" s="253">
        <v>40477.36606</v>
      </c>
      <c r="E15" s="253">
        <v>10352854.582524003</v>
      </c>
      <c r="F15" s="253">
        <v>81003.638859999992</v>
      </c>
      <c r="G15" s="253">
        <v>24077707.229875997</v>
      </c>
      <c r="H15" s="283">
        <v>41634.393470000003</v>
      </c>
      <c r="I15" s="283">
        <v>11358841.708332999</v>
      </c>
      <c r="J15" s="283">
        <v>70047.767360000013</v>
      </c>
      <c r="K15" s="283">
        <v>18266854.307290003</v>
      </c>
      <c r="L15" s="283">
        <v>82322.269770000014</v>
      </c>
      <c r="M15" s="283">
        <v>21777535.968725</v>
      </c>
      <c r="N15" s="407">
        <v>55330.56513000001</v>
      </c>
      <c r="O15" s="407">
        <v>13767329.93259</v>
      </c>
      <c r="P15" s="407">
        <v>71655.773379999984</v>
      </c>
      <c r="Q15" s="407">
        <v>18224221.940398</v>
      </c>
      <c r="R15" s="283">
        <v>22763.872669999997</v>
      </c>
      <c r="S15" s="283">
        <v>5801540.2161330013</v>
      </c>
      <c r="T15" s="253">
        <v>52593.075500000006</v>
      </c>
      <c r="U15" s="253">
        <v>12680778.554785999</v>
      </c>
      <c r="V15" s="283">
        <v>51140.173759999998</v>
      </c>
      <c r="W15" s="283">
        <v>12521555.661931999</v>
      </c>
      <c r="X15" s="283">
        <v>40280.559580000001</v>
      </c>
      <c r="Y15" s="283">
        <v>9746028.1428779997</v>
      </c>
      <c r="Z15" s="283">
        <v>64232.275070000011</v>
      </c>
      <c r="AA15" s="283">
        <v>16090121.368384004</v>
      </c>
      <c r="AB15" s="283">
        <f>D15+F15+H15+J15+L15+N15+P15+R15+T15+V15+X15+Z15</f>
        <v>673481.73060999997</v>
      </c>
      <c r="AC15" s="283">
        <f>E15+G15+I15+K15+M15+O15+Q15+S15+U15+W15+Y15+AA15</f>
        <v>174665369.61384898</v>
      </c>
    </row>
    <row r="16" spans="1:29" ht="12" customHeight="1" x14ac:dyDescent="0.25">
      <c r="A16" s="251"/>
      <c r="B16" s="492" t="s">
        <v>25</v>
      </c>
      <c r="C16" s="282" t="s">
        <v>293</v>
      </c>
      <c r="D16" s="407">
        <v>908.46</v>
      </c>
      <c r="E16" s="407">
        <v>614144.66399999999</v>
      </c>
      <c r="F16" s="407">
        <v>1001.4000000000001</v>
      </c>
      <c r="G16" s="407">
        <v>667018.82999999996</v>
      </c>
      <c r="H16" s="407">
        <v>581.43000000000006</v>
      </c>
      <c r="I16" s="407">
        <v>348248.77799999999</v>
      </c>
      <c r="J16" s="407">
        <v>1185.2539999999999</v>
      </c>
      <c r="K16" s="407">
        <v>683605.59179999982</v>
      </c>
      <c r="L16" s="407">
        <v>466.94000000000005</v>
      </c>
      <c r="M16" s="407">
        <v>244391.04000000004</v>
      </c>
      <c r="N16" s="407">
        <v>376.52</v>
      </c>
      <c r="O16" s="407">
        <v>216529.17599999998</v>
      </c>
      <c r="P16" s="407">
        <v>1084.442</v>
      </c>
      <c r="Q16" s="407">
        <v>605066.10499999998</v>
      </c>
      <c r="R16" s="283">
        <v>357.01</v>
      </c>
      <c r="S16" s="283">
        <v>190841.20900000003</v>
      </c>
      <c r="T16" s="253">
        <v>426.11</v>
      </c>
      <c r="U16" s="253">
        <v>239532.44099999996</v>
      </c>
      <c r="V16" s="283">
        <v>706.66000000000008</v>
      </c>
      <c r="W16" s="283">
        <v>391499.81200000009</v>
      </c>
      <c r="X16" s="283">
        <v>1130.2700000000002</v>
      </c>
      <c r="Y16" s="283">
        <v>638397.39300000004</v>
      </c>
      <c r="Z16" s="283">
        <v>481.1400000000001</v>
      </c>
      <c r="AA16" s="283">
        <v>263219.32</v>
      </c>
      <c r="AB16" s="283">
        <f t="shared" ref="AB16:AC23" si="0">D16+F16+H16+J16+L16+N16+P16+R16+T16+V16+X16+Z16</f>
        <v>8705.6360000000004</v>
      </c>
      <c r="AC16" s="283">
        <f t="shared" si="0"/>
        <v>5102494.3598000007</v>
      </c>
    </row>
    <row r="17" spans="1:35" ht="12" customHeight="1" x14ac:dyDescent="0.25">
      <c r="A17" s="408"/>
      <c r="B17" s="492" t="s">
        <v>27</v>
      </c>
      <c r="C17" s="282" t="s">
        <v>28</v>
      </c>
      <c r="D17" s="407">
        <v>207555.70500000002</v>
      </c>
      <c r="E17" s="407">
        <v>47090005.591995992</v>
      </c>
      <c r="F17" s="407">
        <v>66373.725999999995</v>
      </c>
      <c r="G17" s="407">
        <v>15001999.753433</v>
      </c>
      <c r="H17" s="407">
        <v>159589.16899999999</v>
      </c>
      <c r="I17" s="407">
        <v>35449453.660699993</v>
      </c>
      <c r="J17" s="407">
        <v>118211.30499999999</v>
      </c>
      <c r="K17" s="407">
        <v>25400114.212500002</v>
      </c>
      <c r="L17" s="407">
        <v>194454.682</v>
      </c>
      <c r="M17" s="407">
        <v>41802725.665219985</v>
      </c>
      <c r="N17" s="407">
        <v>127809.46199999998</v>
      </c>
      <c r="O17" s="407">
        <v>26938386.039100002</v>
      </c>
      <c r="P17" s="407">
        <v>163420.53600000002</v>
      </c>
      <c r="Q17" s="407">
        <v>32804739.496616006</v>
      </c>
      <c r="R17" s="283">
        <v>106331.039</v>
      </c>
      <c r="S17" s="283">
        <v>21545604.779600002</v>
      </c>
      <c r="T17" s="253">
        <v>169369.78899999999</v>
      </c>
      <c r="U17" s="253">
        <v>32919005.619700003</v>
      </c>
      <c r="V17" s="283">
        <v>266558.739</v>
      </c>
      <c r="W17" s="283">
        <v>55415469.829299986</v>
      </c>
      <c r="X17" s="283">
        <v>67628.404999999999</v>
      </c>
      <c r="Y17" s="283">
        <v>14648340.786</v>
      </c>
      <c r="Z17" s="283">
        <v>223743.55299999996</v>
      </c>
      <c r="AA17" s="283">
        <v>46412285.615599997</v>
      </c>
      <c r="AB17" s="283">
        <f t="shared" si="0"/>
        <v>1871046.1100000003</v>
      </c>
      <c r="AC17" s="283">
        <f t="shared" si="0"/>
        <v>395428131.04976493</v>
      </c>
      <c r="AD17" s="2"/>
      <c r="AE17" s="232"/>
      <c r="AF17" s="232"/>
    </row>
    <row r="18" spans="1:35" ht="2.25" customHeight="1" x14ac:dyDescent="0.25">
      <c r="A18" s="256"/>
      <c r="B18" s="257"/>
      <c r="C18" s="258"/>
      <c r="D18" s="253"/>
      <c r="E18" s="253"/>
      <c r="F18" s="253"/>
      <c r="G18" s="25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53"/>
      <c r="U18" s="253"/>
      <c r="V18" s="283"/>
      <c r="W18" s="283"/>
      <c r="X18" s="283"/>
      <c r="Y18" s="283"/>
      <c r="Z18" s="283"/>
      <c r="AA18" s="283"/>
      <c r="AB18" s="283">
        <f t="shared" si="0"/>
        <v>0</v>
      </c>
      <c r="AC18" s="283">
        <f t="shared" si="0"/>
        <v>0</v>
      </c>
    </row>
    <row r="19" spans="1:35" ht="13.5" customHeight="1" x14ac:dyDescent="0.25">
      <c r="A19" s="435"/>
      <c r="B19" s="425"/>
      <c r="C19" s="496" t="s">
        <v>29</v>
      </c>
      <c r="D19" s="352">
        <f>(D20+D21+D22+D23)</f>
        <v>6625.625790000001</v>
      </c>
      <c r="E19" s="352">
        <f t="shared" ref="E19:G19" si="1">(E20+E21+E22+E23)</f>
        <v>4970711.4423160003</v>
      </c>
      <c r="F19" s="352">
        <f>(F20+F21+F22+F23)</f>
        <v>9227.9533300000003</v>
      </c>
      <c r="G19" s="352">
        <f t="shared" si="1"/>
        <v>6328317.775843</v>
      </c>
      <c r="H19" s="352">
        <f>+H20+H21+H22+H23</f>
        <v>2620.1388900000002</v>
      </c>
      <c r="I19" s="352">
        <f t="shared" ref="I19:AA19" si="2">+I20+I21+I22+I23</f>
        <v>1564005.4273589998</v>
      </c>
      <c r="J19" s="352">
        <f t="shared" si="2"/>
        <v>1232.1664700000001</v>
      </c>
      <c r="K19" s="352">
        <f t="shared" si="2"/>
        <v>486295.13854100002</v>
      </c>
      <c r="L19" s="352">
        <f t="shared" si="2"/>
        <v>600.44532000000004</v>
      </c>
      <c r="M19" s="352">
        <f t="shared" si="2"/>
        <v>230053.95556300005</v>
      </c>
      <c r="N19" s="352">
        <f t="shared" si="2"/>
        <v>150.26544000000001</v>
      </c>
      <c r="O19" s="352">
        <f t="shared" si="2"/>
        <v>199924.99550699999</v>
      </c>
      <c r="P19" s="352">
        <f t="shared" si="2"/>
        <v>278.09633000000002</v>
      </c>
      <c r="Q19" s="352">
        <f t="shared" si="2"/>
        <v>245368.83076900005</v>
      </c>
      <c r="R19" s="352">
        <f t="shared" si="2"/>
        <v>524.77206000000001</v>
      </c>
      <c r="S19" s="352">
        <f t="shared" si="2"/>
        <v>426438.00254200003</v>
      </c>
      <c r="T19" s="352">
        <f t="shared" si="2"/>
        <v>158.9813</v>
      </c>
      <c r="U19" s="352">
        <f t="shared" si="2"/>
        <v>136596.58752999999</v>
      </c>
      <c r="V19" s="352">
        <f t="shared" si="2"/>
        <v>302.73832999999991</v>
      </c>
      <c r="W19" s="352">
        <f t="shared" si="2"/>
        <v>268241.91554000002</v>
      </c>
      <c r="X19" s="352">
        <f t="shared" si="2"/>
        <v>73.728360000000009</v>
      </c>
      <c r="Y19" s="352">
        <f t="shared" si="2"/>
        <v>70597.982231000002</v>
      </c>
      <c r="Z19" s="352">
        <f t="shared" si="2"/>
        <v>8505.7860600000004</v>
      </c>
      <c r="AA19" s="352">
        <f t="shared" si="2"/>
        <v>5184437.9476049989</v>
      </c>
      <c r="AB19" s="409">
        <f t="shared" si="0"/>
        <v>30300.697680000005</v>
      </c>
      <c r="AC19" s="409">
        <f>E19+G19+I19+K19+M19+O19+Q19+S19+U19+W19+Y19+AA19</f>
        <v>20110990.001346</v>
      </c>
      <c r="AD19" s="2"/>
      <c r="AE19" s="2"/>
      <c r="AF19" s="2"/>
      <c r="AG19" s="2"/>
      <c r="AH19" s="2"/>
      <c r="AI19" s="2"/>
    </row>
    <row r="20" spans="1:35" s="5" customFormat="1" ht="13.5" customHeight="1" x14ac:dyDescent="0.25">
      <c r="A20" s="251"/>
      <c r="B20" s="492" t="s">
        <v>30</v>
      </c>
      <c r="C20" s="282" t="s">
        <v>31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3">
        <v>0</v>
      </c>
      <c r="Y20" s="253">
        <v>0</v>
      </c>
      <c r="Z20" s="253">
        <v>0</v>
      </c>
      <c r="AA20" s="253">
        <v>0</v>
      </c>
      <c r="AB20" s="253">
        <f t="shared" si="0"/>
        <v>0</v>
      </c>
      <c r="AC20" s="253">
        <f t="shared" si="0"/>
        <v>0</v>
      </c>
      <c r="AD20" s="2"/>
      <c r="AE20" s="2"/>
      <c r="AF20" s="2"/>
    </row>
    <row r="21" spans="1:35" s="5" customFormat="1" ht="13.5" customHeight="1" x14ac:dyDescent="0.25">
      <c r="A21" s="251"/>
      <c r="B21" s="492" t="s">
        <v>32</v>
      </c>
      <c r="C21" s="431" t="s">
        <v>33</v>
      </c>
      <c r="D21" s="497">
        <v>0</v>
      </c>
      <c r="E21" s="498">
        <v>0</v>
      </c>
      <c r="F21" s="498">
        <v>0</v>
      </c>
      <c r="G21" s="498">
        <v>0</v>
      </c>
      <c r="H21" s="412">
        <v>0.67131999999999992</v>
      </c>
      <c r="I21" s="412">
        <v>14040.019272999998</v>
      </c>
      <c r="J21" s="412">
        <v>3.4766400000000002</v>
      </c>
      <c r="K21" s="412">
        <v>20238.081541</v>
      </c>
      <c r="L21" s="413">
        <v>0</v>
      </c>
      <c r="M21" s="413">
        <v>0</v>
      </c>
      <c r="N21" s="413">
        <v>5.4906800000000011</v>
      </c>
      <c r="O21" s="413">
        <v>38945.725021999999</v>
      </c>
      <c r="P21" s="413">
        <v>0</v>
      </c>
      <c r="Q21" s="413">
        <v>0</v>
      </c>
      <c r="R21" s="414">
        <v>0.23132</v>
      </c>
      <c r="S21" s="414">
        <v>10935.000865999998</v>
      </c>
      <c r="T21" s="265">
        <v>0</v>
      </c>
      <c r="U21" s="265">
        <v>0</v>
      </c>
      <c r="V21" s="265">
        <v>0.33112999999999998</v>
      </c>
      <c r="W21" s="265">
        <v>7262.9999669999997</v>
      </c>
      <c r="X21" s="265">
        <v>0</v>
      </c>
      <c r="Y21" s="265">
        <v>0</v>
      </c>
      <c r="Z21" s="265">
        <v>0</v>
      </c>
      <c r="AA21" s="265">
        <v>0</v>
      </c>
      <c r="AB21" s="253">
        <f t="shared" si="0"/>
        <v>10.201090000000002</v>
      </c>
      <c r="AC21" s="253">
        <f t="shared" si="0"/>
        <v>91421.826669000002</v>
      </c>
      <c r="AD21" s="84"/>
    </row>
    <row r="22" spans="1:35" s="5" customFormat="1" ht="23.25" customHeight="1" x14ac:dyDescent="0.25">
      <c r="A22" s="251"/>
      <c r="B22" s="492" t="s">
        <v>34</v>
      </c>
      <c r="C22" s="431" t="s">
        <v>35</v>
      </c>
      <c r="D22" s="283">
        <v>6625.625790000001</v>
      </c>
      <c r="E22" s="283">
        <v>4970711.4423160003</v>
      </c>
      <c r="F22" s="283">
        <v>9227.9533300000003</v>
      </c>
      <c r="G22" s="283">
        <v>6328317.775843</v>
      </c>
      <c r="H22" s="253">
        <v>2604.3105700000001</v>
      </c>
      <c r="I22" s="253">
        <v>1546465.6567859999</v>
      </c>
      <c r="J22" s="253">
        <v>1228.68983</v>
      </c>
      <c r="K22" s="253">
        <v>466057.05700000003</v>
      </c>
      <c r="L22" s="253">
        <v>600.44532000000004</v>
      </c>
      <c r="M22" s="253">
        <v>230053.95556300005</v>
      </c>
      <c r="N22" s="253">
        <v>144.77476000000001</v>
      </c>
      <c r="O22" s="253">
        <v>160979.27048499999</v>
      </c>
      <c r="P22" s="253">
        <v>278.09633000000002</v>
      </c>
      <c r="Q22" s="253">
        <v>245368.83076900005</v>
      </c>
      <c r="R22" s="253">
        <v>524.54074000000003</v>
      </c>
      <c r="S22" s="253">
        <v>415503.00167600001</v>
      </c>
      <c r="T22" s="253">
        <v>145.97800000000001</v>
      </c>
      <c r="U22" s="253">
        <v>133097.3995</v>
      </c>
      <c r="V22" s="253">
        <v>302.40719999999993</v>
      </c>
      <c r="W22" s="253">
        <v>260978.91557300001</v>
      </c>
      <c r="X22" s="253">
        <v>73.728360000000009</v>
      </c>
      <c r="Y22" s="253">
        <v>70597.982231000002</v>
      </c>
      <c r="Z22" s="253">
        <v>8497.8950600000007</v>
      </c>
      <c r="AA22" s="253">
        <v>5183648.8476049993</v>
      </c>
      <c r="AB22" s="253">
        <f t="shared" si="0"/>
        <v>30254.445290000003</v>
      </c>
      <c r="AC22" s="253">
        <f t="shared" si="0"/>
        <v>20011780.135347001</v>
      </c>
    </row>
    <row r="23" spans="1:35" s="5" customFormat="1" ht="21.75" customHeight="1" x14ac:dyDescent="0.25">
      <c r="A23" s="266"/>
      <c r="B23" s="477" t="s">
        <v>36</v>
      </c>
      <c r="C23" s="478" t="s">
        <v>37</v>
      </c>
      <c r="D23" s="444">
        <v>0</v>
      </c>
      <c r="E23" s="444">
        <v>0</v>
      </c>
      <c r="F23" s="444">
        <v>0</v>
      </c>
      <c r="G23" s="444">
        <v>0</v>
      </c>
      <c r="H23" s="269">
        <v>15.157</v>
      </c>
      <c r="I23" s="269">
        <v>3499.7512999999999</v>
      </c>
      <c r="J23" s="269">
        <v>0</v>
      </c>
      <c r="K23" s="269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69">
        <v>0</v>
      </c>
      <c r="S23" s="269">
        <v>0</v>
      </c>
      <c r="T23" s="269">
        <v>13.003299999999999</v>
      </c>
      <c r="U23" s="269">
        <v>3499.1880299999998</v>
      </c>
      <c r="V23" s="269">
        <v>0</v>
      </c>
      <c r="W23" s="269">
        <v>0</v>
      </c>
      <c r="X23" s="269">
        <v>0</v>
      </c>
      <c r="Y23" s="269">
        <v>0</v>
      </c>
      <c r="Z23" s="269">
        <v>7.891</v>
      </c>
      <c r="AA23" s="269">
        <v>789.1</v>
      </c>
      <c r="AB23" s="253">
        <f t="shared" si="0"/>
        <v>36.051299999999998</v>
      </c>
      <c r="AC23" s="253">
        <f t="shared" si="0"/>
        <v>7788.0393299999996</v>
      </c>
    </row>
    <row r="24" spans="1:35" ht="6" customHeight="1" x14ac:dyDescent="0.25">
      <c r="A24" s="270"/>
      <c r="B24" s="271"/>
      <c r="C24" s="499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273"/>
      <c r="U24" s="273"/>
      <c r="V24" s="415"/>
      <c r="W24" s="415"/>
      <c r="X24" s="415"/>
      <c r="Y24" s="415"/>
      <c r="Z24" s="415"/>
      <c r="AA24" s="415"/>
      <c r="AB24" s="415"/>
      <c r="AC24" s="415"/>
    </row>
    <row r="25" spans="1:35" ht="12" customHeight="1" x14ac:dyDescent="0.25">
      <c r="A25" s="416"/>
      <c r="B25" s="493" t="s">
        <v>38</v>
      </c>
      <c r="C25" s="417" t="s">
        <v>39</v>
      </c>
      <c r="D25" s="284">
        <v>0</v>
      </c>
      <c r="E25" s="284">
        <v>0</v>
      </c>
      <c r="F25" s="284">
        <v>49.3</v>
      </c>
      <c r="G25" s="284">
        <v>41633.85</v>
      </c>
      <c r="H25" s="284">
        <v>0</v>
      </c>
      <c r="I25" s="284">
        <v>0</v>
      </c>
      <c r="J25" s="284">
        <v>123.379</v>
      </c>
      <c r="K25" s="284">
        <v>78905.5769</v>
      </c>
      <c r="L25" s="284">
        <v>194.41300000000001</v>
      </c>
      <c r="M25" s="284">
        <v>127927.82939999999</v>
      </c>
      <c r="N25" s="284">
        <v>413.90999999999997</v>
      </c>
      <c r="O25" s="284">
        <v>248336.17939999999</v>
      </c>
      <c r="P25" s="284">
        <v>48.444000000000003</v>
      </c>
      <c r="Q25" s="284">
        <v>29674.341</v>
      </c>
      <c r="R25" s="284">
        <v>738.73200000000008</v>
      </c>
      <c r="S25" s="284">
        <v>455280.70620000002</v>
      </c>
      <c r="T25" s="277">
        <v>49.992999999999995</v>
      </c>
      <c r="U25" s="277">
        <v>33900.296699999999</v>
      </c>
      <c r="V25" s="284">
        <v>124.623</v>
      </c>
      <c r="W25" s="284">
        <v>81930.594599999997</v>
      </c>
      <c r="X25" s="284">
        <v>221.04599999999999</v>
      </c>
      <c r="Y25" s="284">
        <v>123951.80010000001</v>
      </c>
      <c r="Z25" s="284">
        <v>95.436000000000007</v>
      </c>
      <c r="AA25" s="284">
        <v>49626.720000000001</v>
      </c>
      <c r="AB25" s="283">
        <f>D25+F25+H25+J25+L25+N25+P25+R25+T25+V25+X25+Z25</f>
        <v>2059.2759999999998</v>
      </c>
      <c r="AC25" s="283">
        <f>E25+G25+I25+K25+M25+O25+Q25+S25+U25+W25+Y25+AA25</f>
        <v>1271167.8943</v>
      </c>
    </row>
    <row r="26" spans="1:35" ht="12" customHeight="1" x14ac:dyDescent="0.25">
      <c r="A26" s="418">
        <v>11</v>
      </c>
      <c r="B26" s="492" t="s">
        <v>40</v>
      </c>
      <c r="C26" s="282" t="s">
        <v>41</v>
      </c>
      <c r="D26" s="283">
        <v>407.97974999999991</v>
      </c>
      <c r="E26" s="283">
        <v>291136.86665399995</v>
      </c>
      <c r="F26" s="283">
        <v>303.50957000000005</v>
      </c>
      <c r="G26" s="283">
        <v>157203.030184</v>
      </c>
      <c r="H26" s="283">
        <v>241.55859999999998</v>
      </c>
      <c r="I26" s="283">
        <v>179932.78959700002</v>
      </c>
      <c r="J26" s="283">
        <v>282.65124000000003</v>
      </c>
      <c r="K26" s="283">
        <v>172469.74454700001</v>
      </c>
      <c r="L26" s="284">
        <v>819.47388000000024</v>
      </c>
      <c r="M26" s="284">
        <v>370010.04214400012</v>
      </c>
      <c r="N26" s="284">
        <v>431.60878000000002</v>
      </c>
      <c r="O26" s="284">
        <v>219172.30523000003</v>
      </c>
      <c r="P26" s="284">
        <v>635.59985999999992</v>
      </c>
      <c r="Q26" s="284">
        <v>271915.18427099998</v>
      </c>
      <c r="R26" s="284">
        <v>251.01015999999996</v>
      </c>
      <c r="S26" s="284">
        <v>145872.12683600001</v>
      </c>
      <c r="T26" s="277">
        <v>421.11975999999999</v>
      </c>
      <c r="U26" s="277">
        <v>252893.14618500002</v>
      </c>
      <c r="V26" s="284">
        <v>381.42851999999999</v>
      </c>
      <c r="W26" s="284">
        <v>185666.32060600002</v>
      </c>
      <c r="X26" s="284">
        <v>245.28915000000015</v>
      </c>
      <c r="Y26" s="284">
        <v>155017.69783900006</v>
      </c>
      <c r="Z26" s="284">
        <v>304.80200000000002</v>
      </c>
      <c r="AA26" s="284">
        <v>197887.78980000003</v>
      </c>
      <c r="AB26" s="283">
        <f>D26+F26+H26+J26+L26+N26+P26+R26+T26+V26+X26+Z26</f>
        <v>4726.0312700000004</v>
      </c>
      <c r="AC26" s="283">
        <f>E26+G26+I26+K26+M26+O26+Q26+S26+U26+W26+Y26+AA26</f>
        <v>2599177.0438930006</v>
      </c>
    </row>
    <row r="27" spans="1:35" ht="14.25" customHeight="1" x14ac:dyDescent="0.25">
      <c r="A27" s="418"/>
      <c r="B27" s="281" t="s">
        <v>42</v>
      </c>
      <c r="C27" s="282" t="s">
        <v>43</v>
      </c>
      <c r="D27" s="283">
        <v>118.03840000000001</v>
      </c>
      <c r="E27" s="283">
        <v>144404.67104000002</v>
      </c>
      <c r="F27" s="283">
        <v>207.54207000000002</v>
      </c>
      <c r="G27" s="283">
        <v>197132.17568300004</v>
      </c>
      <c r="H27" s="283">
        <v>84.142920000000004</v>
      </c>
      <c r="I27" s="283">
        <v>92844.118938</v>
      </c>
      <c r="J27" s="283">
        <v>282.65969000000001</v>
      </c>
      <c r="K27" s="283">
        <v>287148.16609299998</v>
      </c>
      <c r="L27" s="284">
        <v>123.09309000000002</v>
      </c>
      <c r="M27" s="284">
        <v>139191.04403300001</v>
      </c>
      <c r="N27" s="284">
        <v>162.62915999999998</v>
      </c>
      <c r="O27" s="284">
        <v>164964.81922599996</v>
      </c>
      <c r="P27" s="284">
        <v>57.849760000000003</v>
      </c>
      <c r="Q27" s="284">
        <v>74308.266093999991</v>
      </c>
      <c r="R27" s="284">
        <v>126.16824000000001</v>
      </c>
      <c r="S27" s="284">
        <v>130952.717432</v>
      </c>
      <c r="T27" s="277">
        <v>194.08940000000001</v>
      </c>
      <c r="U27" s="277">
        <v>205424.87571999998</v>
      </c>
      <c r="V27" s="284">
        <v>172.08938999999998</v>
      </c>
      <c r="W27" s="284">
        <v>166627.25611799999</v>
      </c>
      <c r="X27" s="284">
        <v>98.973870000000005</v>
      </c>
      <c r="Y27" s="284">
        <v>100340.57957700001</v>
      </c>
      <c r="Z27" s="284">
        <v>206.32543000000001</v>
      </c>
      <c r="AA27" s="284">
        <v>194805.16813399998</v>
      </c>
      <c r="AB27" s="283">
        <f t="shared" ref="AB27:AC32" si="3">D27+F27+H27+J27+L27+N27+P27+R27+T27+V27+X27+Z27</f>
        <v>1833.6014200000004</v>
      </c>
      <c r="AC27" s="283">
        <f>E27+G27+I27+K27+M27+O27+Q27+S27+U27+W27+Y27+AA27</f>
        <v>1898143.858088</v>
      </c>
    </row>
    <row r="28" spans="1:35" s="5" customFormat="1" ht="14.25" customHeight="1" x14ac:dyDescent="0.25">
      <c r="A28" s="492"/>
      <c r="B28" s="281" t="s">
        <v>44</v>
      </c>
      <c r="C28" s="282" t="s">
        <v>45</v>
      </c>
      <c r="D28" s="283">
        <v>2.2400599999999997</v>
      </c>
      <c r="E28" s="283">
        <v>4176.7250540000005</v>
      </c>
      <c r="F28" s="283">
        <v>0</v>
      </c>
      <c r="G28" s="283">
        <v>0</v>
      </c>
      <c r="H28" s="253">
        <v>3.1873499999999999</v>
      </c>
      <c r="I28" s="253">
        <v>9514.5167099999999</v>
      </c>
      <c r="J28" s="253">
        <v>0</v>
      </c>
      <c r="K28" s="253">
        <v>0</v>
      </c>
      <c r="L28" s="277">
        <v>4.49892</v>
      </c>
      <c r="M28" s="277">
        <v>8727.1658239999997</v>
      </c>
      <c r="N28" s="277">
        <v>72.599999999999994</v>
      </c>
      <c r="O28" s="277">
        <v>29037.200000000001</v>
      </c>
      <c r="P28" s="277">
        <v>0.125</v>
      </c>
      <c r="Q28" s="277">
        <v>1173</v>
      </c>
      <c r="R28" s="277">
        <v>0</v>
      </c>
      <c r="S28" s="277">
        <v>0</v>
      </c>
      <c r="T28" s="277">
        <v>1.46963</v>
      </c>
      <c r="U28" s="277">
        <v>2627.894452</v>
      </c>
      <c r="V28" s="277">
        <v>1.5916399999999999</v>
      </c>
      <c r="W28" s="277">
        <v>3813.2632839999997</v>
      </c>
      <c r="X28" s="277">
        <v>0.59799999999999998</v>
      </c>
      <c r="Y28" s="277">
        <v>1107.3953999999999</v>
      </c>
      <c r="Z28" s="277">
        <v>5.0000000000000001E-3</v>
      </c>
      <c r="AA28" s="277">
        <v>217.77999999999997</v>
      </c>
      <c r="AB28" s="253">
        <f t="shared" si="3"/>
        <v>86.315599999999989</v>
      </c>
      <c r="AC28" s="253">
        <f t="shared" si="3"/>
        <v>60394.940724</v>
      </c>
    </row>
    <row r="29" spans="1:35" s="5" customFormat="1" ht="12" customHeight="1" x14ac:dyDescent="0.25">
      <c r="A29" s="624" t="s">
        <v>46</v>
      </c>
      <c r="B29" s="625"/>
      <c r="C29" s="282" t="s">
        <v>47</v>
      </c>
      <c r="D29" s="283">
        <v>1621.1654099999996</v>
      </c>
      <c r="E29" s="283">
        <v>4082094.5648139985</v>
      </c>
      <c r="F29" s="283">
        <v>2052.016180000001</v>
      </c>
      <c r="G29" s="283">
        <v>4921769.389959001</v>
      </c>
      <c r="H29" s="253">
        <v>2469.0602400000012</v>
      </c>
      <c r="I29" s="253">
        <v>4504127.6505590007</v>
      </c>
      <c r="J29" s="253">
        <v>2421.6878200000015</v>
      </c>
      <c r="K29" s="253">
        <v>5117187.6814089995</v>
      </c>
      <c r="L29" s="277">
        <v>2307.6215200000001</v>
      </c>
      <c r="M29" s="277">
        <v>6179784.739833002</v>
      </c>
      <c r="N29" s="277">
        <v>2204.1161900000002</v>
      </c>
      <c r="O29" s="277">
        <v>5232918.581225005</v>
      </c>
      <c r="P29" s="277">
        <v>2933.0339000000004</v>
      </c>
      <c r="Q29" s="277">
        <v>5861358.9499679971</v>
      </c>
      <c r="R29" s="277">
        <v>2403.3664199999998</v>
      </c>
      <c r="S29" s="277">
        <v>5185167.5526110018</v>
      </c>
      <c r="T29" s="277">
        <v>2852.8894100000016</v>
      </c>
      <c r="U29" s="277">
        <v>6915901.873328004</v>
      </c>
      <c r="V29" s="277">
        <v>2409.3718800000011</v>
      </c>
      <c r="W29" s="277">
        <v>5834823.3730990048</v>
      </c>
      <c r="X29" s="277">
        <v>1746.7694399999993</v>
      </c>
      <c r="Y29" s="277">
        <v>4104291.0534120016</v>
      </c>
      <c r="Z29" s="277">
        <v>2021.4318200000005</v>
      </c>
      <c r="AA29" s="277">
        <v>4264083.7544469992</v>
      </c>
      <c r="AB29" s="253">
        <f t="shared" si="3"/>
        <v>27442.530230000008</v>
      </c>
      <c r="AC29" s="253">
        <f>E29+G29+I29+K29+M29+O29+Q29+S29+U29+W29+Y29+AA29</f>
        <v>62203509.164664015</v>
      </c>
      <c r="AD29" s="2"/>
      <c r="AE29" s="2"/>
      <c r="AF29" s="2"/>
    </row>
    <row r="30" spans="1:35" ht="12" customHeight="1" x14ac:dyDescent="0.25">
      <c r="A30" s="626" t="s">
        <v>48</v>
      </c>
      <c r="B30" s="627"/>
      <c r="C30" s="282" t="s">
        <v>49</v>
      </c>
      <c r="D30" s="283">
        <v>13955.658000000001</v>
      </c>
      <c r="E30" s="283">
        <v>5076271.2779000001</v>
      </c>
      <c r="F30" s="283">
        <v>16913.031000000003</v>
      </c>
      <c r="G30" s="283">
        <v>6044357.3424000014</v>
      </c>
      <c r="H30" s="283">
        <v>18998.968999999997</v>
      </c>
      <c r="I30" s="283">
        <v>6624475.3724999996</v>
      </c>
      <c r="J30" s="283">
        <v>32881.252999999997</v>
      </c>
      <c r="K30" s="283">
        <v>10747403.485200001</v>
      </c>
      <c r="L30" s="284">
        <v>20754.187999999998</v>
      </c>
      <c r="M30" s="284">
        <v>6917671.0610000007</v>
      </c>
      <c r="N30" s="284">
        <v>8942.1039999999994</v>
      </c>
      <c r="O30" s="284">
        <v>2933487.5772000002</v>
      </c>
      <c r="P30" s="284">
        <v>25407.946</v>
      </c>
      <c r="Q30" s="284">
        <v>8205549.2248000009</v>
      </c>
      <c r="R30" s="284">
        <v>11679.502</v>
      </c>
      <c r="S30" s="284">
        <v>3679152.2971999999</v>
      </c>
      <c r="T30" s="277">
        <v>25075.695</v>
      </c>
      <c r="U30" s="277">
        <v>7751705.0590000004</v>
      </c>
      <c r="V30" s="284">
        <v>13399.745999999999</v>
      </c>
      <c r="W30" s="284">
        <v>4174924.2834000005</v>
      </c>
      <c r="X30" s="284">
        <v>35799.596000000005</v>
      </c>
      <c r="Y30" s="284">
        <v>12377853.843800001</v>
      </c>
      <c r="Z30" s="284">
        <v>21099.756000000001</v>
      </c>
      <c r="AA30" s="284">
        <v>7076183.7325999998</v>
      </c>
      <c r="AB30" s="283">
        <f t="shared" si="3"/>
        <v>244907.44400000002</v>
      </c>
      <c r="AC30" s="283">
        <f>E30+G30+I30+K30+M30+O30+Q30+S30+U30+W30+Y30+AA30</f>
        <v>81609034.557000011</v>
      </c>
    </row>
    <row r="31" spans="1:35" ht="12" customHeight="1" x14ac:dyDescent="0.25">
      <c r="A31" s="492"/>
      <c r="B31" s="281" t="s">
        <v>50</v>
      </c>
      <c r="C31" s="282" t="s">
        <v>51</v>
      </c>
      <c r="D31" s="500">
        <v>0</v>
      </c>
      <c r="E31" s="500">
        <v>0</v>
      </c>
      <c r="F31" s="500">
        <v>0</v>
      </c>
      <c r="G31" s="500">
        <v>0</v>
      </c>
      <c r="H31" s="500">
        <v>5.0000000000000001E-3</v>
      </c>
      <c r="I31" s="500">
        <v>13.2765</v>
      </c>
      <c r="J31" s="500">
        <v>0</v>
      </c>
      <c r="K31" s="500">
        <v>0</v>
      </c>
      <c r="L31" s="500">
        <v>0</v>
      </c>
      <c r="M31" s="500">
        <v>0</v>
      </c>
      <c r="N31" s="283">
        <v>0</v>
      </c>
      <c r="O31" s="283">
        <v>0</v>
      </c>
      <c r="P31" s="284">
        <v>9.6000000000000002E-2</v>
      </c>
      <c r="Q31" s="284">
        <v>748.84</v>
      </c>
      <c r="R31" s="284">
        <v>0</v>
      </c>
      <c r="S31" s="284">
        <v>0</v>
      </c>
      <c r="T31" s="277">
        <v>0</v>
      </c>
      <c r="U31" s="277">
        <v>0</v>
      </c>
      <c r="V31" s="284">
        <v>0</v>
      </c>
      <c r="W31" s="284">
        <v>0</v>
      </c>
      <c r="X31" s="284">
        <v>0</v>
      </c>
      <c r="Y31" s="284">
        <v>0</v>
      </c>
      <c r="Z31" s="284">
        <v>0.05</v>
      </c>
      <c r="AA31" s="284">
        <v>335.5</v>
      </c>
      <c r="AB31" s="283">
        <f t="shared" si="3"/>
        <v>0.15100000000000002</v>
      </c>
      <c r="AC31" s="283">
        <f t="shared" si="3"/>
        <v>1097.6165000000001</v>
      </c>
    </row>
    <row r="32" spans="1:35" ht="12" customHeight="1" x14ac:dyDescent="0.25">
      <c r="A32" s="492"/>
      <c r="B32" s="419">
        <v>1208.0999999999999</v>
      </c>
      <c r="C32" s="282" t="s">
        <v>324</v>
      </c>
      <c r="D32" s="283">
        <v>49677.47896</v>
      </c>
      <c r="E32" s="283">
        <v>19741708.054500002</v>
      </c>
      <c r="F32" s="283">
        <v>32067.480519999997</v>
      </c>
      <c r="G32" s="283">
        <v>12663260.701983999</v>
      </c>
      <c r="H32" s="283">
        <v>22828.904000000002</v>
      </c>
      <c r="I32" s="283">
        <v>8134976.2028000001</v>
      </c>
      <c r="J32" s="283">
        <v>21788.010999999999</v>
      </c>
      <c r="K32" s="283">
        <v>8877895.0154999997</v>
      </c>
      <c r="L32" s="284">
        <v>42029.416000000005</v>
      </c>
      <c r="M32" s="284">
        <v>16033625.777200002</v>
      </c>
      <c r="N32" s="284">
        <v>17986.891</v>
      </c>
      <c r="O32" s="284">
        <v>6128545.6598000005</v>
      </c>
      <c r="P32" s="284">
        <v>42977.264309999999</v>
      </c>
      <c r="Q32" s="284">
        <v>16060844.0746</v>
      </c>
      <c r="R32" s="284">
        <v>31932.804</v>
      </c>
      <c r="S32" s="284">
        <v>10774393.0548</v>
      </c>
      <c r="T32" s="277">
        <v>5624.8</v>
      </c>
      <c r="U32" s="277">
        <v>2506126.94</v>
      </c>
      <c r="V32" s="284">
        <v>51808.929370000005</v>
      </c>
      <c r="W32" s="284">
        <v>18195631.446699999</v>
      </c>
      <c r="X32" s="284">
        <v>31426.763999999999</v>
      </c>
      <c r="Y32" s="284">
        <v>10134719.628</v>
      </c>
      <c r="Z32" s="284">
        <v>37136.58453</v>
      </c>
      <c r="AA32" s="284">
        <v>14435903.257600002</v>
      </c>
      <c r="AB32" s="283">
        <f t="shared" si="3"/>
        <v>387285.32769000006</v>
      </c>
      <c r="AC32" s="283">
        <f t="shared" si="3"/>
        <v>143687629.81348398</v>
      </c>
    </row>
    <row r="33" spans="1:31" ht="13.5" customHeight="1" x14ac:dyDescent="0.25">
      <c r="A33" s="616" t="s">
        <v>54</v>
      </c>
      <c r="B33" s="617"/>
      <c r="C33" s="420" t="s">
        <v>55</v>
      </c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285"/>
      <c r="U33" s="285"/>
      <c r="V33" s="421"/>
      <c r="W33" s="421"/>
      <c r="X33" s="421"/>
      <c r="Y33" s="421"/>
      <c r="Z33" s="421"/>
      <c r="AA33" s="421"/>
      <c r="AB33" s="421"/>
      <c r="AC33" s="421"/>
    </row>
    <row r="34" spans="1:31" ht="12" customHeight="1" x14ac:dyDescent="0.25">
      <c r="A34" s="422"/>
      <c r="B34" s="423" t="s">
        <v>56</v>
      </c>
      <c r="C34" s="282" t="s">
        <v>57</v>
      </c>
      <c r="D34" s="283">
        <v>82.047999999999988</v>
      </c>
      <c r="E34" s="283">
        <v>234321.45919999998</v>
      </c>
      <c r="F34" s="283">
        <v>9.5719999999999992</v>
      </c>
      <c r="G34" s="283">
        <v>33574.731200000002</v>
      </c>
      <c r="H34" s="283">
        <v>1.10432</v>
      </c>
      <c r="I34" s="283">
        <v>4749.7752960000007</v>
      </c>
      <c r="J34" s="283">
        <v>78.88351999999999</v>
      </c>
      <c r="K34" s="283">
        <v>260246.54959999997</v>
      </c>
      <c r="L34" s="283">
        <v>37.390250000000002</v>
      </c>
      <c r="M34" s="283">
        <v>117815.189755</v>
      </c>
      <c r="N34" s="283">
        <v>1.82002</v>
      </c>
      <c r="O34" s="283">
        <v>12061.093558</v>
      </c>
      <c r="P34" s="283">
        <v>13.187199999999997</v>
      </c>
      <c r="Q34" s="283">
        <v>63156.153600000005</v>
      </c>
      <c r="R34" s="283">
        <v>55.24799999999999</v>
      </c>
      <c r="S34" s="283">
        <v>170554.08000000002</v>
      </c>
      <c r="T34" s="253">
        <v>64.596800000000002</v>
      </c>
      <c r="U34" s="253">
        <v>196224.52671999999</v>
      </c>
      <c r="V34" s="283">
        <v>81.726399999999984</v>
      </c>
      <c r="W34" s="283">
        <v>259542.44688</v>
      </c>
      <c r="X34" s="283">
        <v>43.150400000000005</v>
      </c>
      <c r="Y34" s="283">
        <v>140331.69344</v>
      </c>
      <c r="Z34" s="283">
        <v>0</v>
      </c>
      <c r="AA34" s="283">
        <v>0</v>
      </c>
      <c r="AB34" s="283">
        <f>D34+F34+H34+J34+L34+N34+P34+R34+T34+V34+X34+Z34</f>
        <v>468.72690999999998</v>
      </c>
      <c r="AC34" s="283">
        <f t="shared" ref="AC34" si="4">E34+G34+I34+K34+M34+O34+Q34+S34+U34+W34+Y34+AA34</f>
        <v>1492577.6992490001</v>
      </c>
    </row>
    <row r="35" spans="1:31" ht="12" customHeight="1" x14ac:dyDescent="0.25">
      <c r="A35" s="422"/>
      <c r="B35" s="423" t="s">
        <v>319</v>
      </c>
      <c r="C35" s="424" t="s">
        <v>59</v>
      </c>
      <c r="D35" s="283">
        <v>445.04730999999992</v>
      </c>
      <c r="E35" s="283">
        <v>791508.31316100003</v>
      </c>
      <c r="F35" s="283">
        <v>294.19780000000003</v>
      </c>
      <c r="G35" s="283">
        <v>626688.06817900005</v>
      </c>
      <c r="H35" s="283">
        <v>497.61484999999959</v>
      </c>
      <c r="I35" s="283">
        <v>931550.89783599996</v>
      </c>
      <c r="J35" s="283">
        <v>1391.9020000000016</v>
      </c>
      <c r="K35" s="283">
        <v>1911120.7492000004</v>
      </c>
      <c r="L35" s="283">
        <v>142.60649999999995</v>
      </c>
      <c r="M35" s="283">
        <v>406036.95695099991</v>
      </c>
      <c r="N35" s="283">
        <v>129.30700000000002</v>
      </c>
      <c r="O35" s="283">
        <v>345196.8620979999</v>
      </c>
      <c r="P35" s="283">
        <v>269.29420999999996</v>
      </c>
      <c r="Q35" s="283">
        <v>548381.02978800004</v>
      </c>
      <c r="R35" s="283">
        <v>105.79820999999998</v>
      </c>
      <c r="S35" s="283">
        <v>273227.58874800004</v>
      </c>
      <c r="T35" s="253">
        <v>126.30239999999999</v>
      </c>
      <c r="U35" s="253">
        <v>410991.71200599987</v>
      </c>
      <c r="V35" s="283">
        <v>716.8270399999999</v>
      </c>
      <c r="W35" s="283">
        <v>1158153.2335350008</v>
      </c>
      <c r="X35" s="283">
        <v>104.26865999999998</v>
      </c>
      <c r="Y35" s="283">
        <v>257637.23484299998</v>
      </c>
      <c r="Z35" s="283">
        <v>632.88992999999994</v>
      </c>
      <c r="AA35" s="283">
        <v>1012133.2177889999</v>
      </c>
      <c r="AB35" s="283">
        <f>D35+F35+H35+J35+L35+N35+P35+R35+T35+V35+X35+Z35</f>
        <v>4856.0559100000009</v>
      </c>
      <c r="AC35" s="283">
        <f>E35+G35+I35+K35+M35+O35+Q35+S35+U35+W35+Y35+AA35</f>
        <v>8672625.8641339988</v>
      </c>
      <c r="AD35" s="84"/>
    </row>
    <row r="36" spans="1:31" ht="12" customHeight="1" x14ac:dyDescent="0.25">
      <c r="A36" s="422"/>
      <c r="B36" s="423">
        <v>1507</v>
      </c>
      <c r="C36" s="424" t="s">
        <v>320</v>
      </c>
      <c r="D36" s="283">
        <v>13947.817740000013</v>
      </c>
      <c r="E36" s="283">
        <v>14273356.783292996</v>
      </c>
      <c r="F36" s="283">
        <v>8098.8313200000002</v>
      </c>
      <c r="G36" s="283">
        <v>9074476.1820170041</v>
      </c>
      <c r="H36" s="283">
        <v>21617.139219999983</v>
      </c>
      <c r="I36" s="283">
        <v>23369282.399056002</v>
      </c>
      <c r="J36" s="283">
        <v>30480.719929999999</v>
      </c>
      <c r="K36" s="283">
        <v>31589713.407901999</v>
      </c>
      <c r="L36" s="283">
        <v>16134.47217000001</v>
      </c>
      <c r="M36" s="283">
        <v>18098088.636436004</v>
      </c>
      <c r="N36" s="283">
        <v>19647.754890000026</v>
      </c>
      <c r="O36" s="283">
        <v>20803040.242589988</v>
      </c>
      <c r="P36" s="283">
        <v>13782.682300000008</v>
      </c>
      <c r="Q36" s="283">
        <v>14704985.911969004</v>
      </c>
      <c r="R36" s="283">
        <v>19328.805170000003</v>
      </c>
      <c r="S36" s="283">
        <v>21180961.554800022</v>
      </c>
      <c r="T36" s="253">
        <v>18322.262450000009</v>
      </c>
      <c r="U36" s="253">
        <v>20588423.203590993</v>
      </c>
      <c r="V36" s="283">
        <v>24174.531850000021</v>
      </c>
      <c r="W36" s="283">
        <v>27126204.748466019</v>
      </c>
      <c r="X36" s="283">
        <v>18810.019780000021</v>
      </c>
      <c r="Y36" s="283">
        <v>20738933.813056979</v>
      </c>
      <c r="Z36" s="283">
        <v>6882.0803299999889</v>
      </c>
      <c r="AA36" s="283">
        <v>7710121.1373220012</v>
      </c>
      <c r="AB36" s="283">
        <f>D36+F36+H36+J36+L36+N36+P36+R36+T36+V36+X36+Z36</f>
        <v>211227.11715000012</v>
      </c>
      <c r="AC36" s="283">
        <f>E36+G36+I36+K36+M36+O36+Q36+S36+U36+W36+Y36+AA36</f>
        <v>229257588.02049902</v>
      </c>
    </row>
    <row r="37" spans="1:31" ht="22.5" customHeight="1" x14ac:dyDescent="0.25">
      <c r="A37" s="422"/>
      <c r="B37" s="423" t="s">
        <v>60</v>
      </c>
      <c r="C37" s="501" t="s">
        <v>61</v>
      </c>
      <c r="D37" s="283">
        <v>282.42499999999995</v>
      </c>
      <c r="E37" s="283">
        <v>276016.81880000001</v>
      </c>
      <c r="F37" s="283">
        <v>1319.31278</v>
      </c>
      <c r="G37" s="283">
        <v>1731332.534034</v>
      </c>
      <c r="H37" s="283">
        <v>386.28843999999998</v>
      </c>
      <c r="I37" s="283">
        <v>401602.46519599995</v>
      </c>
      <c r="J37" s="283">
        <v>453.99811999999997</v>
      </c>
      <c r="K37" s="283">
        <v>502287.16756800003</v>
      </c>
      <c r="L37" s="283">
        <v>507.00434999999993</v>
      </c>
      <c r="M37" s="283">
        <v>526756.72947900009</v>
      </c>
      <c r="N37" s="283">
        <v>1238.5537000000002</v>
      </c>
      <c r="O37" s="283">
        <v>1495924.759026</v>
      </c>
      <c r="P37" s="283">
        <v>281.82459</v>
      </c>
      <c r="Q37" s="283">
        <v>362291.45435700001</v>
      </c>
      <c r="R37" s="283">
        <v>211.83840000000001</v>
      </c>
      <c r="S37" s="283">
        <v>241011.89944000001</v>
      </c>
      <c r="T37" s="253">
        <v>1277.76368</v>
      </c>
      <c r="U37" s="253">
        <v>1642010.8348400001</v>
      </c>
      <c r="V37" s="283">
        <v>285.91070999999999</v>
      </c>
      <c r="W37" s="283">
        <v>352866.90686400002</v>
      </c>
      <c r="X37" s="283">
        <v>196.89769999999999</v>
      </c>
      <c r="Y37" s="283">
        <v>240821.55339799999</v>
      </c>
      <c r="Z37" s="283">
        <v>1367.77496</v>
      </c>
      <c r="AA37" s="283">
        <v>1729451.337756</v>
      </c>
      <c r="AB37" s="283">
        <f>D37+F37+H37+J37+L37+N37+P37+R37+T37+V37+X37+Z37</f>
        <v>7809.5924299999997</v>
      </c>
      <c r="AC37" s="283">
        <f>E37+G37+I37+K37+M37+O37+Q37+S37+U37+W37+Y37+AA37</f>
        <v>9502374.4607580006</v>
      </c>
      <c r="AD37" s="84"/>
      <c r="AE37" s="84"/>
    </row>
    <row r="38" spans="1:31" ht="13.5" customHeight="1" x14ac:dyDescent="0.25">
      <c r="A38" s="425"/>
      <c r="B38" s="290"/>
      <c r="C38" s="420" t="s">
        <v>62</v>
      </c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291"/>
      <c r="U38" s="291"/>
      <c r="V38" s="426"/>
      <c r="W38" s="426"/>
      <c r="X38" s="426"/>
      <c r="Y38" s="426"/>
      <c r="Z38" s="426"/>
      <c r="AA38" s="426"/>
      <c r="AB38" s="426"/>
      <c r="AC38" s="426"/>
      <c r="AD38" s="2"/>
    </row>
    <row r="39" spans="1:31" ht="0.75" customHeight="1" x14ac:dyDescent="0.25">
      <c r="A39" s="260"/>
      <c r="B39" s="247"/>
      <c r="C39" s="292"/>
      <c r="D39" s="285"/>
      <c r="E39" s="285"/>
      <c r="F39" s="285"/>
      <c r="G39" s="285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285"/>
      <c r="U39" s="285"/>
      <c r="V39" s="421"/>
      <c r="W39" s="421"/>
      <c r="X39" s="421"/>
      <c r="Y39" s="421"/>
      <c r="Z39" s="421"/>
      <c r="AA39" s="421"/>
      <c r="AB39" s="421"/>
      <c r="AC39" s="421"/>
    </row>
    <row r="40" spans="1:31" ht="12.75" customHeight="1" x14ac:dyDescent="0.25">
      <c r="A40" s="408">
        <v>24</v>
      </c>
      <c r="B40" s="293"/>
      <c r="C40" s="427" t="s">
        <v>63</v>
      </c>
      <c r="D40" s="352">
        <f>+D41+D42+D43+D44+D45+D46</f>
        <v>3666.6903384000011</v>
      </c>
      <c r="E40" s="352">
        <f t="shared" ref="E40:AA40" si="5">+E41+E42+E43+E44+E45+E46</f>
        <v>60730687.388525009</v>
      </c>
      <c r="F40" s="352">
        <f t="shared" si="5"/>
        <v>4394.1909210000003</v>
      </c>
      <c r="G40" s="352">
        <f t="shared" si="5"/>
        <v>64678488.054116987</v>
      </c>
      <c r="H40" s="352">
        <f t="shared" si="5"/>
        <v>4105.3460133999979</v>
      </c>
      <c r="I40" s="352">
        <f t="shared" si="5"/>
        <v>58545172.185277008</v>
      </c>
      <c r="J40" s="352">
        <f t="shared" si="5"/>
        <v>4196.1042324999962</v>
      </c>
      <c r="K40" s="352">
        <f t="shared" si="5"/>
        <v>56154986.213054977</v>
      </c>
      <c r="L40" s="352">
        <f t="shared" si="5"/>
        <v>2744.9069513999998</v>
      </c>
      <c r="M40" s="352">
        <f t="shared" si="5"/>
        <v>41345151.677506998</v>
      </c>
      <c r="N40" s="352">
        <f t="shared" si="5"/>
        <v>3045.4278882999984</v>
      </c>
      <c r="O40" s="352">
        <f t="shared" si="5"/>
        <v>44246340.909248017</v>
      </c>
      <c r="P40" s="352">
        <f t="shared" si="5"/>
        <v>2896.7035926000008</v>
      </c>
      <c r="Q40" s="352">
        <f t="shared" si="5"/>
        <v>39331823.117970996</v>
      </c>
      <c r="R40" s="352">
        <f t="shared" si="5"/>
        <v>2772.7679817000007</v>
      </c>
      <c r="S40" s="352">
        <f t="shared" si="5"/>
        <v>40696653.589480996</v>
      </c>
      <c r="T40" s="352">
        <f t="shared" si="5"/>
        <v>2561.6699777000022</v>
      </c>
      <c r="U40" s="352">
        <f t="shared" si="5"/>
        <v>35039871.876178995</v>
      </c>
      <c r="V40" s="352">
        <f t="shared" si="5"/>
        <v>2669.8525297999995</v>
      </c>
      <c r="W40" s="352">
        <f t="shared" si="5"/>
        <v>31018866.315269012</v>
      </c>
      <c r="X40" s="352">
        <f t="shared" si="5"/>
        <v>3453.9961783999988</v>
      </c>
      <c r="Y40" s="352">
        <f t="shared" si="5"/>
        <v>44052677.468358986</v>
      </c>
      <c r="Z40" s="352">
        <f t="shared" si="5"/>
        <v>3599.5320015000007</v>
      </c>
      <c r="AA40" s="352">
        <f t="shared" si="5"/>
        <v>51694892.018692993</v>
      </c>
      <c r="AB40" s="409">
        <f>D40+F40+H40+J40+L40+N40+P40+R40+T40+V40+X40+Z40</f>
        <v>40107.188606700001</v>
      </c>
      <c r="AC40" s="409">
        <f>E40+G40+I40+K40+M40+O40+Q40+S40+U40+W40+Y40+AA40</f>
        <v>567535610.81368101</v>
      </c>
    </row>
    <row r="41" spans="1:31" ht="23.25" customHeight="1" x14ac:dyDescent="0.25">
      <c r="A41" s="251"/>
      <c r="B41" s="428" t="s">
        <v>64</v>
      </c>
      <c r="C41" s="431" t="s">
        <v>65</v>
      </c>
      <c r="D41" s="253">
        <v>2869.1498700000011</v>
      </c>
      <c r="E41" s="253">
        <v>48955883.898214005</v>
      </c>
      <c r="F41" s="253">
        <v>3541.701140000001</v>
      </c>
      <c r="G41" s="253">
        <v>50308192.780629978</v>
      </c>
      <c r="H41" s="283">
        <v>3115.7011399999983</v>
      </c>
      <c r="I41" s="283">
        <v>43948930.704684012</v>
      </c>
      <c r="J41" s="283">
        <v>3218.0869199999966</v>
      </c>
      <c r="K41" s="283">
        <v>41709299.823578984</v>
      </c>
      <c r="L41" s="283">
        <v>1903.2504299999996</v>
      </c>
      <c r="M41" s="283">
        <v>27786665.525800996</v>
      </c>
      <c r="N41" s="283">
        <v>1946.8378199999993</v>
      </c>
      <c r="O41" s="283">
        <v>28381135.044194017</v>
      </c>
      <c r="P41" s="283">
        <v>2123.1213700000008</v>
      </c>
      <c r="Q41" s="283">
        <v>28424395.368563995</v>
      </c>
      <c r="R41" s="283">
        <v>1810.8695800000005</v>
      </c>
      <c r="S41" s="283">
        <v>26785540.706174996</v>
      </c>
      <c r="T41" s="253">
        <v>1626.477050000002</v>
      </c>
      <c r="U41" s="253">
        <v>20217172.542512998</v>
      </c>
      <c r="V41" s="283">
        <v>1740.4156099999998</v>
      </c>
      <c r="W41" s="283">
        <v>18113745.962434001</v>
      </c>
      <c r="X41" s="283">
        <v>2696.9969199999991</v>
      </c>
      <c r="Y41" s="283">
        <v>30834314.989794988</v>
      </c>
      <c r="Z41" s="283">
        <v>2535.0901000000003</v>
      </c>
      <c r="AA41" s="283">
        <v>35196403.894816995</v>
      </c>
      <c r="AB41" s="283">
        <f t="shared" ref="AB41:AC47" si="6">D41+F41+H41+J41+L41+N41+P41+R41+T41+V41+X41+Z41</f>
        <v>29127.697949999998</v>
      </c>
      <c r="AC41" s="283">
        <f t="shared" si="6"/>
        <v>400661681.24139994</v>
      </c>
    </row>
    <row r="42" spans="1:31" ht="12.75" customHeight="1" x14ac:dyDescent="0.25">
      <c r="A42" s="429"/>
      <c r="B42" s="430">
        <v>2402</v>
      </c>
      <c r="C42" s="282" t="s">
        <v>66</v>
      </c>
      <c r="D42" s="283">
        <v>62.129908400000005</v>
      </c>
      <c r="E42" s="283">
        <v>3329044.229464001</v>
      </c>
      <c r="F42" s="283">
        <v>100.975971</v>
      </c>
      <c r="G42" s="283">
        <v>4781778.7753000027</v>
      </c>
      <c r="H42" s="283">
        <v>112.2018484000001</v>
      </c>
      <c r="I42" s="283">
        <v>3637576.481162</v>
      </c>
      <c r="J42" s="283">
        <v>91.379222500000012</v>
      </c>
      <c r="K42" s="283">
        <v>3551003.6518499991</v>
      </c>
      <c r="L42" s="283">
        <v>122.29241140000033</v>
      </c>
      <c r="M42" s="283">
        <v>5476588.2942700032</v>
      </c>
      <c r="N42" s="283">
        <v>89.158308299999831</v>
      </c>
      <c r="O42" s="283">
        <v>4090074.6875999984</v>
      </c>
      <c r="P42" s="283">
        <v>100.21106260000009</v>
      </c>
      <c r="Q42" s="283">
        <v>2396495.6127669993</v>
      </c>
      <c r="R42" s="283">
        <v>107.70491169999997</v>
      </c>
      <c r="S42" s="283">
        <v>3012765.7490919982</v>
      </c>
      <c r="T42" s="253">
        <v>101.47738770000002</v>
      </c>
      <c r="U42" s="253">
        <v>3781107.8612000016</v>
      </c>
      <c r="V42" s="283">
        <v>82.808899799999949</v>
      </c>
      <c r="W42" s="283">
        <v>2459466.1411000011</v>
      </c>
      <c r="X42" s="283">
        <v>93.549898399999947</v>
      </c>
      <c r="Y42" s="283">
        <v>5173952.0858000005</v>
      </c>
      <c r="Z42" s="283">
        <v>83.777011499999986</v>
      </c>
      <c r="AA42" s="283">
        <v>3494065.6303999973</v>
      </c>
      <c r="AB42" s="283">
        <f t="shared" si="6"/>
        <v>1147.6668417000003</v>
      </c>
      <c r="AC42" s="283">
        <f t="shared" si="6"/>
        <v>45183919.200005002</v>
      </c>
    </row>
    <row r="43" spans="1:31" ht="48.75" customHeight="1" x14ac:dyDescent="0.25">
      <c r="A43" s="251"/>
      <c r="B43" s="430">
        <v>2403</v>
      </c>
      <c r="C43" s="431" t="s">
        <v>67</v>
      </c>
      <c r="D43" s="253">
        <v>717.1362899999998</v>
      </c>
      <c r="E43" s="253">
        <v>8039007.5994930035</v>
      </c>
      <c r="F43" s="253">
        <v>748.32517000000018</v>
      </c>
      <c r="G43" s="253">
        <v>9487718.4928610008</v>
      </c>
      <c r="H43" s="283">
        <v>868.89055999999982</v>
      </c>
      <c r="I43" s="283">
        <v>10755880.612080999</v>
      </c>
      <c r="J43" s="283">
        <v>848.3535499999997</v>
      </c>
      <c r="K43" s="283">
        <v>10024143.921635995</v>
      </c>
      <c r="L43" s="283">
        <v>701.73937999999987</v>
      </c>
      <c r="M43" s="283">
        <v>7739983.8763969969</v>
      </c>
      <c r="N43" s="283">
        <v>986.24758999999938</v>
      </c>
      <c r="O43" s="283">
        <v>11361903.837632997</v>
      </c>
      <c r="P43" s="283">
        <v>624.1965899999999</v>
      </c>
      <c r="Q43" s="283">
        <v>7347991.7858370002</v>
      </c>
      <c r="R43" s="283">
        <v>849.17810999999995</v>
      </c>
      <c r="S43" s="283">
        <v>10786918.235835001</v>
      </c>
      <c r="T43" s="253">
        <v>821.04186000000004</v>
      </c>
      <c r="U43" s="253">
        <v>10828641.745166</v>
      </c>
      <c r="V43" s="283">
        <v>834.88490999999988</v>
      </c>
      <c r="W43" s="283">
        <v>10135218.059176009</v>
      </c>
      <c r="X43" s="283">
        <v>637.00208999999995</v>
      </c>
      <c r="Y43" s="283">
        <v>7599632.3320619995</v>
      </c>
      <c r="Z43" s="283">
        <v>942.37883000000045</v>
      </c>
      <c r="AA43" s="283">
        <v>12377786.010205999</v>
      </c>
      <c r="AB43" s="283">
        <f t="shared" si="6"/>
        <v>9579.3749299999981</v>
      </c>
      <c r="AC43" s="283">
        <f t="shared" si="6"/>
        <v>116484826.50838302</v>
      </c>
    </row>
    <row r="44" spans="1:31" ht="25.5" customHeight="1" x14ac:dyDescent="0.25">
      <c r="A44" s="429"/>
      <c r="B44" s="281" t="s">
        <v>325</v>
      </c>
      <c r="C44" s="431" t="s">
        <v>326</v>
      </c>
      <c r="D44" s="283">
        <v>0.73377999999999999</v>
      </c>
      <c r="E44" s="283">
        <v>17807.981354</v>
      </c>
      <c r="F44" s="283">
        <v>1.9792800000000002</v>
      </c>
      <c r="G44" s="283">
        <v>48548.005325999999</v>
      </c>
      <c r="H44" s="283">
        <v>0.39606000000000002</v>
      </c>
      <c r="I44" s="283">
        <v>9751.9873499999994</v>
      </c>
      <c r="J44" s="283">
        <v>2.8320999999999996</v>
      </c>
      <c r="K44" s="283">
        <v>69323.993589999998</v>
      </c>
      <c r="L44" s="283">
        <v>2.6067299999999998</v>
      </c>
      <c r="M44" s="283">
        <v>64023.981038999998</v>
      </c>
      <c r="N44" s="283">
        <v>0.83172999999999997</v>
      </c>
      <c r="O44" s="283">
        <v>20351.975620999998</v>
      </c>
      <c r="P44" s="283">
        <v>2.9462299999999999</v>
      </c>
      <c r="Q44" s="283">
        <v>72291.990803000008</v>
      </c>
      <c r="R44" s="283">
        <v>1.66161</v>
      </c>
      <c r="S44" s="283">
        <v>40704.022278999997</v>
      </c>
      <c r="T44" s="253">
        <v>1.2742800000000001</v>
      </c>
      <c r="U44" s="253">
        <v>31375.959300000002</v>
      </c>
      <c r="V44" s="283">
        <v>3.4684699999999999</v>
      </c>
      <c r="W44" s="283">
        <v>85011.992558999991</v>
      </c>
      <c r="X44" s="283">
        <v>1.6164399999999999</v>
      </c>
      <c r="Y44" s="283">
        <v>39643.998702000004</v>
      </c>
      <c r="Z44" s="283">
        <v>1.2392000000000001</v>
      </c>
      <c r="AA44" s="283">
        <v>30316.008613999998</v>
      </c>
      <c r="AB44" s="283">
        <f t="shared" si="6"/>
        <v>21.585910000000002</v>
      </c>
      <c r="AC44" s="283">
        <f t="shared" si="6"/>
        <v>529151.89653699996</v>
      </c>
    </row>
    <row r="45" spans="1:31" ht="39.75" customHeight="1" x14ac:dyDescent="0.25">
      <c r="A45" s="432"/>
      <c r="B45" s="433" t="s">
        <v>327</v>
      </c>
      <c r="C45" s="431" t="s">
        <v>328</v>
      </c>
      <c r="D45" s="283">
        <v>17.540489999999998</v>
      </c>
      <c r="E45" s="283">
        <v>388943.68000000005</v>
      </c>
      <c r="F45" s="283">
        <v>1.20936</v>
      </c>
      <c r="G45" s="283">
        <v>52250</v>
      </c>
      <c r="H45" s="283">
        <v>8.1564050000000012</v>
      </c>
      <c r="I45" s="283">
        <v>193032.4</v>
      </c>
      <c r="J45" s="283">
        <v>35.452440000000003</v>
      </c>
      <c r="K45" s="283">
        <v>801214.82240000018</v>
      </c>
      <c r="L45" s="283">
        <v>15.018000000000001</v>
      </c>
      <c r="M45" s="283">
        <v>277890</v>
      </c>
      <c r="N45" s="283">
        <v>22.352440000000001</v>
      </c>
      <c r="O45" s="283">
        <v>392875.36419999995</v>
      </c>
      <c r="P45" s="283">
        <v>46.228339999999996</v>
      </c>
      <c r="Q45" s="283">
        <v>1090648.3599999999</v>
      </c>
      <c r="R45" s="283">
        <v>3.3537699999999999</v>
      </c>
      <c r="S45" s="283">
        <v>70724.876099999994</v>
      </c>
      <c r="T45" s="253">
        <v>11.399400000000004</v>
      </c>
      <c r="U45" s="253">
        <v>181573.76799999998</v>
      </c>
      <c r="V45" s="283">
        <v>8.2746399999999998</v>
      </c>
      <c r="W45" s="283">
        <v>225424.16</v>
      </c>
      <c r="X45" s="283">
        <v>24.830830000000002</v>
      </c>
      <c r="Y45" s="283">
        <v>405134.06199999998</v>
      </c>
      <c r="Z45" s="283">
        <v>37.046859999999981</v>
      </c>
      <c r="AA45" s="283">
        <v>596320.47465600003</v>
      </c>
      <c r="AB45" s="283">
        <f t="shared" si="6"/>
        <v>230.86297500000001</v>
      </c>
      <c r="AC45" s="283">
        <f t="shared" si="6"/>
        <v>4676031.9673560001</v>
      </c>
    </row>
    <row r="46" spans="1:31" ht="24.75" customHeight="1" x14ac:dyDescent="0.25">
      <c r="A46" s="270"/>
      <c r="B46" s="281" t="s">
        <v>329</v>
      </c>
      <c r="C46" s="431" t="s">
        <v>330</v>
      </c>
      <c r="D46" s="253">
        <v>0</v>
      </c>
      <c r="E46" s="253">
        <v>0</v>
      </c>
      <c r="F46" s="253">
        <v>0</v>
      </c>
      <c r="G46" s="253">
        <v>0</v>
      </c>
      <c r="H46" s="253">
        <v>0</v>
      </c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53">
        <v>0</v>
      </c>
      <c r="U46" s="253">
        <v>0</v>
      </c>
      <c r="V46" s="283">
        <v>0</v>
      </c>
      <c r="W46" s="283">
        <v>0</v>
      </c>
      <c r="X46" s="283">
        <v>0</v>
      </c>
      <c r="Y46" s="283">
        <v>0</v>
      </c>
      <c r="Z46" s="283">
        <v>0</v>
      </c>
      <c r="AA46" s="283">
        <v>0</v>
      </c>
      <c r="AB46" s="283">
        <f t="shared" si="6"/>
        <v>0</v>
      </c>
      <c r="AC46" s="283">
        <f t="shared" si="6"/>
        <v>0</v>
      </c>
    </row>
    <row r="47" spans="1:31" ht="12.75" customHeight="1" x14ac:dyDescent="0.25">
      <c r="A47" s="370"/>
      <c r="B47" s="423" t="s">
        <v>340</v>
      </c>
      <c r="C47" s="283" t="s">
        <v>341</v>
      </c>
      <c r="D47" s="253">
        <v>0</v>
      </c>
      <c r="E47" s="253">
        <v>0</v>
      </c>
      <c r="F47" s="253">
        <v>0</v>
      </c>
      <c r="G47" s="253">
        <v>0</v>
      </c>
      <c r="H47" s="253">
        <v>0</v>
      </c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53">
        <v>0</v>
      </c>
      <c r="U47" s="253">
        <v>0</v>
      </c>
      <c r="V47" s="283">
        <v>0</v>
      </c>
      <c r="W47" s="283">
        <v>0</v>
      </c>
      <c r="X47" s="283">
        <v>0</v>
      </c>
      <c r="Y47" s="283">
        <v>0</v>
      </c>
      <c r="Z47" s="283">
        <v>0</v>
      </c>
      <c r="AA47" s="283">
        <v>0</v>
      </c>
      <c r="AB47" s="283">
        <f t="shared" si="6"/>
        <v>0</v>
      </c>
      <c r="AC47" s="434">
        <f t="shared" si="6"/>
        <v>0</v>
      </c>
    </row>
    <row r="48" spans="1:31" ht="3.75" customHeight="1" x14ac:dyDescent="0.25">
      <c r="A48" s="435"/>
      <c r="B48" s="436"/>
      <c r="C48" s="437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285"/>
      <c r="U48" s="285"/>
      <c r="V48" s="421"/>
      <c r="W48" s="421"/>
      <c r="X48" s="421"/>
      <c r="Y48" s="421"/>
      <c r="Z48" s="421"/>
      <c r="AA48" s="421"/>
      <c r="AB48" s="421"/>
      <c r="AC48" s="421"/>
    </row>
    <row r="49" spans="1:30" ht="12.75" customHeight="1" x14ac:dyDescent="0.25">
      <c r="A49" s="408">
        <v>18</v>
      </c>
      <c r="B49" s="299"/>
      <c r="C49" s="438" t="s">
        <v>68</v>
      </c>
      <c r="D49" s="352">
        <f>SUM(D50:D55)</f>
        <v>557.05861000000004</v>
      </c>
      <c r="E49" s="352">
        <f t="shared" ref="E49:G49" si="7">SUM(E50:E55)</f>
        <v>4298477.555197998</v>
      </c>
      <c r="F49" s="352">
        <f t="shared" si="7"/>
        <v>517.33490999999844</v>
      </c>
      <c r="G49" s="352">
        <f t="shared" si="7"/>
        <v>2987907.6984299985</v>
      </c>
      <c r="H49" s="352">
        <f t="shared" ref="H49:AA49" si="8">+H50+H51+H53+H52+H54+H55</f>
        <v>642.81385999999975</v>
      </c>
      <c r="I49" s="352">
        <f t="shared" si="8"/>
        <v>4813080.763640997</v>
      </c>
      <c r="J49" s="352">
        <f t="shared" si="8"/>
        <v>564.00245099999927</v>
      </c>
      <c r="K49" s="352">
        <f t="shared" si="8"/>
        <v>4314237.3377209958</v>
      </c>
      <c r="L49" s="352">
        <f t="shared" si="8"/>
        <v>552.41701999999907</v>
      </c>
      <c r="M49" s="352">
        <f t="shared" si="8"/>
        <v>4233597.6729759993</v>
      </c>
      <c r="N49" s="352">
        <f t="shared" si="8"/>
        <v>626.83150999999998</v>
      </c>
      <c r="O49" s="352">
        <f t="shared" si="8"/>
        <v>4888555.7594620017</v>
      </c>
      <c r="P49" s="352">
        <f t="shared" si="8"/>
        <v>705.91357999999832</v>
      </c>
      <c r="Q49" s="352">
        <f t="shared" si="8"/>
        <v>3986252.621294999</v>
      </c>
      <c r="R49" s="352">
        <f t="shared" si="8"/>
        <v>451.88097999999917</v>
      </c>
      <c r="S49" s="352">
        <f t="shared" si="8"/>
        <v>3287411.8815989955</v>
      </c>
      <c r="T49" s="352">
        <f t="shared" si="8"/>
        <v>654.00401150000084</v>
      </c>
      <c r="U49" s="352">
        <f t="shared" si="8"/>
        <v>4421735.3458060119</v>
      </c>
      <c r="V49" s="352">
        <f t="shared" si="8"/>
        <v>807.56646799999999</v>
      </c>
      <c r="W49" s="352">
        <f t="shared" si="8"/>
        <v>5570080.3653870039</v>
      </c>
      <c r="X49" s="352">
        <f t="shared" si="8"/>
        <v>696.29576999999972</v>
      </c>
      <c r="Y49" s="352">
        <f t="shared" si="8"/>
        <v>5732231.2731199991</v>
      </c>
      <c r="Z49" s="352">
        <f t="shared" si="8"/>
        <v>591.4886215000007</v>
      </c>
      <c r="AA49" s="352">
        <f t="shared" si="8"/>
        <v>4984749.378805995</v>
      </c>
      <c r="AB49" s="409">
        <f t="shared" ref="AB49:AC55" si="9">D49+F49+H49+J49+L49+N49+P49+R49+T49+V49+X49+Z49</f>
        <v>7367.6077919999952</v>
      </c>
      <c r="AC49" s="409">
        <f t="shared" si="9"/>
        <v>53518317.653440997</v>
      </c>
    </row>
    <row r="50" spans="1:30" ht="12.75" customHeight="1" x14ac:dyDescent="0.25">
      <c r="A50" s="355"/>
      <c r="B50" s="428" t="s">
        <v>69</v>
      </c>
      <c r="C50" s="431" t="s">
        <v>70</v>
      </c>
      <c r="D50" s="283">
        <v>0</v>
      </c>
      <c r="E50" s="283">
        <v>0</v>
      </c>
      <c r="F50" s="283">
        <v>68.599999999999994</v>
      </c>
      <c r="G50" s="283">
        <v>185220</v>
      </c>
      <c r="H50" s="283">
        <v>0.45</v>
      </c>
      <c r="I50" s="283">
        <v>675</v>
      </c>
      <c r="J50" s="283">
        <v>0.7</v>
      </c>
      <c r="K50" s="283">
        <v>1550</v>
      </c>
      <c r="L50" s="283">
        <v>0.12</v>
      </c>
      <c r="M50" s="283">
        <v>180</v>
      </c>
      <c r="N50" s="283">
        <v>0</v>
      </c>
      <c r="O50" s="283">
        <v>0</v>
      </c>
      <c r="P50" s="283">
        <v>0</v>
      </c>
      <c r="Q50" s="283">
        <v>0</v>
      </c>
      <c r="R50" s="283">
        <v>11.24588</v>
      </c>
      <c r="S50" s="283">
        <v>236840.48197600001</v>
      </c>
      <c r="T50" s="253">
        <v>0</v>
      </c>
      <c r="U50" s="253">
        <v>0</v>
      </c>
      <c r="V50" s="283">
        <v>77.594999999999999</v>
      </c>
      <c r="W50" s="283">
        <v>282717.5</v>
      </c>
      <c r="X50" s="283">
        <v>25.34</v>
      </c>
      <c r="Y50" s="283">
        <v>244902</v>
      </c>
      <c r="Z50" s="283">
        <v>0</v>
      </c>
      <c r="AA50" s="283">
        <v>0</v>
      </c>
      <c r="AB50" s="283">
        <f t="shared" si="9"/>
        <v>184.05088000000001</v>
      </c>
      <c r="AC50" s="283">
        <f t="shared" si="9"/>
        <v>952084.98197600001</v>
      </c>
    </row>
    <row r="51" spans="1:30" ht="12.75" customHeight="1" x14ac:dyDescent="0.25">
      <c r="A51" s="355"/>
      <c r="B51" s="428">
        <v>1802</v>
      </c>
      <c r="C51" s="431" t="s">
        <v>71</v>
      </c>
      <c r="D51" s="283">
        <v>0</v>
      </c>
      <c r="E51" s="283">
        <v>0</v>
      </c>
      <c r="F51" s="283">
        <v>0</v>
      </c>
      <c r="G51" s="283">
        <v>0</v>
      </c>
      <c r="H51" s="283">
        <v>0</v>
      </c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100</v>
      </c>
      <c r="Q51" s="283">
        <v>2800</v>
      </c>
      <c r="R51" s="283">
        <v>0</v>
      </c>
      <c r="S51" s="283">
        <v>0</v>
      </c>
      <c r="T51" s="253">
        <v>0</v>
      </c>
      <c r="U51" s="253">
        <v>0</v>
      </c>
      <c r="V51" s="283">
        <v>100</v>
      </c>
      <c r="W51" s="283">
        <v>3000</v>
      </c>
      <c r="X51" s="283">
        <v>0</v>
      </c>
      <c r="Y51" s="283">
        <v>0</v>
      </c>
      <c r="Z51" s="283">
        <v>0</v>
      </c>
      <c r="AA51" s="283">
        <v>0</v>
      </c>
      <c r="AB51" s="283">
        <f>D51+F51+H51+J51+L51+N51+P51+R51+T51+V51+X51+Z51</f>
        <v>200</v>
      </c>
      <c r="AC51" s="283">
        <f t="shared" si="9"/>
        <v>5800</v>
      </c>
      <c r="AD51" s="2"/>
    </row>
    <row r="52" spans="1:30" ht="12.75" customHeight="1" x14ac:dyDescent="0.25">
      <c r="A52" s="355"/>
      <c r="B52" s="428">
        <v>1803</v>
      </c>
      <c r="C52" s="431" t="s">
        <v>72</v>
      </c>
      <c r="D52" s="283">
        <v>0</v>
      </c>
      <c r="E52" s="283">
        <v>0</v>
      </c>
      <c r="F52" s="440">
        <v>0</v>
      </c>
      <c r="G52" s="283">
        <v>0</v>
      </c>
      <c r="H52" s="283">
        <v>0</v>
      </c>
      <c r="I52" s="440">
        <v>0</v>
      </c>
      <c r="J52" s="283">
        <v>0</v>
      </c>
      <c r="K52" s="440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53">
        <v>0</v>
      </c>
      <c r="U52" s="253">
        <v>0</v>
      </c>
      <c r="V52" s="283">
        <v>0</v>
      </c>
      <c r="W52" s="283">
        <v>0</v>
      </c>
      <c r="X52" s="283">
        <v>0</v>
      </c>
      <c r="Y52" s="283">
        <v>0</v>
      </c>
      <c r="Z52" s="283">
        <v>0</v>
      </c>
      <c r="AA52" s="283">
        <v>0</v>
      </c>
      <c r="AB52" s="283">
        <f t="shared" si="9"/>
        <v>0</v>
      </c>
      <c r="AC52" s="283">
        <f t="shared" si="9"/>
        <v>0</v>
      </c>
    </row>
    <row r="53" spans="1:30" ht="12.75" customHeight="1" x14ac:dyDescent="0.25">
      <c r="A53" s="355"/>
      <c r="B53" s="428">
        <v>1804</v>
      </c>
      <c r="C53" s="431" t="s">
        <v>73</v>
      </c>
      <c r="D53" s="283">
        <v>0.18</v>
      </c>
      <c r="E53" s="283">
        <v>630</v>
      </c>
      <c r="F53" s="502">
        <v>4.4299999999999999E-3</v>
      </c>
      <c r="G53" s="283">
        <v>228.00013899999999</v>
      </c>
      <c r="H53" s="283">
        <v>1.3</v>
      </c>
      <c r="I53" s="283">
        <v>4550</v>
      </c>
      <c r="J53" s="283">
        <v>0.55000000000000004</v>
      </c>
      <c r="K53" s="283">
        <v>1925</v>
      </c>
      <c r="L53" s="283">
        <v>0</v>
      </c>
      <c r="M53" s="283">
        <v>0</v>
      </c>
      <c r="N53" s="283">
        <v>0</v>
      </c>
      <c r="O53" s="283">
        <v>0</v>
      </c>
      <c r="P53" s="283">
        <v>1</v>
      </c>
      <c r="Q53" s="283">
        <v>3500</v>
      </c>
      <c r="R53" s="283">
        <v>0</v>
      </c>
      <c r="S53" s="283">
        <v>0</v>
      </c>
      <c r="T53" s="283">
        <v>3.8519299999999999</v>
      </c>
      <c r="U53" s="283">
        <v>12539.538501999999</v>
      </c>
      <c r="V53" s="283">
        <v>0.08</v>
      </c>
      <c r="W53" s="283">
        <v>280</v>
      </c>
      <c r="X53" s="283">
        <v>3</v>
      </c>
      <c r="Y53" s="283">
        <v>10500</v>
      </c>
      <c r="Z53" s="283">
        <v>0.70452999999999999</v>
      </c>
      <c r="AA53" s="283">
        <v>11215.592333000001</v>
      </c>
      <c r="AB53" s="283">
        <f t="shared" si="9"/>
        <v>10.67089</v>
      </c>
      <c r="AC53" s="283">
        <f t="shared" si="9"/>
        <v>45368.130974</v>
      </c>
    </row>
    <row r="54" spans="1:30" ht="25.5" customHeight="1" x14ac:dyDescent="0.25">
      <c r="A54" s="355"/>
      <c r="B54" s="428">
        <v>1805</v>
      </c>
      <c r="C54" s="431" t="s">
        <v>74</v>
      </c>
      <c r="D54" s="283">
        <v>52.202189999999987</v>
      </c>
      <c r="E54" s="283">
        <v>255534.73297900002</v>
      </c>
      <c r="F54" s="283">
        <v>42.02</v>
      </c>
      <c r="G54" s="283">
        <v>288104</v>
      </c>
      <c r="H54" s="283">
        <v>35.222200000000001</v>
      </c>
      <c r="I54" s="283">
        <v>208777.63261999999</v>
      </c>
      <c r="J54" s="283">
        <v>120.27066000000001</v>
      </c>
      <c r="K54" s="283">
        <v>834288.57602000004</v>
      </c>
      <c r="L54" s="283">
        <v>59.372</v>
      </c>
      <c r="M54" s="283">
        <v>439421.44559999998</v>
      </c>
      <c r="N54" s="283">
        <v>164.65626000000003</v>
      </c>
      <c r="O54" s="283">
        <v>1390805.3022489999</v>
      </c>
      <c r="P54" s="283">
        <v>83.832979999999992</v>
      </c>
      <c r="Q54" s="283">
        <v>575528.91579</v>
      </c>
      <c r="R54" s="283">
        <v>4.7726699999999997</v>
      </c>
      <c r="S54" s="283">
        <v>31471.295779000004</v>
      </c>
      <c r="T54" s="283">
        <v>20.203609999999998</v>
      </c>
      <c r="U54" s="283">
        <v>188077.56284200001</v>
      </c>
      <c r="V54" s="283">
        <v>79.376040000000003</v>
      </c>
      <c r="W54" s="283">
        <v>792738.97722999996</v>
      </c>
      <c r="X54" s="283">
        <v>48.665999999999997</v>
      </c>
      <c r="Y54" s="283">
        <v>450132.62600000005</v>
      </c>
      <c r="Z54" s="283">
        <v>80.792059999999992</v>
      </c>
      <c r="AA54" s="283">
        <v>738585.79413199995</v>
      </c>
      <c r="AB54" s="283">
        <f t="shared" si="9"/>
        <v>791.38667000000009</v>
      </c>
      <c r="AC54" s="283">
        <f t="shared" si="9"/>
        <v>6193466.8612410007</v>
      </c>
    </row>
    <row r="55" spans="1:30" ht="14.25" customHeight="1" x14ac:dyDescent="0.25">
      <c r="A55" s="441"/>
      <c r="B55" s="442">
        <v>1806</v>
      </c>
      <c r="C55" s="443" t="s">
        <v>75</v>
      </c>
      <c r="D55" s="444">
        <v>504.67642000000001</v>
      </c>
      <c r="E55" s="444">
        <v>4042312.8222189979</v>
      </c>
      <c r="F55" s="444">
        <v>406.71047999999848</v>
      </c>
      <c r="G55" s="444">
        <v>2514355.6982909986</v>
      </c>
      <c r="H55" s="444">
        <v>605.84165999999971</v>
      </c>
      <c r="I55" s="444">
        <v>4599078.1310209967</v>
      </c>
      <c r="J55" s="444">
        <v>442.4817909999993</v>
      </c>
      <c r="K55" s="444">
        <v>3476473.7617009962</v>
      </c>
      <c r="L55" s="444">
        <v>492.92501999999911</v>
      </c>
      <c r="M55" s="444">
        <v>3793996.2273759991</v>
      </c>
      <c r="N55" s="444">
        <v>462.17524999999989</v>
      </c>
      <c r="O55" s="283">
        <v>3497750.4572130018</v>
      </c>
      <c r="P55" s="283">
        <v>521.0805999999983</v>
      </c>
      <c r="Q55" s="283">
        <v>3404423.705504999</v>
      </c>
      <c r="R55" s="283">
        <v>435.86242999999916</v>
      </c>
      <c r="S55" s="283">
        <v>3019100.1038439954</v>
      </c>
      <c r="T55" s="283">
        <v>629.94847150000089</v>
      </c>
      <c r="U55" s="283">
        <v>4221118.2444620123</v>
      </c>
      <c r="V55" s="283">
        <v>550.51542800000004</v>
      </c>
      <c r="W55" s="283">
        <v>4491343.8881570045</v>
      </c>
      <c r="X55" s="283">
        <v>619.28976999999975</v>
      </c>
      <c r="Y55" s="283">
        <v>5026696.6471199989</v>
      </c>
      <c r="Z55" s="283">
        <v>509.99203150000068</v>
      </c>
      <c r="AA55" s="283">
        <v>4234947.992340995</v>
      </c>
      <c r="AB55" s="283">
        <f t="shared" si="9"/>
        <v>6181.4993519999953</v>
      </c>
      <c r="AC55" s="283">
        <f t="shared" si="9"/>
        <v>46321597.679249994</v>
      </c>
    </row>
    <row r="56" spans="1:30" ht="15" customHeight="1" x14ac:dyDescent="0.25">
      <c r="A56" s="503"/>
      <c r="B56" s="504"/>
      <c r="C56" s="499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</row>
    <row r="57" spans="1:30" ht="51.75" customHeight="1" x14ac:dyDescent="0.25">
      <c r="A57" s="505" t="s">
        <v>76</v>
      </c>
      <c r="B57" s="506"/>
      <c r="C57" s="507" t="s">
        <v>77</v>
      </c>
      <c r="D57" s="445">
        <f>SUM(D58:D73)</f>
        <v>350.95659000000006</v>
      </c>
      <c r="E57" s="445">
        <f t="shared" ref="E57:G57" si="10">SUM(E58:E73)</f>
        <v>1470327.098217</v>
      </c>
      <c r="F57" s="445">
        <f t="shared" si="10"/>
        <v>1890.33879</v>
      </c>
      <c r="G57" s="445">
        <f t="shared" si="10"/>
        <v>8433820.01107</v>
      </c>
      <c r="H57" s="445">
        <f t="shared" ref="H57:AA57" si="11">+H58+H59+H60+H61+H72+H73</f>
        <v>2051.6947900000005</v>
      </c>
      <c r="I57" s="445">
        <f t="shared" si="11"/>
        <v>11995340.592048995</v>
      </c>
      <c r="J57" s="445">
        <f t="shared" si="11"/>
        <v>409.75918999999999</v>
      </c>
      <c r="K57" s="445">
        <f t="shared" si="11"/>
        <v>2050249.1463640002</v>
      </c>
      <c r="L57" s="445">
        <f t="shared" si="11"/>
        <v>1960.2905000000001</v>
      </c>
      <c r="M57" s="445">
        <f t="shared" si="11"/>
        <v>12943291.570687998</v>
      </c>
      <c r="N57" s="445">
        <f t="shared" si="11"/>
        <v>2805.67679</v>
      </c>
      <c r="O57" s="352">
        <f t="shared" si="11"/>
        <v>20288585.774094</v>
      </c>
      <c r="P57" s="352">
        <f t="shared" si="11"/>
        <v>1769.2109899999998</v>
      </c>
      <c r="Q57" s="352">
        <f t="shared" si="11"/>
        <v>10352106.141987002</v>
      </c>
      <c r="R57" s="352">
        <f t="shared" si="11"/>
        <v>3805.2458899999988</v>
      </c>
      <c r="S57" s="352">
        <f t="shared" si="11"/>
        <v>22109932.576932997</v>
      </c>
      <c r="T57" s="352">
        <f t="shared" si="11"/>
        <v>3339.88582</v>
      </c>
      <c r="U57" s="352">
        <f t="shared" si="11"/>
        <v>18403422.593267988</v>
      </c>
      <c r="V57" s="352">
        <f t="shared" si="11"/>
        <v>699.92499000000009</v>
      </c>
      <c r="W57" s="352">
        <f t="shared" si="11"/>
        <v>3721141.983397</v>
      </c>
      <c r="X57" s="352">
        <f t="shared" si="11"/>
        <v>553.18847000000005</v>
      </c>
      <c r="Y57" s="352">
        <f t="shared" si="11"/>
        <v>2988967.7475360003</v>
      </c>
      <c r="Z57" s="352">
        <f t="shared" si="11"/>
        <v>1827.2601499999996</v>
      </c>
      <c r="AA57" s="352">
        <f t="shared" si="11"/>
        <v>12578193.856752999</v>
      </c>
      <c r="AB57" s="409">
        <f>D57+F57+H57+J57+L57+N57+P57+R57+T57+V57+X57+Z57</f>
        <v>21463.432959999998</v>
      </c>
      <c r="AC57" s="409">
        <f>E57+G57+I57+K57+M57+O57+Q57+S57+U57+W57+Y57+AA57</f>
        <v>127335379.092356</v>
      </c>
    </row>
    <row r="58" spans="1:30" ht="15" customHeight="1" x14ac:dyDescent="0.25">
      <c r="A58" s="301" t="s">
        <v>78</v>
      </c>
      <c r="B58" s="428" t="s">
        <v>79</v>
      </c>
      <c r="C58" s="282" t="s">
        <v>80</v>
      </c>
      <c r="D58" s="302">
        <v>322.00100000000009</v>
      </c>
      <c r="E58" s="253">
        <v>1224409.8237000001</v>
      </c>
      <c r="F58" s="302">
        <v>1829.5519999999999</v>
      </c>
      <c r="G58" s="253">
        <v>7716892.4307000013</v>
      </c>
      <c r="H58" s="283">
        <v>2030.607</v>
      </c>
      <c r="I58" s="283">
        <v>11630888.799299998</v>
      </c>
      <c r="J58" s="283">
        <v>363.55899999999997</v>
      </c>
      <c r="K58" s="283">
        <v>1636571.7172000001</v>
      </c>
      <c r="L58" s="283">
        <v>1897.7950000000001</v>
      </c>
      <c r="M58" s="283">
        <v>12248631.827000001</v>
      </c>
      <c r="N58" s="283">
        <v>2769.1678099999999</v>
      </c>
      <c r="O58" s="283">
        <v>19876839.434528001</v>
      </c>
      <c r="P58" s="283">
        <v>1733.0054500000001</v>
      </c>
      <c r="Q58" s="283">
        <v>9835843.6750000007</v>
      </c>
      <c r="R58" s="283">
        <v>3769.5399999999991</v>
      </c>
      <c r="S58" s="283">
        <v>21876638.1558</v>
      </c>
      <c r="T58" s="253">
        <v>3298.7910000000002</v>
      </c>
      <c r="U58" s="253">
        <v>17755142.640199993</v>
      </c>
      <c r="V58" s="283">
        <v>665.74</v>
      </c>
      <c r="W58" s="283">
        <v>3394818.9559999998</v>
      </c>
      <c r="X58" s="283">
        <v>535.20000000000005</v>
      </c>
      <c r="Y58" s="283">
        <v>2640535.2000000002</v>
      </c>
      <c r="Z58" s="283">
        <v>1779.6658199999997</v>
      </c>
      <c r="AA58" s="283">
        <v>11888322.128424</v>
      </c>
      <c r="AB58" s="283">
        <f t="shared" ref="AB58:AC61" si="12">D58+F58+H58+J58+L58+N58+P58+R58+T58+V58+X58+Z58</f>
        <v>20994.624080000001</v>
      </c>
      <c r="AC58" s="283">
        <f t="shared" si="12"/>
        <v>121725534.787852</v>
      </c>
    </row>
    <row r="59" spans="1:30" ht="15.75" customHeight="1" x14ac:dyDescent="0.25">
      <c r="A59" s="301"/>
      <c r="B59" s="428" t="s">
        <v>81</v>
      </c>
      <c r="C59" s="282" t="s">
        <v>82</v>
      </c>
      <c r="D59" s="302">
        <v>0</v>
      </c>
      <c r="E59" s="253">
        <v>0</v>
      </c>
      <c r="F59" s="302">
        <v>0.1232</v>
      </c>
      <c r="G59" s="253">
        <v>8765.7563000000009</v>
      </c>
      <c r="H59" s="283">
        <v>0.124</v>
      </c>
      <c r="I59" s="283">
        <v>3290.27</v>
      </c>
      <c r="J59" s="283">
        <v>7.7960000000000002E-2</v>
      </c>
      <c r="K59" s="283">
        <v>1834.229992</v>
      </c>
      <c r="L59" s="283">
        <v>6.5319999999999989E-2</v>
      </c>
      <c r="M59" s="283">
        <v>904.31620799999996</v>
      </c>
      <c r="N59" s="283">
        <v>0</v>
      </c>
      <c r="O59" s="283">
        <v>0</v>
      </c>
      <c r="P59" s="283">
        <v>19.01031</v>
      </c>
      <c r="Q59" s="283">
        <v>172645.14484800003</v>
      </c>
      <c r="R59" s="283">
        <v>0.13063</v>
      </c>
      <c r="S59" s="283">
        <v>1856.151423</v>
      </c>
      <c r="T59" s="253">
        <v>0.20932000000000001</v>
      </c>
      <c r="U59" s="253">
        <v>5461.1245079999999</v>
      </c>
      <c r="V59" s="283">
        <v>18.975000000000001</v>
      </c>
      <c r="W59" s="283">
        <v>160095.87</v>
      </c>
      <c r="X59" s="283">
        <v>0</v>
      </c>
      <c r="Y59" s="283">
        <v>0</v>
      </c>
      <c r="Z59" s="283">
        <v>19.425000000000001</v>
      </c>
      <c r="AA59" s="283">
        <v>165654.27000000002</v>
      </c>
      <c r="AB59" s="283">
        <f t="shared" si="12"/>
        <v>58.140740000000008</v>
      </c>
      <c r="AC59" s="283">
        <f t="shared" si="12"/>
        <v>520507.13327900006</v>
      </c>
    </row>
    <row r="60" spans="1:30" ht="16.5" customHeight="1" x14ac:dyDescent="0.25">
      <c r="A60" s="301"/>
      <c r="B60" s="428" t="s">
        <v>331</v>
      </c>
      <c r="C60" s="431" t="s">
        <v>84</v>
      </c>
      <c r="D60" s="302">
        <v>1.3195699999999999</v>
      </c>
      <c r="E60" s="253">
        <v>17166.324596999999</v>
      </c>
      <c r="F60" s="302">
        <v>9.2179299999999991</v>
      </c>
      <c r="G60" s="253">
        <v>152605.43717999998</v>
      </c>
      <c r="H60" s="283">
        <v>2.6239999999999997</v>
      </c>
      <c r="I60" s="283">
        <v>49971.249828</v>
      </c>
      <c r="J60" s="283">
        <v>9.0813000000000024</v>
      </c>
      <c r="K60" s="283">
        <v>87930.486698999986</v>
      </c>
      <c r="L60" s="283">
        <v>2.6390499999999997</v>
      </c>
      <c r="M60" s="283">
        <v>29971.938062000001</v>
      </c>
      <c r="N60" s="283">
        <v>11.42</v>
      </c>
      <c r="O60" s="283">
        <v>117591.19279999999</v>
      </c>
      <c r="P60" s="283">
        <v>4.1680499999999991</v>
      </c>
      <c r="Q60" s="283">
        <v>59237.437088999999</v>
      </c>
      <c r="R60" s="283">
        <v>4.7850699999999993</v>
      </c>
      <c r="S60" s="283">
        <v>65994.484670000005</v>
      </c>
      <c r="T60" s="253">
        <v>5.7028199999999991</v>
      </c>
      <c r="U60" s="253">
        <v>73247.827823</v>
      </c>
      <c r="V60" s="283">
        <v>2.7204299999999999</v>
      </c>
      <c r="W60" s="283">
        <v>47761.841315999998</v>
      </c>
      <c r="X60" s="283">
        <v>1.2383300000000002</v>
      </c>
      <c r="Y60" s="283">
        <v>20391.224537999999</v>
      </c>
      <c r="Z60" s="283">
        <v>3.3045599999999995</v>
      </c>
      <c r="AA60" s="283">
        <v>78549.922166999997</v>
      </c>
      <c r="AB60" s="283">
        <f t="shared" si="12"/>
        <v>58.221110000000003</v>
      </c>
      <c r="AC60" s="283">
        <f t="shared" si="12"/>
        <v>800419.36676899996</v>
      </c>
    </row>
    <row r="61" spans="1:30" s="5" customFormat="1" ht="14.25" customHeight="1" x14ac:dyDescent="0.25">
      <c r="A61" s="301"/>
      <c r="B61" s="428" t="s">
        <v>85</v>
      </c>
      <c r="C61" s="431" t="s">
        <v>86</v>
      </c>
      <c r="D61" s="253">
        <v>24.887119999999982</v>
      </c>
      <c r="E61" s="253">
        <v>206399.99357399993</v>
      </c>
      <c r="F61" s="253">
        <v>48.889229999999998</v>
      </c>
      <c r="G61" s="253">
        <v>513419.39242999983</v>
      </c>
      <c r="H61" s="253">
        <v>14.567260000000001</v>
      </c>
      <c r="I61" s="253">
        <v>241819.44315999997</v>
      </c>
      <c r="J61" s="253">
        <v>31.556870000000007</v>
      </c>
      <c r="K61" s="253">
        <v>251265.19986099994</v>
      </c>
      <c r="L61" s="253">
        <v>52.843040000000045</v>
      </c>
      <c r="M61" s="253">
        <v>557057.18648399995</v>
      </c>
      <c r="N61" s="253">
        <v>22.948909999999994</v>
      </c>
      <c r="O61" s="253">
        <v>271709.70767700003</v>
      </c>
      <c r="P61" s="253">
        <v>12.500800000000002</v>
      </c>
      <c r="Q61" s="253">
        <v>256647.29809999999</v>
      </c>
      <c r="R61" s="253">
        <v>7.3642799999999982</v>
      </c>
      <c r="S61" s="253">
        <v>113263.35831799998</v>
      </c>
      <c r="T61" s="253">
        <v>29.32377</v>
      </c>
      <c r="U61" s="253">
        <v>452883.25031099969</v>
      </c>
      <c r="V61" s="253">
        <v>8.1356999999999982</v>
      </c>
      <c r="W61" s="253">
        <v>100992.512649</v>
      </c>
      <c r="X61" s="253">
        <v>13.901250000000001</v>
      </c>
      <c r="Y61" s="253">
        <v>258999.54011900001</v>
      </c>
      <c r="Z61" s="253">
        <v>23.839700000000004</v>
      </c>
      <c r="AA61" s="253">
        <v>403712.31663100002</v>
      </c>
      <c r="AB61" s="253">
        <f t="shared" si="12"/>
        <v>290.75792999999999</v>
      </c>
      <c r="AC61" s="253">
        <f t="shared" si="12"/>
        <v>3628169.1993139996</v>
      </c>
    </row>
    <row r="62" spans="1:30" ht="3" customHeight="1" x14ac:dyDescent="0.25">
      <c r="A62" s="312"/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</row>
    <row r="63" spans="1:30" ht="20.25" customHeight="1" x14ac:dyDescent="0.25">
      <c r="A63" s="373"/>
      <c r="B63" s="373"/>
      <c r="C63" s="373"/>
      <c r="D63" s="374"/>
      <c r="E63" s="374"/>
      <c r="F63" s="374"/>
      <c r="G63" s="374"/>
      <c r="H63" s="374"/>
      <c r="I63" s="374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247"/>
      <c r="AC63" s="375" t="s">
        <v>273</v>
      </c>
    </row>
    <row r="64" spans="1:30" x14ac:dyDescent="0.25">
      <c r="A64" s="373"/>
      <c r="B64" s="373"/>
      <c r="C64" s="373"/>
      <c r="D64" s="374"/>
      <c r="E64" s="374"/>
      <c r="F64" s="374"/>
      <c r="G64" s="374"/>
      <c r="H64" s="374"/>
      <c r="I64" s="374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247"/>
      <c r="AC64" s="375"/>
    </row>
    <row r="65" spans="1:31" x14ac:dyDescent="0.25">
      <c r="A65" s="373"/>
      <c r="B65" s="373"/>
      <c r="C65" s="373"/>
      <c r="D65" s="374"/>
      <c r="E65" s="374"/>
      <c r="F65" s="374"/>
      <c r="G65" s="374"/>
      <c r="H65" s="374"/>
      <c r="I65" s="374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247"/>
      <c r="AC65" s="375"/>
    </row>
    <row r="66" spans="1:31" x14ac:dyDescent="0.25">
      <c r="A66" s="373"/>
      <c r="B66" s="373"/>
      <c r="C66" s="373"/>
      <c r="D66" s="374"/>
      <c r="E66" s="374"/>
      <c r="F66" s="374"/>
      <c r="G66" s="374"/>
      <c r="H66" s="374"/>
      <c r="I66" s="374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247"/>
      <c r="AC66" s="375"/>
    </row>
    <row r="67" spans="1:31" x14ac:dyDescent="0.25">
      <c r="A67" s="610" t="s">
        <v>350</v>
      </c>
      <c r="B67" s="610"/>
      <c r="C67" s="610"/>
      <c r="D67" s="610"/>
      <c r="E67" s="610"/>
      <c r="F67" s="610"/>
      <c r="G67" s="610"/>
      <c r="H67" s="610"/>
      <c r="I67" s="610"/>
      <c r="J67" s="610"/>
      <c r="K67" s="610"/>
      <c r="L67" s="610"/>
      <c r="M67" s="610"/>
      <c r="N67" s="610"/>
      <c r="O67" s="610"/>
      <c r="P67" s="610"/>
      <c r="Q67" s="610"/>
      <c r="R67" s="610"/>
      <c r="S67" s="610"/>
      <c r="T67" s="610"/>
      <c r="U67" s="610"/>
      <c r="V67" s="610"/>
      <c r="W67" s="610"/>
      <c r="X67" s="610"/>
      <c r="Y67" s="610"/>
      <c r="Z67" s="610"/>
      <c r="AA67" s="610"/>
      <c r="AB67" s="610"/>
      <c r="AC67" s="610"/>
    </row>
    <row r="68" spans="1:31" ht="14.25" customHeight="1" x14ac:dyDescent="0.25">
      <c r="A68" s="582" t="s">
        <v>3</v>
      </c>
      <c r="B68" s="582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</row>
    <row r="69" spans="1:31" ht="9" customHeight="1" thickBot="1" x14ac:dyDescent="0.3">
      <c r="A69" s="489"/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376"/>
      <c r="AC69" s="376"/>
    </row>
    <row r="70" spans="1:31" ht="15.75" thickBot="1" x14ac:dyDescent="0.3">
      <c r="A70" s="597" t="s">
        <v>4</v>
      </c>
      <c r="B70" s="599" t="s">
        <v>5</v>
      </c>
      <c r="C70" s="586" t="s">
        <v>90</v>
      </c>
      <c r="D70" s="585" t="s">
        <v>7</v>
      </c>
      <c r="E70" s="585"/>
      <c r="F70" s="585" t="s">
        <v>8</v>
      </c>
      <c r="G70" s="585"/>
      <c r="H70" s="585" t="s">
        <v>9</v>
      </c>
      <c r="I70" s="585"/>
      <c r="J70" s="585" t="s">
        <v>10</v>
      </c>
      <c r="K70" s="585"/>
      <c r="L70" s="585" t="s">
        <v>11</v>
      </c>
      <c r="M70" s="585"/>
      <c r="N70" s="585" t="s">
        <v>12</v>
      </c>
      <c r="O70" s="585"/>
      <c r="P70" s="585" t="s">
        <v>13</v>
      </c>
      <c r="Q70" s="585"/>
      <c r="R70" s="585" t="s">
        <v>272</v>
      </c>
      <c r="S70" s="585"/>
      <c r="T70" s="585" t="s">
        <v>15</v>
      </c>
      <c r="U70" s="585"/>
      <c r="V70" s="585" t="s">
        <v>16</v>
      </c>
      <c r="W70" s="585"/>
      <c r="X70" s="585" t="s">
        <v>17</v>
      </c>
      <c r="Y70" s="585"/>
      <c r="Z70" s="585" t="s">
        <v>18</v>
      </c>
      <c r="AA70" s="585"/>
      <c r="AB70" s="585" t="s">
        <v>19</v>
      </c>
      <c r="AC70" s="592"/>
    </row>
    <row r="71" spans="1:31" ht="12" customHeight="1" thickBot="1" x14ac:dyDescent="0.3">
      <c r="A71" s="598"/>
      <c r="B71" s="600"/>
      <c r="C71" s="587"/>
      <c r="D71" s="242" t="s">
        <v>20</v>
      </c>
      <c r="E71" s="242" t="s">
        <v>21</v>
      </c>
      <c r="F71" s="242" t="s">
        <v>20</v>
      </c>
      <c r="G71" s="242" t="s">
        <v>21</v>
      </c>
      <c r="H71" s="242" t="s">
        <v>20</v>
      </c>
      <c r="I71" s="242" t="s">
        <v>21</v>
      </c>
      <c r="J71" s="242" t="s">
        <v>20</v>
      </c>
      <c r="K71" s="242" t="s">
        <v>21</v>
      </c>
      <c r="L71" s="242" t="s">
        <v>20</v>
      </c>
      <c r="M71" s="242" t="s">
        <v>21</v>
      </c>
      <c r="N71" s="242" t="s">
        <v>20</v>
      </c>
      <c r="O71" s="242" t="s">
        <v>21</v>
      </c>
      <c r="P71" s="242" t="s">
        <v>20</v>
      </c>
      <c r="Q71" s="242" t="s">
        <v>21</v>
      </c>
      <c r="R71" s="242" t="s">
        <v>20</v>
      </c>
      <c r="S71" s="242" t="s">
        <v>21</v>
      </c>
      <c r="T71" s="242" t="s">
        <v>20</v>
      </c>
      <c r="U71" s="242" t="s">
        <v>21</v>
      </c>
      <c r="V71" s="242" t="s">
        <v>20</v>
      </c>
      <c r="W71" s="242" t="s">
        <v>21</v>
      </c>
      <c r="X71" s="242" t="s">
        <v>20</v>
      </c>
      <c r="Y71" s="242" t="s">
        <v>21</v>
      </c>
      <c r="Z71" s="242" t="s">
        <v>20</v>
      </c>
      <c r="AA71" s="242" t="s">
        <v>21</v>
      </c>
      <c r="AB71" s="242" t="s">
        <v>20</v>
      </c>
      <c r="AC71" s="243" t="s">
        <v>21</v>
      </c>
    </row>
    <row r="72" spans="1:31" ht="12" customHeight="1" x14ac:dyDescent="0.25">
      <c r="A72" s="301"/>
      <c r="B72" s="508" t="s">
        <v>91</v>
      </c>
      <c r="C72" s="417" t="s">
        <v>92</v>
      </c>
      <c r="D72" s="284">
        <v>1.6609799999999999</v>
      </c>
      <c r="E72" s="316">
        <v>21002.187905999999</v>
      </c>
      <c r="F72" s="316">
        <v>2.5564299999999998</v>
      </c>
      <c r="G72" s="316">
        <v>42136.994460000002</v>
      </c>
      <c r="H72" s="283">
        <v>3.4857800000000001</v>
      </c>
      <c r="I72" s="283">
        <v>66633.046910999998</v>
      </c>
      <c r="J72" s="283">
        <v>5.4840599999999995</v>
      </c>
      <c r="K72" s="283">
        <v>72647.512612000006</v>
      </c>
      <c r="L72" s="283">
        <v>5.527169999999999</v>
      </c>
      <c r="M72" s="283">
        <v>100954.50324999999</v>
      </c>
      <c r="N72" s="283">
        <v>1.17238</v>
      </c>
      <c r="O72" s="283">
        <v>20785.687131999999</v>
      </c>
      <c r="P72" s="283">
        <v>0.46888000000000002</v>
      </c>
      <c r="Q72" s="283">
        <v>27117.807199999999</v>
      </c>
      <c r="R72" s="283">
        <v>2.5274700000000001</v>
      </c>
      <c r="S72" s="283">
        <v>35302.846577999997</v>
      </c>
      <c r="T72" s="283">
        <v>5.5701499999999999</v>
      </c>
      <c r="U72" s="283">
        <v>113766.463476</v>
      </c>
      <c r="V72" s="283">
        <v>1.43316</v>
      </c>
      <c r="W72" s="283">
        <v>12915.380111999999</v>
      </c>
      <c r="X72" s="283">
        <v>2.8488899999999999</v>
      </c>
      <c r="Y72" s="283">
        <v>69041.782878999991</v>
      </c>
      <c r="Z72" s="283">
        <v>0.97506999999999988</v>
      </c>
      <c r="AA72" s="283">
        <v>40974.334530999993</v>
      </c>
      <c r="AB72" s="283">
        <f t="shared" ref="AB72:AC78" si="13">D72+F72+H72+J72+L72+N72+P72+R72+T72+V72+X72+Z72</f>
        <v>33.710419999999999</v>
      </c>
      <c r="AC72" s="283">
        <f t="shared" si="13"/>
        <v>623278.54704699991</v>
      </c>
    </row>
    <row r="73" spans="1:31" ht="12" customHeight="1" x14ac:dyDescent="0.25">
      <c r="A73" s="301"/>
      <c r="B73" s="428" t="s">
        <v>93</v>
      </c>
      <c r="C73" s="282" t="s">
        <v>94</v>
      </c>
      <c r="D73" s="283">
        <v>1.08792</v>
      </c>
      <c r="E73" s="253">
        <v>1348.7684400000001</v>
      </c>
      <c r="F73" s="302">
        <v>0</v>
      </c>
      <c r="G73" s="302">
        <v>0</v>
      </c>
      <c r="H73" s="283">
        <v>0.28674999999999995</v>
      </c>
      <c r="I73" s="283">
        <v>2737.7828500000001</v>
      </c>
      <c r="J73" s="283">
        <v>0</v>
      </c>
      <c r="K73" s="283">
        <v>0</v>
      </c>
      <c r="L73" s="283">
        <v>1.4209200000000002</v>
      </c>
      <c r="M73" s="283">
        <v>5771.7996839999996</v>
      </c>
      <c r="N73" s="283">
        <v>0.96768999999999994</v>
      </c>
      <c r="O73" s="283">
        <v>1659.7519570000002</v>
      </c>
      <c r="P73" s="283">
        <v>5.7500000000000002E-2</v>
      </c>
      <c r="Q73" s="283">
        <v>614.77975000000004</v>
      </c>
      <c r="R73" s="283">
        <v>20.898439999999997</v>
      </c>
      <c r="S73" s="283">
        <v>16877.580144</v>
      </c>
      <c r="T73" s="283">
        <v>0.28876000000000002</v>
      </c>
      <c r="U73" s="283">
        <v>2921.2869500000002</v>
      </c>
      <c r="V73" s="283">
        <v>2.9207000000000001</v>
      </c>
      <c r="W73" s="283">
        <v>4557.4233199999999</v>
      </c>
      <c r="X73" s="283">
        <v>0</v>
      </c>
      <c r="Y73" s="283">
        <v>0</v>
      </c>
      <c r="Z73" s="283">
        <v>0.05</v>
      </c>
      <c r="AA73" s="283">
        <v>980.88499999999999</v>
      </c>
      <c r="AB73" s="283">
        <f>D73+F73+H73+J73+L73+N73+P73+R73+T73+V73+X73+Z73</f>
        <v>27.978679999999997</v>
      </c>
      <c r="AC73" s="283">
        <f t="shared" si="13"/>
        <v>37470.058095000008</v>
      </c>
    </row>
    <row r="74" spans="1:31" ht="12" customHeight="1" x14ac:dyDescent="0.25">
      <c r="A74" s="446">
        <v>17</v>
      </c>
      <c r="B74" s="619" t="s">
        <v>95</v>
      </c>
      <c r="C74" s="619"/>
      <c r="D74" s="352">
        <f>SUM(D75:D78)</f>
        <v>2744.6042599999992</v>
      </c>
      <c r="E74" s="352">
        <f t="shared" ref="E74:G74" si="14">SUM(E75:E78)</f>
        <v>4608159.1954909973</v>
      </c>
      <c r="F74" s="352">
        <f t="shared" si="14"/>
        <v>3544.5844100000008</v>
      </c>
      <c r="G74" s="352">
        <f t="shared" si="14"/>
        <v>6230277.8321770066</v>
      </c>
      <c r="H74" s="409">
        <f t="shared" ref="H74:Z74" si="15">+H75+H76+H77+H78</f>
        <v>3869.1604300000035</v>
      </c>
      <c r="I74" s="409">
        <f t="shared" si="15"/>
        <v>6130466.0442359969</v>
      </c>
      <c r="J74" s="409">
        <f t="shared" si="15"/>
        <v>3479.4534200000003</v>
      </c>
      <c r="K74" s="409">
        <f t="shared" si="15"/>
        <v>6269824.380277005</v>
      </c>
      <c r="L74" s="409">
        <f t="shared" si="15"/>
        <v>3364.6719100000005</v>
      </c>
      <c r="M74" s="409">
        <f t="shared" si="15"/>
        <v>6811824.5400689989</v>
      </c>
      <c r="N74" s="409">
        <f t="shared" si="15"/>
        <v>4622.0122200000078</v>
      </c>
      <c r="O74" s="409">
        <f t="shared" si="15"/>
        <v>7277944.4247849993</v>
      </c>
      <c r="P74" s="409">
        <f t="shared" si="15"/>
        <v>18125.35273000001</v>
      </c>
      <c r="Q74" s="409">
        <f t="shared" si="15"/>
        <v>12585778.142950002</v>
      </c>
      <c r="R74" s="409">
        <f t="shared" si="15"/>
        <v>15455.024320000004</v>
      </c>
      <c r="S74" s="409">
        <f t="shared" si="15"/>
        <v>11429604.576434996</v>
      </c>
      <c r="T74" s="409">
        <f t="shared" si="15"/>
        <v>10281.314709999999</v>
      </c>
      <c r="U74" s="409">
        <f t="shared" si="15"/>
        <v>11291313.190908026</v>
      </c>
      <c r="V74" s="409">
        <f t="shared" si="15"/>
        <v>24161.33827</v>
      </c>
      <c r="W74" s="409">
        <f t="shared" si="15"/>
        <v>16330119.478145003</v>
      </c>
      <c r="X74" s="409">
        <f t="shared" si="15"/>
        <v>4863.7394599999989</v>
      </c>
      <c r="Y74" s="409">
        <f t="shared" si="15"/>
        <v>6648771.9518900011</v>
      </c>
      <c r="Z74" s="409">
        <f t="shared" si="15"/>
        <v>3532.5857899999974</v>
      </c>
      <c r="AA74" s="409">
        <f>+AA75+AA76+AA77+AA78</f>
        <v>6547166.7452409854</v>
      </c>
      <c r="AB74" s="409">
        <f>D74+F74+H74+J74+L74+N74+P74+R74+T74+V74+X74+Z74</f>
        <v>98043.841930000024</v>
      </c>
      <c r="AC74" s="409">
        <f>E74+G74+I74+K74+M74+O74+Q74+S74+U74+W74+Y74+AA74</f>
        <v>102161250.50260402</v>
      </c>
      <c r="AD74" s="398"/>
    </row>
    <row r="75" spans="1:31" ht="12" customHeight="1" x14ac:dyDescent="0.25">
      <c r="A75" s="301"/>
      <c r="B75" s="428" t="s">
        <v>96</v>
      </c>
      <c r="C75" s="431" t="s">
        <v>97</v>
      </c>
      <c r="D75" s="253">
        <v>764.30838000000006</v>
      </c>
      <c r="E75" s="253">
        <v>488320.95084100007</v>
      </c>
      <c r="F75" s="253">
        <v>969.61925000000019</v>
      </c>
      <c r="G75" s="253">
        <v>639169.34981499997</v>
      </c>
      <c r="H75" s="283">
        <v>1507.0825599999998</v>
      </c>
      <c r="I75" s="283">
        <v>973886.59188099985</v>
      </c>
      <c r="J75" s="283">
        <v>1322.9674300000001</v>
      </c>
      <c r="K75" s="283">
        <v>804666.86885500012</v>
      </c>
      <c r="L75" s="283">
        <v>879.09078</v>
      </c>
      <c r="M75" s="283">
        <v>629694.78990000009</v>
      </c>
      <c r="N75" s="283">
        <v>1654.0881900000002</v>
      </c>
      <c r="O75" s="283">
        <v>1030444.139124</v>
      </c>
      <c r="P75" s="283">
        <v>14601.913990000001</v>
      </c>
      <c r="Q75" s="283">
        <v>5783337.5504740011</v>
      </c>
      <c r="R75" s="283">
        <v>12403.5036</v>
      </c>
      <c r="S75" s="283">
        <v>4993973.1071239989</v>
      </c>
      <c r="T75" s="283">
        <v>6449.4192000000012</v>
      </c>
      <c r="U75" s="283">
        <v>2928858.9363929997</v>
      </c>
      <c r="V75" s="283">
        <v>20435.915769999996</v>
      </c>
      <c r="W75" s="283">
        <v>8421454.7094690017</v>
      </c>
      <c r="X75" s="283">
        <v>2156.4358200000001</v>
      </c>
      <c r="Y75" s="283">
        <v>987763.76122700004</v>
      </c>
      <c r="Z75" s="283">
        <v>470.5104</v>
      </c>
      <c r="AA75" s="283">
        <v>253073.54152299999</v>
      </c>
      <c r="AB75" s="283">
        <f t="shared" si="13"/>
        <v>63614.85536999999</v>
      </c>
      <c r="AC75" s="283">
        <f t="shared" si="13"/>
        <v>27934644.296626002</v>
      </c>
    </row>
    <row r="76" spans="1:31" ht="12" customHeight="1" x14ac:dyDescent="0.25">
      <c r="A76" s="301"/>
      <c r="B76" s="428">
        <v>17.02</v>
      </c>
      <c r="C76" s="282" t="s">
        <v>98</v>
      </c>
      <c r="D76" s="253">
        <v>627.62629999999956</v>
      </c>
      <c r="E76" s="253">
        <v>728757.37458499998</v>
      </c>
      <c r="F76" s="253">
        <v>493.19640999999996</v>
      </c>
      <c r="G76" s="253">
        <v>514372.20379700005</v>
      </c>
      <c r="H76" s="354">
        <v>697.11140000000012</v>
      </c>
      <c r="I76" s="354">
        <v>677455.08156200033</v>
      </c>
      <c r="J76" s="354">
        <v>454.4053500000004</v>
      </c>
      <c r="K76" s="354">
        <v>644043.71420600044</v>
      </c>
      <c r="L76" s="354">
        <v>572.22157999999979</v>
      </c>
      <c r="M76" s="354">
        <v>848865.63126700034</v>
      </c>
      <c r="N76" s="354">
        <v>573.18149000000005</v>
      </c>
      <c r="O76" s="354">
        <v>725347.30564200017</v>
      </c>
      <c r="P76" s="354">
        <v>951.98828999999989</v>
      </c>
      <c r="Q76" s="354">
        <v>1135987.4519510004</v>
      </c>
      <c r="R76" s="354">
        <v>828.22256000000016</v>
      </c>
      <c r="S76" s="354">
        <v>1127982.9291699999</v>
      </c>
      <c r="T76" s="354">
        <v>926.2117800000002</v>
      </c>
      <c r="U76" s="354">
        <v>987001.5619820006</v>
      </c>
      <c r="V76" s="354">
        <v>973.80032999999992</v>
      </c>
      <c r="W76" s="354">
        <v>1037160.0529670004</v>
      </c>
      <c r="X76" s="354">
        <v>682.52580999999964</v>
      </c>
      <c r="Y76" s="354">
        <v>704714.29707100021</v>
      </c>
      <c r="Z76" s="354">
        <v>927.02998999999977</v>
      </c>
      <c r="AA76" s="354">
        <v>1032125.8270840001</v>
      </c>
      <c r="AB76" s="283">
        <f t="shared" si="13"/>
        <v>8707.5212899999988</v>
      </c>
      <c r="AC76" s="283">
        <f t="shared" si="13"/>
        <v>10163813.431284003</v>
      </c>
      <c r="AD76" s="494"/>
      <c r="AE76" s="494"/>
    </row>
    <row r="77" spans="1:31" ht="12" customHeight="1" x14ac:dyDescent="0.25">
      <c r="A77" s="301"/>
      <c r="B77" s="428">
        <v>17.03</v>
      </c>
      <c r="C77" s="431" t="s">
        <v>99</v>
      </c>
      <c r="D77" s="253">
        <v>2.2679999999999998</v>
      </c>
      <c r="E77" s="253">
        <v>7850.0015999999996</v>
      </c>
      <c r="F77" s="253">
        <v>0</v>
      </c>
      <c r="G77" s="253">
        <v>0</v>
      </c>
      <c r="H77" s="283">
        <v>0</v>
      </c>
      <c r="I77" s="283">
        <v>0</v>
      </c>
      <c r="J77" s="283">
        <v>0</v>
      </c>
      <c r="K77" s="283">
        <v>0</v>
      </c>
      <c r="L77" s="283">
        <v>0</v>
      </c>
      <c r="M77" s="283">
        <v>0</v>
      </c>
      <c r="N77" s="283">
        <v>1.17936</v>
      </c>
      <c r="O77" s="283">
        <v>4082.0008320000002</v>
      </c>
      <c r="P77" s="283">
        <v>1.17936</v>
      </c>
      <c r="Q77" s="283">
        <v>4082.0008320000002</v>
      </c>
      <c r="R77" s="283">
        <v>0</v>
      </c>
      <c r="S77" s="283">
        <v>0</v>
      </c>
      <c r="T77" s="283">
        <v>0.90720000000000001</v>
      </c>
      <c r="U77" s="283">
        <v>3140.0006400000002</v>
      </c>
      <c r="V77" s="283">
        <v>2.0411999999999999</v>
      </c>
      <c r="W77" s="283">
        <v>7065.00144</v>
      </c>
      <c r="X77" s="283">
        <v>0</v>
      </c>
      <c r="Y77" s="283">
        <v>0</v>
      </c>
      <c r="Z77" s="283">
        <v>2.0411999999999999</v>
      </c>
      <c r="AA77" s="283">
        <v>7065.00144</v>
      </c>
      <c r="AB77" s="283">
        <f t="shared" si="13"/>
        <v>9.61632</v>
      </c>
      <c r="AC77" s="283">
        <f t="shared" si="13"/>
        <v>33284.006783999997</v>
      </c>
    </row>
    <row r="78" spans="1:31" ht="12" customHeight="1" x14ac:dyDescent="0.25">
      <c r="A78" s="301"/>
      <c r="B78" s="428">
        <v>1704</v>
      </c>
      <c r="C78" s="282" t="s">
        <v>100</v>
      </c>
      <c r="D78" s="253">
        <v>1350.4015799999997</v>
      </c>
      <c r="E78" s="253">
        <v>3383230.868464997</v>
      </c>
      <c r="F78" s="253">
        <v>2081.7687500000006</v>
      </c>
      <c r="G78" s="253">
        <v>5076736.2785650063</v>
      </c>
      <c r="H78" s="354">
        <v>1664.9664700000033</v>
      </c>
      <c r="I78" s="354">
        <v>4479124.3707929971</v>
      </c>
      <c r="J78" s="354">
        <v>1702.0806399999997</v>
      </c>
      <c r="K78" s="354">
        <v>4821113.7972160047</v>
      </c>
      <c r="L78" s="354">
        <v>1913.3595500000006</v>
      </c>
      <c r="M78" s="354">
        <v>5333264.1189019987</v>
      </c>
      <c r="N78" s="354">
        <v>2393.5631800000069</v>
      </c>
      <c r="O78" s="354">
        <v>5518070.9791869987</v>
      </c>
      <c r="P78" s="354">
        <v>2570.2710900000084</v>
      </c>
      <c r="Q78" s="354">
        <v>5662371.1396930013</v>
      </c>
      <c r="R78" s="354">
        <v>2223.2981600000035</v>
      </c>
      <c r="S78" s="354">
        <v>5307648.5401409985</v>
      </c>
      <c r="T78" s="354">
        <v>2904.7765299999969</v>
      </c>
      <c r="U78" s="354">
        <v>7372312.6918930253</v>
      </c>
      <c r="V78" s="354">
        <v>2749.5809700000059</v>
      </c>
      <c r="W78" s="354">
        <v>6864439.714269002</v>
      </c>
      <c r="X78" s="354">
        <v>2024.7778299999995</v>
      </c>
      <c r="Y78" s="354">
        <v>4956293.8935920009</v>
      </c>
      <c r="Z78" s="354">
        <v>2133.004199999998</v>
      </c>
      <c r="AA78" s="354">
        <v>5254902.3751939852</v>
      </c>
      <c r="AB78" s="283">
        <f t="shared" si="13"/>
        <v>25711.848950000025</v>
      </c>
      <c r="AC78" s="283">
        <f t="shared" si="13"/>
        <v>64029508.767910019</v>
      </c>
    </row>
    <row r="79" spans="1:31" ht="12" customHeight="1" x14ac:dyDescent="0.25">
      <c r="A79" s="447"/>
      <c r="B79" s="290"/>
      <c r="C79" s="448" t="s">
        <v>101</v>
      </c>
      <c r="D79" s="449"/>
      <c r="E79" s="449"/>
      <c r="F79" s="449"/>
      <c r="G79" s="449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</row>
    <row r="80" spans="1:31" ht="12" customHeight="1" x14ac:dyDescent="0.25">
      <c r="A80" s="450"/>
      <c r="B80" s="490">
        <v>801.11</v>
      </c>
      <c r="C80" s="252" t="s">
        <v>102</v>
      </c>
      <c r="D80" s="283">
        <v>607.36500000000001</v>
      </c>
      <c r="E80" s="283">
        <v>480577.74099999992</v>
      </c>
      <c r="F80" s="283">
        <v>1041.4800000000002</v>
      </c>
      <c r="G80" s="283">
        <v>955762.53399999987</v>
      </c>
      <c r="H80" s="283">
        <v>977.94100000000026</v>
      </c>
      <c r="I80" s="283">
        <v>829775.9711000002</v>
      </c>
      <c r="J80" s="283">
        <v>1657.9400000000005</v>
      </c>
      <c r="K80" s="283">
        <v>1565253.5564999999</v>
      </c>
      <c r="L80" s="283">
        <v>3067.8170000000005</v>
      </c>
      <c r="M80" s="283">
        <v>2845198.4959999998</v>
      </c>
      <c r="N80" s="283">
        <v>1285.7</v>
      </c>
      <c r="O80" s="283">
        <v>1073170.0899999999</v>
      </c>
      <c r="P80" s="283">
        <v>4027.2499999999995</v>
      </c>
      <c r="Q80" s="283">
        <v>4065290.0790000004</v>
      </c>
      <c r="R80" s="283">
        <v>2717.915</v>
      </c>
      <c r="S80" s="283">
        <v>2580902.0175000001</v>
      </c>
      <c r="T80" s="283">
        <v>1722.56</v>
      </c>
      <c r="U80" s="283">
        <v>1772838.5925999999</v>
      </c>
      <c r="V80" s="283">
        <v>1355.663</v>
      </c>
      <c r="W80" s="283">
        <v>1544147.1690000002</v>
      </c>
      <c r="X80" s="451">
        <v>1325.6769999999999</v>
      </c>
      <c r="Y80" s="444">
        <v>1269378.5211</v>
      </c>
      <c r="Z80" s="444">
        <v>1167.7810000000002</v>
      </c>
      <c r="AA80" s="253">
        <v>1241020.3184999998</v>
      </c>
      <c r="AB80" s="283">
        <f>D80+F80+H80+J80+L80+N80+P80+R80+T80+V80+X80+Z80</f>
        <v>20955.089000000004</v>
      </c>
      <c r="AC80" s="283">
        <f>E80+G80+I80+K80+M80+O80+Q80+S80+U80+W80+Y80+AA80</f>
        <v>20223315.086300001</v>
      </c>
    </row>
    <row r="81" spans="1:33" s="5" customFormat="1" ht="12" customHeight="1" x14ac:dyDescent="0.25">
      <c r="A81" s="318"/>
      <c r="B81" s="490" t="s">
        <v>103</v>
      </c>
      <c r="C81" s="252" t="s">
        <v>104</v>
      </c>
      <c r="D81" s="253">
        <v>180.91086999999999</v>
      </c>
      <c r="E81" s="253">
        <v>760709.79861300043</v>
      </c>
      <c r="F81" s="253">
        <v>122.83317000000001</v>
      </c>
      <c r="G81" s="253">
        <v>505829.70906399988</v>
      </c>
      <c r="H81" s="253">
        <v>145.81587999999999</v>
      </c>
      <c r="I81" s="253">
        <v>616602.40385100001</v>
      </c>
      <c r="J81" s="253">
        <v>167.12794</v>
      </c>
      <c r="K81" s="253">
        <v>664356.23683900002</v>
      </c>
      <c r="L81" s="253">
        <v>107.93839999999999</v>
      </c>
      <c r="M81" s="253">
        <v>491872.46028900001</v>
      </c>
      <c r="N81" s="253">
        <v>150.99337000000003</v>
      </c>
      <c r="O81" s="253">
        <v>749413.2719670001</v>
      </c>
      <c r="P81" s="253">
        <v>165.59537000000006</v>
      </c>
      <c r="Q81" s="253">
        <v>738290.12919699971</v>
      </c>
      <c r="R81" s="253">
        <v>124.64294</v>
      </c>
      <c r="S81" s="253">
        <v>538127.26244500012</v>
      </c>
      <c r="T81" s="283">
        <v>238.21007000000006</v>
      </c>
      <c r="U81" s="283">
        <v>1062819.6791110002</v>
      </c>
      <c r="V81" s="253">
        <v>115.90488999999995</v>
      </c>
      <c r="W81" s="253">
        <v>525243.66335299984</v>
      </c>
      <c r="X81" s="283">
        <v>66.803020000000004</v>
      </c>
      <c r="Y81" s="283">
        <v>295949.99827100005</v>
      </c>
      <c r="Z81" s="283">
        <v>163.13596999999996</v>
      </c>
      <c r="AA81" s="253">
        <v>703681.07818100008</v>
      </c>
      <c r="AB81" s="253">
        <f>D81+F81+H81+J81+L81+N81+P81+R81+T81+V81+X81+Z81</f>
        <v>1749.9118900000003</v>
      </c>
      <c r="AC81" s="253">
        <f>E81+G81+I81+K81+M81+O81+Q81+S81+U81+W81+Y81+AA81</f>
        <v>7652895.6911810003</v>
      </c>
    </row>
    <row r="82" spans="1:33" ht="12" customHeight="1" x14ac:dyDescent="0.25">
      <c r="A82" s="248" t="s">
        <v>105</v>
      </c>
      <c r="B82" s="324"/>
      <c r="C82" s="325" t="s">
        <v>106</v>
      </c>
      <c r="D82" s="291"/>
      <c r="E82" s="291"/>
      <c r="F82" s="326"/>
      <c r="G82" s="326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3"/>
      <c r="AC82" s="283"/>
      <c r="AF82" s="232"/>
    </row>
    <row r="83" spans="1:33" ht="12" customHeight="1" x14ac:dyDescent="0.25">
      <c r="A83" s="618" t="s">
        <v>107</v>
      </c>
      <c r="B83" s="618"/>
      <c r="C83" s="460" t="s">
        <v>108</v>
      </c>
      <c r="D83" s="352">
        <f>SUM(D84:D87)</f>
        <v>10908.308789999997</v>
      </c>
      <c r="E83" s="352">
        <f t="shared" ref="E83:G83" si="16">SUM(E84:E87)</f>
        <v>12189726.224892002</v>
      </c>
      <c r="F83" s="352">
        <f t="shared" si="16"/>
        <v>7717.5600999999988</v>
      </c>
      <c r="G83" s="352">
        <f t="shared" si="16"/>
        <v>8626649.6103000026</v>
      </c>
      <c r="H83" s="409">
        <f t="shared" ref="H83:AA83" si="17">+H84+H85+H86+H87</f>
        <v>8492.9114699999973</v>
      </c>
      <c r="I83" s="409">
        <f t="shared" si="17"/>
        <v>9445907.8749009985</v>
      </c>
      <c r="J83" s="409">
        <f t="shared" si="17"/>
        <v>6990.1598999999997</v>
      </c>
      <c r="K83" s="409">
        <f t="shared" si="17"/>
        <v>8402478.5353530012</v>
      </c>
      <c r="L83" s="409">
        <f t="shared" si="17"/>
        <v>6519.5746500000005</v>
      </c>
      <c r="M83" s="409">
        <f t="shared" si="17"/>
        <v>7550883.8810259998</v>
      </c>
      <c r="N83" s="409">
        <f t="shared" si="17"/>
        <v>3585.28629</v>
      </c>
      <c r="O83" s="409">
        <f t="shared" si="17"/>
        <v>4218225.4251060002</v>
      </c>
      <c r="P83" s="481">
        <f t="shared" si="17"/>
        <v>7418.6976999999988</v>
      </c>
      <c r="Q83" s="481">
        <f t="shared" si="17"/>
        <v>8109790.247163998</v>
      </c>
      <c r="R83" s="481">
        <f t="shared" si="17"/>
        <v>7639.5568899999962</v>
      </c>
      <c r="S83" s="481">
        <f t="shared" si="17"/>
        <v>8321138.0864260001</v>
      </c>
      <c r="T83" s="481">
        <f t="shared" si="17"/>
        <v>6908.2624000000005</v>
      </c>
      <c r="U83" s="481">
        <f t="shared" si="17"/>
        <v>6516052.0474340003</v>
      </c>
      <c r="V83" s="481">
        <f t="shared" si="17"/>
        <v>2426.9904499999998</v>
      </c>
      <c r="W83" s="481">
        <f t="shared" si="17"/>
        <v>2709199.9607849997</v>
      </c>
      <c r="X83" s="481">
        <f t="shared" si="17"/>
        <v>4461.9579799999983</v>
      </c>
      <c r="Y83" s="481">
        <f t="shared" si="17"/>
        <v>5127950.9544039993</v>
      </c>
      <c r="Z83" s="481">
        <f t="shared" si="17"/>
        <v>6003.0507199999984</v>
      </c>
      <c r="AA83" s="481">
        <f t="shared" si="17"/>
        <v>6566877.2339709988</v>
      </c>
      <c r="AB83" s="409">
        <f>D83+F83+H83+J83+L83+N83+P83+R83+T83+V83+X83+Z83</f>
        <v>79072.317339999994</v>
      </c>
      <c r="AC83" s="409">
        <f>E83+G83+I83+K83+M83+O83+Q83+S83+U83+W83+Y83+AA83</f>
        <v>87784880.081761986</v>
      </c>
      <c r="AD83" s="84"/>
      <c r="AE83" s="2"/>
      <c r="AF83" s="2"/>
      <c r="AG83" s="2"/>
    </row>
    <row r="84" spans="1:33" ht="12" customHeight="1" x14ac:dyDescent="0.25">
      <c r="A84" s="492"/>
      <c r="B84" s="492"/>
      <c r="C84" s="282" t="s">
        <v>109</v>
      </c>
      <c r="D84" s="283">
        <v>7401.2681299999967</v>
      </c>
      <c r="E84" s="283">
        <v>7867079.9743180005</v>
      </c>
      <c r="F84" s="283">
        <v>5329.837199999999</v>
      </c>
      <c r="G84" s="283">
        <v>5920769.4243600015</v>
      </c>
      <c r="H84" s="283">
        <v>5548.3346599999986</v>
      </c>
      <c r="I84" s="283">
        <v>6314423.196407998</v>
      </c>
      <c r="J84" s="283">
        <v>4841.8515099999995</v>
      </c>
      <c r="K84" s="283">
        <v>6062503.3508800007</v>
      </c>
      <c r="L84" s="354">
        <v>4446.6581900000001</v>
      </c>
      <c r="M84" s="354">
        <v>5265614.6852059998</v>
      </c>
      <c r="N84" s="354">
        <v>1944.62058</v>
      </c>
      <c r="O84" s="354">
        <v>2428650.6546740001</v>
      </c>
      <c r="P84" s="284">
        <v>3116.3941199999986</v>
      </c>
      <c r="Q84" s="284">
        <v>3834428.1587919989</v>
      </c>
      <c r="R84" s="284">
        <v>4306.0979599999973</v>
      </c>
      <c r="S84" s="284">
        <v>4953624.8554199999</v>
      </c>
      <c r="T84" s="284">
        <v>2965.7002899999998</v>
      </c>
      <c r="U84" s="284">
        <v>3104371.8996800003</v>
      </c>
      <c r="V84" s="284">
        <v>1588.3447999999999</v>
      </c>
      <c r="W84" s="284">
        <v>1951117.3743199995</v>
      </c>
      <c r="X84" s="284">
        <v>3268.8623199999988</v>
      </c>
      <c r="Y84" s="284">
        <v>4026598.3274120004</v>
      </c>
      <c r="Z84" s="284">
        <v>4033.4206299999987</v>
      </c>
      <c r="AA84" s="284">
        <v>4829022.0072629992</v>
      </c>
      <c r="AB84" s="283">
        <f t="shared" ref="AB84:AC93" si="18">D84+F84+H84+J84+L84+N84+P84+R84+T84+V84+X84+Z84</f>
        <v>48791.390389999986</v>
      </c>
      <c r="AC84" s="283">
        <f t="shared" si="18"/>
        <v>56558203.908733003</v>
      </c>
      <c r="AD84" s="84"/>
      <c r="AE84" s="397"/>
      <c r="AF84" s="2"/>
      <c r="AG84" s="2"/>
    </row>
    <row r="85" spans="1:33" ht="12" customHeight="1" x14ac:dyDescent="0.25">
      <c r="A85" s="492"/>
      <c r="B85" s="492">
        <v>713.1</v>
      </c>
      <c r="C85" s="282" t="s">
        <v>110</v>
      </c>
      <c r="D85" s="283">
        <v>2833.5518699999993</v>
      </c>
      <c r="E85" s="283">
        <v>3440274.7458150005</v>
      </c>
      <c r="F85" s="283">
        <v>1837.5084999999999</v>
      </c>
      <c r="G85" s="283">
        <v>1971627.5251200001</v>
      </c>
      <c r="H85" s="283">
        <v>2733.4086600000001</v>
      </c>
      <c r="I85" s="283">
        <v>2866623.0441970006</v>
      </c>
      <c r="J85" s="283">
        <v>1907.16633</v>
      </c>
      <c r="K85" s="283">
        <v>1999158.4735869998</v>
      </c>
      <c r="L85" s="283">
        <v>1728.92392</v>
      </c>
      <c r="M85" s="283">
        <v>1812236.5328319999</v>
      </c>
      <c r="N85" s="283">
        <v>1491.43265</v>
      </c>
      <c r="O85" s="283">
        <v>1630225.8454059998</v>
      </c>
      <c r="P85" s="284">
        <v>4166.6770600000009</v>
      </c>
      <c r="Q85" s="284">
        <v>4073737.9099199991</v>
      </c>
      <c r="R85" s="284">
        <v>3147.0998899999995</v>
      </c>
      <c r="S85" s="284">
        <v>3130737.0791979996</v>
      </c>
      <c r="T85" s="284">
        <v>3847.2662000000005</v>
      </c>
      <c r="U85" s="284">
        <v>3248093.128422</v>
      </c>
      <c r="V85" s="284">
        <v>813.68</v>
      </c>
      <c r="W85" s="284">
        <v>719094.40700000012</v>
      </c>
      <c r="X85" s="284">
        <v>1135.7797599999999</v>
      </c>
      <c r="Y85" s="284">
        <v>1028544.754048</v>
      </c>
      <c r="Z85" s="284">
        <v>1837.1800899999998</v>
      </c>
      <c r="AA85" s="284">
        <v>1597618.3217079993</v>
      </c>
      <c r="AB85" s="283">
        <f t="shared" si="18"/>
        <v>27479.674930000008</v>
      </c>
      <c r="AC85" s="283">
        <f t="shared" si="18"/>
        <v>27517971.767253004</v>
      </c>
      <c r="AD85" s="84"/>
      <c r="AE85" s="2"/>
      <c r="AF85" s="2"/>
      <c r="AG85" s="2"/>
    </row>
    <row r="86" spans="1:33" ht="12" customHeight="1" x14ac:dyDescent="0.25">
      <c r="A86" s="492"/>
      <c r="B86" s="492"/>
      <c r="C86" s="282" t="s">
        <v>111</v>
      </c>
      <c r="D86" s="283">
        <v>637.51380000000006</v>
      </c>
      <c r="E86" s="283">
        <v>811403.9841</v>
      </c>
      <c r="F86" s="283">
        <v>546.95940000000007</v>
      </c>
      <c r="G86" s="283">
        <v>717644.67431999999</v>
      </c>
      <c r="H86" s="283">
        <v>202.75906000000001</v>
      </c>
      <c r="I86" s="283">
        <v>245050.20831200003</v>
      </c>
      <c r="J86" s="283">
        <v>200.03675999999999</v>
      </c>
      <c r="K86" s="283">
        <v>249089.44859600003</v>
      </c>
      <c r="L86" s="283">
        <v>314.798</v>
      </c>
      <c r="M86" s="283">
        <v>410759.85139999999</v>
      </c>
      <c r="N86" s="283">
        <v>149.23305999999999</v>
      </c>
      <c r="O86" s="283">
        <v>159348.92502600001</v>
      </c>
      <c r="P86" s="284">
        <v>21.31906</v>
      </c>
      <c r="Q86" s="284">
        <v>21150.639426000002</v>
      </c>
      <c r="R86" s="284">
        <v>181.44</v>
      </c>
      <c r="S86" s="284">
        <v>227797.92</v>
      </c>
      <c r="T86" s="284">
        <v>20.864999999999998</v>
      </c>
      <c r="U86" s="284">
        <v>20090.908500000001</v>
      </c>
      <c r="V86" s="284">
        <v>0</v>
      </c>
      <c r="W86" s="284">
        <v>0</v>
      </c>
      <c r="X86" s="284">
        <v>42.637999999999998</v>
      </c>
      <c r="Y86" s="284">
        <v>42821.343399999998</v>
      </c>
      <c r="Z86" s="284">
        <v>132.44999999999999</v>
      </c>
      <c r="AA86" s="284">
        <v>140236.905</v>
      </c>
      <c r="AB86" s="283">
        <f t="shared" si="18"/>
        <v>2450.0121399999994</v>
      </c>
      <c r="AC86" s="283">
        <f>E86+G86+I86+K86+M86+O86+Q86+S86+U86+W86+Y86+AA86</f>
        <v>3045394.8080799994</v>
      </c>
      <c r="AD86" s="84"/>
      <c r="AE86" s="84"/>
    </row>
    <row r="87" spans="1:33" ht="12" customHeight="1" x14ac:dyDescent="0.25">
      <c r="A87" s="492"/>
      <c r="B87" s="492"/>
      <c r="C87" s="282" t="s">
        <v>112</v>
      </c>
      <c r="D87" s="283">
        <v>35.974990000000005</v>
      </c>
      <c r="E87" s="283">
        <v>70967.520659000016</v>
      </c>
      <c r="F87" s="283">
        <v>3.2549999999999999</v>
      </c>
      <c r="G87" s="283">
        <v>16607.986499999999</v>
      </c>
      <c r="H87" s="283">
        <v>8.4090900000000008</v>
      </c>
      <c r="I87" s="283">
        <v>19811.425983999998</v>
      </c>
      <c r="J87" s="283">
        <v>41.1053</v>
      </c>
      <c r="K87" s="283">
        <v>91727.262289999984</v>
      </c>
      <c r="L87" s="283">
        <v>29.194539999999996</v>
      </c>
      <c r="M87" s="283">
        <v>62272.811587999997</v>
      </c>
      <c r="N87" s="283">
        <v>0</v>
      </c>
      <c r="O87" s="283">
        <v>0</v>
      </c>
      <c r="P87" s="284">
        <v>114.30745999999999</v>
      </c>
      <c r="Q87" s="284">
        <v>180473.53902599998</v>
      </c>
      <c r="R87" s="284">
        <v>4.9190399999999999</v>
      </c>
      <c r="S87" s="284">
        <v>8978.2318080000005</v>
      </c>
      <c r="T87" s="284">
        <v>74.430909999999997</v>
      </c>
      <c r="U87" s="284">
        <v>143496.11083200001</v>
      </c>
      <c r="V87" s="284">
        <v>24.965649999999997</v>
      </c>
      <c r="W87" s="284">
        <v>38988.179465000001</v>
      </c>
      <c r="X87" s="284">
        <v>14.677900000000001</v>
      </c>
      <c r="Y87" s="284">
        <v>29986.529543999997</v>
      </c>
      <c r="Z87" s="284">
        <v>0</v>
      </c>
      <c r="AA87" s="284">
        <v>0</v>
      </c>
      <c r="AB87" s="283">
        <f t="shared" si="18"/>
        <v>351.23987999999997</v>
      </c>
      <c r="AC87" s="283">
        <f>E87+G87+I87+K87+M87+O87+Q87+S87+U87+W87+Y87+AA87</f>
        <v>663309.59769600013</v>
      </c>
      <c r="AD87" s="84"/>
      <c r="AE87" s="84"/>
    </row>
    <row r="88" spans="1:33" ht="12" customHeight="1" x14ac:dyDescent="0.25">
      <c r="A88" s="618" t="s">
        <v>113</v>
      </c>
      <c r="B88" s="618"/>
      <c r="C88" s="282" t="s">
        <v>114</v>
      </c>
      <c r="D88" s="283">
        <v>46.446639999999995</v>
      </c>
      <c r="E88" s="283">
        <v>47673.44193999999</v>
      </c>
      <c r="F88" s="283">
        <v>129.41398000000001</v>
      </c>
      <c r="G88" s="283">
        <v>132260.005538</v>
      </c>
      <c r="H88" s="283">
        <v>376.97045999999995</v>
      </c>
      <c r="I88" s="283">
        <v>256390.38514999996</v>
      </c>
      <c r="J88" s="283">
        <v>177.31614000000002</v>
      </c>
      <c r="K88" s="283">
        <v>151332.56950499999</v>
      </c>
      <c r="L88" s="283">
        <v>207.57687000000001</v>
      </c>
      <c r="M88" s="283">
        <v>179806.40010100001</v>
      </c>
      <c r="N88" s="284">
        <v>161.48699999999999</v>
      </c>
      <c r="O88" s="284">
        <v>134852.86829999997</v>
      </c>
      <c r="P88" s="284">
        <v>104.85500000000002</v>
      </c>
      <c r="Q88" s="284">
        <v>108907.8037</v>
      </c>
      <c r="R88" s="284">
        <v>56.134819999999998</v>
      </c>
      <c r="S88" s="284">
        <v>67132.386148999998</v>
      </c>
      <c r="T88" s="284">
        <v>69.29825000000001</v>
      </c>
      <c r="U88" s="284">
        <v>106787.37880599998</v>
      </c>
      <c r="V88" s="284">
        <v>32.550379999999997</v>
      </c>
      <c r="W88" s="284">
        <v>24969.573948000001</v>
      </c>
      <c r="X88" s="284">
        <v>34.418509999999998</v>
      </c>
      <c r="Y88" s="284">
        <v>33651.529634999999</v>
      </c>
      <c r="Z88" s="284">
        <v>83.400530000000003</v>
      </c>
      <c r="AA88" s="284">
        <v>98487.427561999997</v>
      </c>
      <c r="AB88" s="283">
        <f t="shared" si="18"/>
        <v>1479.8685799999998</v>
      </c>
      <c r="AC88" s="283">
        <f>E88+G88+I88+K88+M88+O88+Q88+S88+U88+W88+Y88+AA88</f>
        <v>1342251.770334</v>
      </c>
      <c r="AD88" s="2"/>
      <c r="AF88" s="84"/>
      <c r="AG88" s="84"/>
    </row>
    <row r="89" spans="1:33" ht="12" customHeight="1" x14ac:dyDescent="0.25">
      <c r="A89" s="618" t="s">
        <v>115</v>
      </c>
      <c r="B89" s="618"/>
      <c r="C89" s="282" t="s">
        <v>116</v>
      </c>
      <c r="D89" s="283">
        <v>0</v>
      </c>
      <c r="E89" s="283">
        <v>0</v>
      </c>
      <c r="F89" s="283">
        <v>11.631</v>
      </c>
      <c r="G89" s="283">
        <v>17300.223000000002</v>
      </c>
      <c r="H89" s="283">
        <v>0.89412999999999998</v>
      </c>
      <c r="I89" s="283">
        <v>1947.772792</v>
      </c>
      <c r="J89" s="283">
        <v>0</v>
      </c>
      <c r="K89" s="283">
        <v>0</v>
      </c>
      <c r="L89" s="284">
        <v>0.72996000000000005</v>
      </c>
      <c r="M89" s="284">
        <v>1803.512172</v>
      </c>
      <c r="N89" s="284">
        <v>1.5370699999999999</v>
      </c>
      <c r="O89" s="284">
        <v>3114.3251</v>
      </c>
      <c r="P89" s="284">
        <v>0</v>
      </c>
      <c r="Q89" s="284">
        <v>0</v>
      </c>
      <c r="R89" s="284">
        <v>0</v>
      </c>
      <c r="S89" s="284">
        <v>0</v>
      </c>
      <c r="T89" s="284">
        <v>7.0451999999999995</v>
      </c>
      <c r="U89" s="284">
        <v>8699.4129599999997</v>
      </c>
      <c r="V89" s="284">
        <v>0</v>
      </c>
      <c r="W89" s="284">
        <v>0</v>
      </c>
      <c r="X89" s="284">
        <v>0.74257000000000006</v>
      </c>
      <c r="Y89" s="284">
        <v>1803.4797590000001</v>
      </c>
      <c r="Z89" s="284">
        <v>9.0899999999999991E-3</v>
      </c>
      <c r="AA89" s="284">
        <v>27.999927</v>
      </c>
      <c r="AB89" s="283">
        <f t="shared" si="18"/>
        <v>22.589020000000001</v>
      </c>
      <c r="AC89" s="283">
        <f>E89+G89+I89+K89+M89+O89+Q89+S89+U89+W89+Y89+AA89</f>
        <v>34696.725709999999</v>
      </c>
      <c r="AD89" s="2"/>
      <c r="AE89" s="398"/>
    </row>
    <row r="90" spans="1:33" ht="12" customHeight="1" x14ac:dyDescent="0.25">
      <c r="A90" s="620"/>
      <c r="B90" s="620"/>
      <c r="C90" s="454" t="s">
        <v>117</v>
      </c>
      <c r="D90" s="445">
        <f>SUM(D91:D93)</f>
        <v>400.83364</v>
      </c>
      <c r="E90" s="445">
        <f t="shared" ref="E90:AA90" si="19">SUM(E91:E93)</f>
        <v>705584.017398</v>
      </c>
      <c r="F90" s="445">
        <f t="shared" si="19"/>
        <v>488.16140999999999</v>
      </c>
      <c r="G90" s="445">
        <f t="shared" si="19"/>
        <v>959150.84586699994</v>
      </c>
      <c r="H90" s="421">
        <f t="shared" si="19"/>
        <v>772.95479999999998</v>
      </c>
      <c r="I90" s="283">
        <f t="shared" si="19"/>
        <v>1274682.0404400001</v>
      </c>
      <c r="J90" s="283">
        <f t="shared" si="19"/>
        <v>240.26779999999999</v>
      </c>
      <c r="K90" s="283">
        <f t="shared" si="19"/>
        <v>328491.75390000001</v>
      </c>
      <c r="L90" s="283">
        <f t="shared" si="19"/>
        <v>631.0324700000001</v>
      </c>
      <c r="M90" s="283">
        <f t="shared" si="19"/>
        <v>835312.93379599997</v>
      </c>
      <c r="N90" s="283">
        <f t="shared" si="19"/>
        <v>520.73635999999999</v>
      </c>
      <c r="O90" s="283">
        <f t="shared" si="19"/>
        <v>609616.29559200001</v>
      </c>
      <c r="P90" s="283">
        <f t="shared" si="19"/>
        <v>217.10943999999998</v>
      </c>
      <c r="Q90" s="283">
        <f t="shared" si="19"/>
        <v>264207.45680400002</v>
      </c>
      <c r="R90" s="283">
        <f t="shared" si="19"/>
        <v>249.96073999999996</v>
      </c>
      <c r="S90" s="283">
        <f t="shared" si="19"/>
        <v>409748.32303399994</v>
      </c>
      <c r="T90" s="283">
        <f t="shared" si="19"/>
        <v>2610.7386300000003</v>
      </c>
      <c r="U90" s="283">
        <f t="shared" si="19"/>
        <v>4734400.3309279988</v>
      </c>
      <c r="V90" s="283">
        <f t="shared" si="19"/>
        <v>1199.0190799999998</v>
      </c>
      <c r="W90" s="283">
        <f t="shared" si="19"/>
        <v>2086566.3329940003</v>
      </c>
      <c r="X90" s="283">
        <f t="shared" si="19"/>
        <v>1602.9256300000004</v>
      </c>
      <c r="Y90" s="283">
        <f t="shared" si="19"/>
        <v>2853984.7048750012</v>
      </c>
      <c r="Z90" s="283">
        <f t="shared" si="19"/>
        <v>1030.1184899999998</v>
      </c>
      <c r="AA90" s="283">
        <f t="shared" si="19"/>
        <v>1876120.6675230002</v>
      </c>
      <c r="AB90" s="283">
        <f t="shared" si="18"/>
        <v>9963.8584899999987</v>
      </c>
      <c r="AC90" s="283">
        <f>E90+G90+I90+K90+M90+O90+Q90+S90+U90+W90+Y90+AA90</f>
        <v>16937865.703150999</v>
      </c>
      <c r="AD90" s="2"/>
      <c r="AE90" s="84"/>
    </row>
    <row r="91" spans="1:33" ht="12" customHeight="1" x14ac:dyDescent="0.25">
      <c r="A91" s="492"/>
      <c r="B91" s="492" t="s">
        <v>118</v>
      </c>
      <c r="C91" s="282" t="s">
        <v>119</v>
      </c>
      <c r="D91" s="283">
        <v>0</v>
      </c>
      <c r="E91" s="283">
        <v>0</v>
      </c>
      <c r="F91" s="283">
        <v>0</v>
      </c>
      <c r="G91" s="283">
        <v>0</v>
      </c>
      <c r="H91" s="283">
        <v>0</v>
      </c>
      <c r="I91" s="283">
        <v>0</v>
      </c>
      <c r="J91" s="283">
        <v>7.1839999999999993</v>
      </c>
      <c r="K91" s="283">
        <v>19326.928899999999</v>
      </c>
      <c r="L91" s="283">
        <v>3.8658699999999997</v>
      </c>
      <c r="M91" s="283">
        <v>10286.306896</v>
      </c>
      <c r="N91" s="283">
        <v>0</v>
      </c>
      <c r="O91" s="283">
        <v>0</v>
      </c>
      <c r="P91" s="283">
        <v>27.754000000000001</v>
      </c>
      <c r="Q91" s="283">
        <v>46804.5573</v>
      </c>
      <c r="R91" s="283">
        <v>0</v>
      </c>
      <c r="S91" s="283">
        <v>0</v>
      </c>
      <c r="T91" s="283">
        <v>0</v>
      </c>
      <c r="U91" s="283">
        <v>0</v>
      </c>
      <c r="V91" s="283">
        <v>0</v>
      </c>
      <c r="W91" s="283">
        <v>0</v>
      </c>
      <c r="X91" s="283">
        <v>3.9190399999999999</v>
      </c>
      <c r="Y91" s="283">
        <v>10580.232287999999</v>
      </c>
      <c r="Z91" s="283">
        <v>3.9190399999999999</v>
      </c>
      <c r="AA91" s="283">
        <v>13276.531808</v>
      </c>
      <c r="AB91" s="283">
        <f t="shared" si="18"/>
        <v>46.641950000000008</v>
      </c>
      <c r="AC91" s="283">
        <f t="shared" si="18"/>
        <v>100274.55719200001</v>
      </c>
      <c r="AD91" s="455"/>
      <c r="AE91" s="84"/>
    </row>
    <row r="92" spans="1:33" ht="12" customHeight="1" x14ac:dyDescent="0.25">
      <c r="A92" s="492"/>
      <c r="B92" s="492" t="s">
        <v>120</v>
      </c>
      <c r="C92" s="282" t="s">
        <v>121</v>
      </c>
      <c r="D92" s="253">
        <v>161.95022</v>
      </c>
      <c r="E92" s="253">
        <v>342096.39083000005</v>
      </c>
      <c r="F92" s="253">
        <v>415.48140999999998</v>
      </c>
      <c r="G92" s="253">
        <v>880353.06186699995</v>
      </c>
      <c r="H92" s="283">
        <v>485.69479999999999</v>
      </c>
      <c r="I92" s="283">
        <v>953387.10644000012</v>
      </c>
      <c r="J92" s="283">
        <v>57.138800000000003</v>
      </c>
      <c r="K92" s="283">
        <v>88771.091</v>
      </c>
      <c r="L92" s="283">
        <v>339.03360000000004</v>
      </c>
      <c r="M92" s="283">
        <v>559545.60959999997</v>
      </c>
      <c r="N92" s="283">
        <v>156.691</v>
      </c>
      <c r="O92" s="283">
        <v>237634.574536</v>
      </c>
      <c r="P92" s="283">
        <v>165.35999999999999</v>
      </c>
      <c r="Q92" s="283">
        <v>185090.63999999998</v>
      </c>
      <c r="R92" s="283">
        <v>246.36073999999996</v>
      </c>
      <c r="S92" s="283">
        <v>402468.40303399996</v>
      </c>
      <c r="T92" s="283">
        <v>2202.6343900000002</v>
      </c>
      <c r="U92" s="283">
        <v>4418567.4690559991</v>
      </c>
      <c r="V92" s="283">
        <v>1079.0290799999998</v>
      </c>
      <c r="W92" s="283">
        <v>1983556.4399940004</v>
      </c>
      <c r="X92" s="283">
        <v>1573.6055900000003</v>
      </c>
      <c r="Y92" s="283">
        <v>2821813.622587001</v>
      </c>
      <c r="Z92" s="283">
        <v>975.84944999999993</v>
      </c>
      <c r="AA92" s="283">
        <v>1804493.5207150001</v>
      </c>
      <c r="AB92" s="283">
        <f t="shared" si="18"/>
        <v>7858.8290800000004</v>
      </c>
      <c r="AC92" s="283">
        <f t="shared" si="18"/>
        <v>14677777.929659002</v>
      </c>
      <c r="AD92" s="2"/>
    </row>
    <row r="93" spans="1:33" ht="12" customHeight="1" x14ac:dyDescent="0.25">
      <c r="A93" s="492"/>
      <c r="B93" s="492" t="s">
        <v>122</v>
      </c>
      <c r="C93" s="282" t="s">
        <v>123</v>
      </c>
      <c r="D93" s="253">
        <v>238.88342</v>
      </c>
      <c r="E93" s="253">
        <v>363487.62656800001</v>
      </c>
      <c r="F93" s="253">
        <v>72.680000000000007</v>
      </c>
      <c r="G93" s="253">
        <v>78797.784</v>
      </c>
      <c r="H93" s="283">
        <v>287.26</v>
      </c>
      <c r="I93" s="283">
        <v>321294.93400000001</v>
      </c>
      <c r="J93" s="283">
        <v>175.94499999999999</v>
      </c>
      <c r="K93" s="283">
        <v>220393.734</v>
      </c>
      <c r="L93" s="283">
        <v>288.13300000000004</v>
      </c>
      <c r="M93" s="283">
        <v>265481.01730000001</v>
      </c>
      <c r="N93" s="283">
        <v>364.04536000000002</v>
      </c>
      <c r="O93" s="283">
        <v>371981.72105599998</v>
      </c>
      <c r="P93" s="283">
        <v>23.995439999999999</v>
      </c>
      <c r="Q93" s="283">
        <v>32312.259504000001</v>
      </c>
      <c r="R93" s="283">
        <v>3.6</v>
      </c>
      <c r="S93" s="283">
        <v>7279.92</v>
      </c>
      <c r="T93" s="283">
        <v>408.10424</v>
      </c>
      <c r="U93" s="283">
        <v>315832.86187199998</v>
      </c>
      <c r="V93" s="283">
        <v>119.99</v>
      </c>
      <c r="W93" s="283">
        <v>103009.893</v>
      </c>
      <c r="X93" s="283">
        <v>25.401</v>
      </c>
      <c r="Y93" s="283">
        <v>21590.85</v>
      </c>
      <c r="Z93" s="283">
        <v>50.35</v>
      </c>
      <c r="AA93" s="283">
        <v>58350.614999999998</v>
      </c>
      <c r="AB93" s="283">
        <f t="shared" si="18"/>
        <v>2058.3874599999999</v>
      </c>
      <c r="AC93" s="283">
        <f>E93+G93+I93+K93+M93+O93+Q93+S93+U93+W93+Y93+AA93</f>
        <v>2159813.2162999995</v>
      </c>
      <c r="AD93" s="2"/>
    </row>
    <row r="94" spans="1:33" ht="12" customHeight="1" x14ac:dyDescent="0.25">
      <c r="A94" s="456" t="s">
        <v>105</v>
      </c>
      <c r="B94" s="457"/>
      <c r="C94" s="458" t="s">
        <v>124</v>
      </c>
      <c r="D94" s="421"/>
      <c r="E94" s="421"/>
      <c r="F94" s="421"/>
      <c r="G94" s="421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</row>
    <row r="95" spans="1:33" ht="12" customHeight="1" x14ac:dyDescent="0.25">
      <c r="A95" s="293"/>
      <c r="B95" s="492" t="s">
        <v>125</v>
      </c>
      <c r="C95" s="459" t="s">
        <v>126</v>
      </c>
      <c r="D95" s="409">
        <v>208.75257999999999</v>
      </c>
      <c r="E95" s="409">
        <v>145652.36738399998</v>
      </c>
      <c r="F95" s="409">
        <v>208.70711</v>
      </c>
      <c r="G95" s="409">
        <v>74484.568190000005</v>
      </c>
      <c r="H95" s="409">
        <v>291.56099999999998</v>
      </c>
      <c r="I95" s="409">
        <v>165494.71</v>
      </c>
      <c r="J95" s="409">
        <v>179.78535000000002</v>
      </c>
      <c r="K95" s="409">
        <v>126863.923865</v>
      </c>
      <c r="L95" s="409">
        <v>142.07058000000001</v>
      </c>
      <c r="M95" s="409">
        <v>105869.968276</v>
      </c>
      <c r="N95" s="409">
        <v>408.71282000000008</v>
      </c>
      <c r="O95" s="409">
        <v>124756.21494400001</v>
      </c>
      <c r="P95" s="409">
        <v>319.24200000000002</v>
      </c>
      <c r="Q95" s="409">
        <v>130313.58999999997</v>
      </c>
      <c r="R95" s="409">
        <v>163.02181999999999</v>
      </c>
      <c r="S95" s="409">
        <v>121368.99188599999</v>
      </c>
      <c r="T95" s="409">
        <v>167.55781999999999</v>
      </c>
      <c r="U95" s="409">
        <v>135522.42832000001</v>
      </c>
      <c r="V95" s="409">
        <v>228.82682000000003</v>
      </c>
      <c r="W95" s="409">
        <v>180914.49927199999</v>
      </c>
      <c r="X95" s="409">
        <v>755.31981999999994</v>
      </c>
      <c r="Y95" s="409">
        <v>177535.32185400001</v>
      </c>
      <c r="Z95" s="409">
        <v>311.91881999999998</v>
      </c>
      <c r="AA95" s="409">
        <v>245663.96185400002</v>
      </c>
      <c r="AB95" s="409">
        <f t="shared" ref="AB95:AC106" si="20">D95+F95+H95+J95+L95+N95+P95+R95+T95+V95+X95+Z95</f>
        <v>3385.4765399999997</v>
      </c>
      <c r="AC95" s="409">
        <f t="shared" si="20"/>
        <v>1734440.5458450001</v>
      </c>
      <c r="AD95" s="399"/>
    </row>
    <row r="96" spans="1:33" ht="12" customHeight="1" x14ac:dyDescent="0.25">
      <c r="A96" s="293"/>
      <c r="B96" s="492" t="s">
        <v>309</v>
      </c>
      <c r="C96" s="459" t="s">
        <v>128</v>
      </c>
      <c r="D96" s="409">
        <v>3155.9891600000028</v>
      </c>
      <c r="E96" s="409">
        <v>1628972.6325820007</v>
      </c>
      <c r="F96" s="409">
        <v>534.45945999999981</v>
      </c>
      <c r="G96" s="409">
        <v>271518.53885600023</v>
      </c>
      <c r="H96" s="283">
        <v>513.73168999999984</v>
      </c>
      <c r="I96" s="283">
        <v>200444.55735700016</v>
      </c>
      <c r="J96" s="283">
        <v>480.92616000000015</v>
      </c>
      <c r="K96" s="283">
        <v>200712.23302000004</v>
      </c>
      <c r="L96" s="283">
        <v>746.14254000000062</v>
      </c>
      <c r="M96" s="283">
        <v>379503.92938800016</v>
      </c>
      <c r="N96" s="283">
        <v>2040.4947200000006</v>
      </c>
      <c r="O96" s="283">
        <v>860208.95967999904</v>
      </c>
      <c r="P96" s="283">
        <v>1993.1839899999984</v>
      </c>
      <c r="Q96" s="283">
        <v>777794.35970399971</v>
      </c>
      <c r="R96" s="283">
        <v>862.60267000000022</v>
      </c>
      <c r="S96" s="283">
        <v>366232.98045999993</v>
      </c>
      <c r="T96" s="283">
        <v>6289.7788200000014</v>
      </c>
      <c r="U96" s="283">
        <v>3000316.6579259993</v>
      </c>
      <c r="V96" s="283">
        <v>4510.4410800000014</v>
      </c>
      <c r="W96" s="283">
        <v>2066635.1966719991</v>
      </c>
      <c r="X96" s="283">
        <v>6502.807600000001</v>
      </c>
      <c r="Y96" s="283">
        <v>2759629.9793429943</v>
      </c>
      <c r="Z96" s="283">
        <v>7383.0202899999986</v>
      </c>
      <c r="AA96" s="283">
        <v>3384888.6307989983</v>
      </c>
      <c r="AB96" s="283">
        <f t="shared" si="20"/>
        <v>35013.578180000004</v>
      </c>
      <c r="AC96" s="283">
        <f t="shared" si="20"/>
        <v>15896858.655786991</v>
      </c>
      <c r="AD96" s="84"/>
    </row>
    <row r="97" spans="1:31" ht="12" customHeight="1" x14ac:dyDescent="0.25">
      <c r="A97" s="618"/>
      <c r="B97" s="618"/>
      <c r="C97" s="460" t="s">
        <v>129</v>
      </c>
      <c r="D97" s="354">
        <f>D98+D99+D100</f>
        <v>566.43740000000003</v>
      </c>
      <c r="E97" s="354">
        <f t="shared" ref="E97:M97" si="21">E98+E99+E100</f>
        <v>954729.36562899989</v>
      </c>
      <c r="F97" s="354">
        <f t="shared" si="21"/>
        <v>512.42619999999999</v>
      </c>
      <c r="G97" s="354">
        <f t="shared" si="21"/>
        <v>871332.76136000012</v>
      </c>
      <c r="H97" s="354">
        <f t="shared" si="21"/>
        <v>720.58870000000002</v>
      </c>
      <c r="I97" s="354">
        <f t="shared" si="21"/>
        <v>1308756.4294680001</v>
      </c>
      <c r="J97" s="354">
        <f t="shared" si="21"/>
        <v>1157.6311500000002</v>
      </c>
      <c r="K97" s="354">
        <f>K98+K99+K100</f>
        <v>1915419.9494699996</v>
      </c>
      <c r="L97" s="354">
        <f t="shared" si="21"/>
        <v>1772.9635700000001</v>
      </c>
      <c r="M97" s="354">
        <f t="shared" si="21"/>
        <v>3008058.6560989991</v>
      </c>
      <c r="N97" s="354">
        <f>N98+N99+N100</f>
        <v>1338.05888</v>
      </c>
      <c r="O97" s="354">
        <f t="shared" ref="O97:AA97" si="22">O98+O99+O100</f>
        <v>1986312.3801040002</v>
      </c>
      <c r="P97" s="352">
        <f t="shared" si="22"/>
        <v>1998.2506200000003</v>
      </c>
      <c r="Q97" s="352">
        <f t="shared" si="22"/>
        <v>2295875.5194170005</v>
      </c>
      <c r="R97" s="352">
        <f t="shared" si="22"/>
        <v>1082.51441</v>
      </c>
      <c r="S97" s="352">
        <f t="shared" si="22"/>
        <v>1341966.3910189997</v>
      </c>
      <c r="T97" s="352">
        <f t="shared" si="22"/>
        <v>2202.8976000000002</v>
      </c>
      <c r="U97" s="352">
        <f t="shared" si="22"/>
        <v>2489935.2482400001</v>
      </c>
      <c r="V97" s="352">
        <f t="shared" si="22"/>
        <v>1608.8172</v>
      </c>
      <c r="W97" s="352">
        <f t="shared" si="22"/>
        <v>1961913.6838780004</v>
      </c>
      <c r="X97" s="352">
        <f t="shared" si="22"/>
        <v>330.15059000000002</v>
      </c>
      <c r="Y97" s="352">
        <f t="shared" si="22"/>
        <v>487443.69652200001</v>
      </c>
      <c r="Z97" s="352">
        <f>Z98+Z99+Z100</f>
        <v>1482.9554900000001</v>
      </c>
      <c r="AA97" s="352">
        <f t="shared" si="22"/>
        <v>1856959.9812699999</v>
      </c>
      <c r="AB97" s="409">
        <f>D97+F97+H97+J97+L97+N97+P97+R97+T97+V97+X97+Z97</f>
        <v>14773.69181</v>
      </c>
      <c r="AC97" s="409">
        <f t="shared" si="20"/>
        <v>20478704.062476002</v>
      </c>
      <c r="AE97" s="2"/>
    </row>
    <row r="98" spans="1:31" ht="12" customHeight="1" x14ac:dyDescent="0.25">
      <c r="A98" s="492"/>
      <c r="B98" s="492"/>
      <c r="C98" s="460" t="s">
        <v>345</v>
      </c>
      <c r="D98" s="352">
        <v>0</v>
      </c>
      <c r="E98" s="352">
        <v>0</v>
      </c>
      <c r="F98" s="352">
        <v>0</v>
      </c>
      <c r="G98" s="352">
        <v>0</v>
      </c>
      <c r="H98" s="283">
        <v>0</v>
      </c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3">
        <v>0</v>
      </c>
      <c r="V98" s="283">
        <v>24.08</v>
      </c>
      <c r="W98" s="283">
        <v>64999.144</v>
      </c>
      <c r="X98" s="283">
        <v>0</v>
      </c>
      <c r="Y98" s="283">
        <v>0</v>
      </c>
      <c r="Z98" s="283">
        <v>0</v>
      </c>
      <c r="AA98" s="283">
        <v>0</v>
      </c>
      <c r="AB98" s="283">
        <f t="shared" si="20"/>
        <v>24.08</v>
      </c>
      <c r="AC98" s="283">
        <f t="shared" si="20"/>
        <v>64999.144</v>
      </c>
      <c r="AD98" s="84"/>
    </row>
    <row r="99" spans="1:31" ht="13.5" customHeight="1" x14ac:dyDescent="0.25">
      <c r="A99" s="492"/>
      <c r="B99" s="492" t="s">
        <v>131</v>
      </c>
      <c r="C99" s="282" t="s">
        <v>132</v>
      </c>
      <c r="D99" s="283">
        <v>465.23918000000003</v>
      </c>
      <c r="E99" s="283">
        <v>748250.31131199992</v>
      </c>
      <c r="F99" s="283">
        <v>384.88</v>
      </c>
      <c r="G99" s="283">
        <v>592769.66800000006</v>
      </c>
      <c r="H99" s="283">
        <v>631.94000000000005</v>
      </c>
      <c r="I99" s="283">
        <v>986118.9360000001</v>
      </c>
      <c r="J99" s="283">
        <v>1032.2740000000001</v>
      </c>
      <c r="K99" s="283">
        <v>1661184.8141999997</v>
      </c>
      <c r="L99" s="283">
        <v>1579.9080000000001</v>
      </c>
      <c r="M99" s="283">
        <v>2381265.9079999994</v>
      </c>
      <c r="N99" s="283">
        <v>1167.722</v>
      </c>
      <c r="O99" s="283">
        <v>1620655.9966000002</v>
      </c>
      <c r="P99" s="283">
        <v>1904.2240000000002</v>
      </c>
      <c r="Q99" s="283">
        <v>2084043.0472000006</v>
      </c>
      <c r="R99" s="283">
        <v>928.31000000000006</v>
      </c>
      <c r="S99" s="283">
        <v>969536.73699999985</v>
      </c>
      <c r="T99" s="283">
        <v>1976.3150000000001</v>
      </c>
      <c r="U99" s="283">
        <v>2038839.6074999999</v>
      </c>
      <c r="V99" s="283">
        <v>1355.94</v>
      </c>
      <c r="W99" s="283">
        <v>1468071.7050000003</v>
      </c>
      <c r="X99" s="283">
        <v>254</v>
      </c>
      <c r="Y99" s="283">
        <v>281038.7</v>
      </c>
      <c r="Z99" s="283">
        <v>1356.0700000000002</v>
      </c>
      <c r="AA99" s="283">
        <v>1574134.446</v>
      </c>
      <c r="AB99" s="283">
        <f t="shared" si="20"/>
        <v>13036.822180000001</v>
      </c>
      <c r="AC99" s="283">
        <f t="shared" si="20"/>
        <v>16405909.876811998</v>
      </c>
      <c r="AD99" s="84"/>
    </row>
    <row r="100" spans="1:31" ht="12" customHeight="1" x14ac:dyDescent="0.25">
      <c r="A100" s="492"/>
      <c r="B100" s="492" t="s">
        <v>133</v>
      </c>
      <c r="C100" s="282" t="s">
        <v>134</v>
      </c>
      <c r="D100" s="283">
        <v>101.19821999999999</v>
      </c>
      <c r="E100" s="283">
        <v>206479.054317</v>
      </c>
      <c r="F100" s="283">
        <v>127.5462</v>
      </c>
      <c r="G100" s="283">
        <v>278563.09336000006</v>
      </c>
      <c r="H100" s="283">
        <v>88.648700000000019</v>
      </c>
      <c r="I100" s="283">
        <v>322637.49346800003</v>
      </c>
      <c r="J100" s="283">
        <v>125.35715</v>
      </c>
      <c r="K100" s="283">
        <v>254235.13527000003</v>
      </c>
      <c r="L100" s="283">
        <v>193.05556999999999</v>
      </c>
      <c r="M100" s="283">
        <v>626792.74809899996</v>
      </c>
      <c r="N100" s="283">
        <v>170.33688000000001</v>
      </c>
      <c r="O100" s="283">
        <v>365656.38350399997</v>
      </c>
      <c r="P100" s="283">
        <v>94.026620000000008</v>
      </c>
      <c r="Q100" s="283">
        <v>211832.472217</v>
      </c>
      <c r="R100" s="283">
        <v>154.20440999999997</v>
      </c>
      <c r="S100" s="283">
        <v>372429.65401900001</v>
      </c>
      <c r="T100" s="283">
        <v>226.58260000000004</v>
      </c>
      <c r="U100" s="283">
        <v>451095.64074</v>
      </c>
      <c r="V100" s="283">
        <v>228.7972</v>
      </c>
      <c r="W100" s="283">
        <v>428842.83487800002</v>
      </c>
      <c r="X100" s="283">
        <v>76.150590000000008</v>
      </c>
      <c r="Y100" s="283">
        <v>206404.996522</v>
      </c>
      <c r="Z100" s="283">
        <v>126.88548999999999</v>
      </c>
      <c r="AA100" s="283">
        <v>282825.53526999999</v>
      </c>
      <c r="AB100" s="283">
        <f t="shared" si="20"/>
        <v>1712.7896299999998</v>
      </c>
      <c r="AC100" s="283">
        <f t="shared" si="20"/>
        <v>4007795.0416640001</v>
      </c>
    </row>
    <row r="101" spans="1:31" ht="15" customHeight="1" x14ac:dyDescent="0.25">
      <c r="A101" s="492"/>
      <c r="B101" s="492" t="s">
        <v>135</v>
      </c>
      <c r="C101" s="460" t="s">
        <v>136</v>
      </c>
      <c r="D101" s="352">
        <v>0.40733000000000003</v>
      </c>
      <c r="E101" s="352">
        <v>1549.827947</v>
      </c>
      <c r="F101" s="352">
        <v>252.24234000000001</v>
      </c>
      <c r="G101" s="352">
        <v>14120.215266000001</v>
      </c>
      <c r="H101" s="283">
        <v>58.749000000000002</v>
      </c>
      <c r="I101" s="283">
        <v>2937.45</v>
      </c>
      <c r="J101" s="283">
        <v>0.59875000000000012</v>
      </c>
      <c r="K101" s="283">
        <v>1627.758595</v>
      </c>
      <c r="L101" s="283">
        <v>0.41867000000000004</v>
      </c>
      <c r="M101" s="283">
        <v>970.24891200000002</v>
      </c>
      <c r="N101" s="283">
        <v>192.59678000000002</v>
      </c>
      <c r="O101" s="283">
        <v>11022.577911</v>
      </c>
      <c r="P101" s="283">
        <v>58.118000000000002</v>
      </c>
      <c r="Q101" s="283">
        <v>2905.9</v>
      </c>
      <c r="R101" s="283">
        <v>0.56209000000000009</v>
      </c>
      <c r="S101" s="283">
        <v>2134.7509249999998</v>
      </c>
      <c r="T101" s="283">
        <v>0.52117999999999998</v>
      </c>
      <c r="U101" s="283">
        <v>1207.923943</v>
      </c>
      <c r="V101" s="283">
        <v>0.17418</v>
      </c>
      <c r="W101" s="283">
        <v>255.799566</v>
      </c>
      <c r="X101" s="283">
        <v>320.68617000000006</v>
      </c>
      <c r="Y101" s="283">
        <v>17525.481090000001</v>
      </c>
      <c r="Z101" s="283">
        <v>0.36876999999999999</v>
      </c>
      <c r="AA101" s="283">
        <v>1018.794174</v>
      </c>
      <c r="AB101" s="283">
        <f t="shared" si="20"/>
        <v>885.44326000000012</v>
      </c>
      <c r="AC101" s="283">
        <f t="shared" si="20"/>
        <v>57276.728329000005</v>
      </c>
      <c r="AD101" s="84"/>
    </row>
    <row r="102" spans="1:31" ht="12" customHeight="1" x14ac:dyDescent="0.25">
      <c r="A102" s="492"/>
      <c r="B102" s="492" t="s">
        <v>137</v>
      </c>
      <c r="C102" s="282" t="s">
        <v>138</v>
      </c>
      <c r="D102" s="283">
        <v>0.31751999999999997</v>
      </c>
      <c r="E102" s="283">
        <v>631.99180799999999</v>
      </c>
      <c r="F102" s="283">
        <v>3.9920000000000004E-2</v>
      </c>
      <c r="G102" s="283">
        <v>313.77120000000002</v>
      </c>
      <c r="H102" s="283">
        <v>0.40028999999999998</v>
      </c>
      <c r="I102" s="283">
        <v>2869.5064779999998</v>
      </c>
      <c r="J102" s="283">
        <v>0.10885</v>
      </c>
      <c r="K102" s="283">
        <v>178.72773799999999</v>
      </c>
      <c r="L102" s="283">
        <v>0.10884000000000001</v>
      </c>
      <c r="M102" s="283">
        <v>158.59801999999999</v>
      </c>
      <c r="N102" s="283">
        <v>0.61231000000000002</v>
      </c>
      <c r="O102" s="283">
        <v>1036.1104700000001</v>
      </c>
      <c r="P102" s="283">
        <v>0.50425999999999993</v>
      </c>
      <c r="Q102" s="283">
        <v>2180.9569880000004</v>
      </c>
      <c r="R102" s="283">
        <v>0.42666999999999999</v>
      </c>
      <c r="S102" s="283">
        <v>1525.6578339999999</v>
      </c>
      <c r="T102" s="283">
        <v>51.234549999999992</v>
      </c>
      <c r="U102" s="283">
        <v>78815.823644000018</v>
      </c>
      <c r="V102" s="283">
        <v>21.425720000000005</v>
      </c>
      <c r="W102" s="283">
        <v>31711.878879</v>
      </c>
      <c r="X102" s="283">
        <v>0.75317000000000001</v>
      </c>
      <c r="Y102" s="283">
        <v>4877.2409559999996</v>
      </c>
      <c r="Z102" s="283">
        <v>1.1817800000000001</v>
      </c>
      <c r="AA102" s="283">
        <v>4754.0811549999999</v>
      </c>
      <c r="AB102" s="283">
        <f t="shared" si="20"/>
        <v>77.113879999999995</v>
      </c>
      <c r="AC102" s="283">
        <f t="shared" si="20"/>
        <v>129054.34517000002</v>
      </c>
      <c r="AD102" s="84"/>
    </row>
    <row r="103" spans="1:31" ht="12" customHeight="1" x14ac:dyDescent="0.25">
      <c r="A103" s="492"/>
      <c r="B103" s="492" t="s">
        <v>139</v>
      </c>
      <c r="C103" s="282" t="s">
        <v>140</v>
      </c>
      <c r="D103" s="283">
        <v>16.352519999999995</v>
      </c>
      <c r="E103" s="283">
        <v>62849.144542000009</v>
      </c>
      <c r="F103" s="283">
        <v>15.917639999999995</v>
      </c>
      <c r="G103" s="283">
        <v>55021.782962999954</v>
      </c>
      <c r="H103" s="283">
        <v>21.019800000000004</v>
      </c>
      <c r="I103" s="283">
        <v>74208.322827999931</v>
      </c>
      <c r="J103" s="283">
        <v>18.740820000000003</v>
      </c>
      <c r="K103" s="283">
        <v>65788.507275999975</v>
      </c>
      <c r="L103" s="283">
        <v>22.251919999999995</v>
      </c>
      <c r="M103" s="283">
        <v>78430.317132999975</v>
      </c>
      <c r="N103" s="283">
        <v>18.168490000000006</v>
      </c>
      <c r="O103" s="283">
        <v>62750.51187699991</v>
      </c>
      <c r="P103" s="283">
        <v>18.979559999999996</v>
      </c>
      <c r="Q103" s="283">
        <v>69279.852045999913</v>
      </c>
      <c r="R103" s="283">
        <v>21.898929999999996</v>
      </c>
      <c r="S103" s="283">
        <v>75733.178645000007</v>
      </c>
      <c r="T103" s="283">
        <v>22.698899999999988</v>
      </c>
      <c r="U103" s="283">
        <v>79616.04482999997</v>
      </c>
      <c r="V103" s="283">
        <v>22.053279999999994</v>
      </c>
      <c r="W103" s="283">
        <v>91436.613371999993</v>
      </c>
      <c r="X103" s="283">
        <v>15.970260000000001</v>
      </c>
      <c r="Y103" s="283">
        <v>70970.424023999978</v>
      </c>
      <c r="Z103" s="283">
        <v>26.874149999999993</v>
      </c>
      <c r="AA103" s="283">
        <v>103248.68842899997</v>
      </c>
      <c r="AB103" s="283">
        <f t="shared" si="20"/>
        <v>240.92626999999996</v>
      </c>
      <c r="AC103" s="283">
        <f t="shared" si="20"/>
        <v>889333.38796499954</v>
      </c>
    </row>
    <row r="104" spans="1:31" ht="12" customHeight="1" x14ac:dyDescent="0.25">
      <c r="A104" s="459"/>
      <c r="B104" s="492" t="s">
        <v>311</v>
      </c>
      <c r="C104" s="282" t="s">
        <v>142</v>
      </c>
      <c r="D104" s="283">
        <v>1.4309400000000001</v>
      </c>
      <c r="E104" s="283">
        <v>6476.3815579999991</v>
      </c>
      <c r="F104" s="283">
        <v>0.70896999999999999</v>
      </c>
      <c r="G104" s="283">
        <v>4340.1965150000005</v>
      </c>
      <c r="H104" s="283">
        <v>0.25497999999999998</v>
      </c>
      <c r="I104" s="283">
        <v>1098.6305600000001</v>
      </c>
      <c r="J104" s="461">
        <v>8.1509999999999999E-2</v>
      </c>
      <c r="K104" s="283">
        <v>376.51585900000003</v>
      </c>
      <c r="L104" s="283">
        <v>0.49973000000000006</v>
      </c>
      <c r="M104" s="283">
        <v>2395.5731589999996</v>
      </c>
      <c r="N104" s="283">
        <v>0.25947000000000003</v>
      </c>
      <c r="O104" s="283">
        <v>1508.5949000000001</v>
      </c>
      <c r="P104" s="283">
        <v>0.87330000000000008</v>
      </c>
      <c r="Q104" s="283">
        <v>4807.8966</v>
      </c>
      <c r="R104" s="283">
        <v>0.35110000000000008</v>
      </c>
      <c r="S104" s="283">
        <v>2417.6707589999996</v>
      </c>
      <c r="T104" s="283">
        <v>0.41487999999999997</v>
      </c>
      <c r="U104" s="283">
        <v>3480.2075999999997</v>
      </c>
      <c r="V104" s="283">
        <v>0.77891999999999995</v>
      </c>
      <c r="W104" s="283">
        <v>4763.9733590000005</v>
      </c>
      <c r="X104" s="283">
        <v>0.93443999999999994</v>
      </c>
      <c r="Y104" s="283">
        <v>4235.6108540000005</v>
      </c>
      <c r="Z104" s="283">
        <v>1.05284</v>
      </c>
      <c r="AA104" s="283">
        <v>5934.7869540000002</v>
      </c>
      <c r="AB104" s="283">
        <f t="shared" si="20"/>
        <v>7.6410800000000005</v>
      </c>
      <c r="AC104" s="434">
        <f t="shared" si="20"/>
        <v>41836.038677000004</v>
      </c>
    </row>
    <row r="105" spans="1:31" ht="12" customHeight="1" x14ac:dyDescent="0.25">
      <c r="A105" s="459"/>
      <c r="B105" s="492">
        <v>705</v>
      </c>
      <c r="C105" s="282" t="s">
        <v>143</v>
      </c>
      <c r="D105" s="283">
        <v>28.858029999999953</v>
      </c>
      <c r="E105" s="283">
        <v>112828.53744200016</v>
      </c>
      <c r="F105" s="283">
        <v>24.771169999999962</v>
      </c>
      <c r="G105" s="283">
        <v>91168.33727900013</v>
      </c>
      <c r="H105" s="283">
        <v>24.774959999999975</v>
      </c>
      <c r="I105" s="283">
        <v>105871.17025800019</v>
      </c>
      <c r="J105" s="283">
        <v>22.706759999999999</v>
      </c>
      <c r="K105" s="283">
        <v>100403.50843700007</v>
      </c>
      <c r="L105" s="283">
        <v>29.701969999999967</v>
      </c>
      <c r="M105" s="283">
        <v>128208.62930700013</v>
      </c>
      <c r="N105" s="283">
        <v>27.392239999999976</v>
      </c>
      <c r="O105" s="283">
        <v>114002.7775570001</v>
      </c>
      <c r="P105" s="283">
        <v>23.774489999999979</v>
      </c>
      <c r="Q105" s="283">
        <v>112070.9525020001</v>
      </c>
      <c r="R105" s="283">
        <v>31.046809999999994</v>
      </c>
      <c r="S105" s="283">
        <v>131697.28143800021</v>
      </c>
      <c r="T105" s="283">
        <v>29.621439999999982</v>
      </c>
      <c r="U105" s="283">
        <v>141293.33436999997</v>
      </c>
      <c r="V105" s="283">
        <v>34.030550000000012</v>
      </c>
      <c r="W105" s="283">
        <v>178080.94160299996</v>
      </c>
      <c r="X105" s="283">
        <v>19.943040000000003</v>
      </c>
      <c r="Y105" s="283">
        <v>117671.22791600005</v>
      </c>
      <c r="Z105" s="283">
        <v>39.575320000000012</v>
      </c>
      <c r="AA105" s="283">
        <v>188673.46724999993</v>
      </c>
      <c r="AB105" s="283">
        <f t="shared" si="20"/>
        <v>336.19677999999988</v>
      </c>
      <c r="AC105" s="283">
        <f t="shared" si="20"/>
        <v>1521970.1653590009</v>
      </c>
    </row>
    <row r="106" spans="1:31" ht="12" customHeight="1" x14ac:dyDescent="0.25">
      <c r="A106" s="459"/>
      <c r="B106" s="492" t="s">
        <v>144</v>
      </c>
      <c r="C106" s="282" t="s">
        <v>145</v>
      </c>
      <c r="D106" s="283">
        <v>2.2684400000000009</v>
      </c>
      <c r="E106" s="283">
        <v>8805.6239889999997</v>
      </c>
      <c r="F106" s="283">
        <v>0.87725000000000053</v>
      </c>
      <c r="G106" s="283">
        <v>2682.8347320000003</v>
      </c>
      <c r="H106" s="352">
        <v>1.1693600000000006</v>
      </c>
      <c r="I106" s="352">
        <v>3865.0693290000017</v>
      </c>
      <c r="J106" s="462">
        <v>1.3929900000000002</v>
      </c>
      <c r="K106" s="352">
        <v>4440.0075059999999</v>
      </c>
      <c r="L106" s="352">
        <v>1.7594600000000007</v>
      </c>
      <c r="M106" s="352">
        <v>5949.6197950000014</v>
      </c>
      <c r="N106" s="352">
        <v>1.3099900000000004</v>
      </c>
      <c r="O106" s="352">
        <v>4227.5218510000004</v>
      </c>
      <c r="P106" s="352">
        <v>1.1246400000000005</v>
      </c>
      <c r="Q106" s="352">
        <v>4131.1980779999994</v>
      </c>
      <c r="R106" s="352">
        <v>1.8788400000000001</v>
      </c>
      <c r="S106" s="352">
        <v>6687.8290720000005</v>
      </c>
      <c r="T106" s="352">
        <v>1.6765999999999999</v>
      </c>
      <c r="U106" s="352">
        <v>5659.5695180000002</v>
      </c>
      <c r="V106" s="352">
        <v>1.7491499999999998</v>
      </c>
      <c r="W106" s="352">
        <v>5662.0862320000015</v>
      </c>
      <c r="X106" s="352">
        <v>1.5567799999999998</v>
      </c>
      <c r="Y106" s="352">
        <v>4986.8011999999999</v>
      </c>
      <c r="Z106" s="352">
        <v>2.7817799999999995</v>
      </c>
      <c r="AA106" s="352">
        <v>9707.211612000001</v>
      </c>
      <c r="AB106" s="409">
        <f t="shared" si="20"/>
        <v>19.545280000000005</v>
      </c>
      <c r="AC106" s="409">
        <f t="shared" si="20"/>
        <v>66805.372914000007</v>
      </c>
    </row>
    <row r="107" spans="1:31" ht="5.25" customHeight="1" x14ac:dyDescent="0.25">
      <c r="A107" s="312"/>
      <c r="B107" s="312"/>
      <c r="C107" s="312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</row>
    <row r="108" spans="1:31" s="5" customFormat="1" ht="14.25" customHeight="1" x14ac:dyDescent="0.25">
      <c r="A108" s="37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</row>
    <row r="109" spans="1:31" s="5" customFormat="1" ht="21" customHeight="1" x14ac:dyDescent="0.25">
      <c r="A109" s="373"/>
      <c r="B109" s="373"/>
      <c r="C109" s="373"/>
      <c r="D109" s="373"/>
      <c r="E109" s="373"/>
      <c r="F109" s="373"/>
      <c r="G109" s="373"/>
      <c r="H109" s="373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</row>
    <row r="110" spans="1:31" ht="18.75" customHeight="1" x14ac:dyDescent="0.25">
      <c r="A110" s="373"/>
      <c r="B110" s="373"/>
      <c r="C110" s="373"/>
      <c r="D110" s="379"/>
      <c r="E110" s="379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</row>
    <row r="111" spans="1:31" x14ac:dyDescent="0.25">
      <c r="A111" s="373"/>
      <c r="B111" s="373"/>
      <c r="C111" s="373"/>
      <c r="D111" s="374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247"/>
      <c r="AC111" s="375" t="s">
        <v>276</v>
      </c>
    </row>
    <row r="112" spans="1:31" x14ac:dyDescent="0.25">
      <c r="A112" s="610" t="s">
        <v>349</v>
      </c>
      <c r="B112" s="610"/>
      <c r="C112" s="610"/>
      <c r="D112" s="610"/>
      <c r="E112" s="610"/>
      <c r="F112" s="610"/>
      <c r="G112" s="610"/>
      <c r="H112" s="610"/>
      <c r="I112" s="610"/>
      <c r="J112" s="610"/>
      <c r="K112" s="610"/>
      <c r="L112" s="610"/>
      <c r="M112" s="610"/>
      <c r="N112" s="610"/>
      <c r="O112" s="610"/>
      <c r="P112" s="610"/>
      <c r="Q112" s="610"/>
      <c r="R112" s="610"/>
      <c r="S112" s="610"/>
      <c r="T112" s="610"/>
      <c r="U112" s="610"/>
      <c r="V112" s="610"/>
      <c r="W112" s="610"/>
      <c r="X112" s="610"/>
      <c r="Y112" s="610"/>
      <c r="Z112" s="610"/>
      <c r="AA112" s="610"/>
      <c r="AB112" s="610"/>
      <c r="AC112" s="610"/>
    </row>
    <row r="113" spans="1:40" x14ac:dyDescent="0.25">
      <c r="A113" s="582" t="s">
        <v>3</v>
      </c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</row>
    <row r="114" spans="1:40" ht="4.5" customHeight="1" thickBot="1" x14ac:dyDescent="0.3">
      <c r="A114" s="489"/>
      <c r="B114" s="489"/>
      <c r="C114" s="489"/>
      <c r="D114" s="489"/>
      <c r="E114" s="489"/>
      <c r="F114" s="489"/>
      <c r="G114" s="489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  <c r="T114" s="489"/>
      <c r="U114" s="489"/>
      <c r="V114" s="489"/>
      <c r="W114" s="489"/>
      <c r="X114" s="489"/>
      <c r="Y114" s="489"/>
      <c r="Z114" s="489"/>
      <c r="AA114" s="489"/>
      <c r="AB114" s="376"/>
      <c r="AC114" s="376"/>
    </row>
    <row r="115" spans="1:40" ht="15.75" thickBot="1" x14ac:dyDescent="0.3">
      <c r="A115" s="597" t="s">
        <v>149</v>
      </c>
      <c r="B115" s="599" t="s">
        <v>5</v>
      </c>
      <c r="C115" s="586" t="s">
        <v>90</v>
      </c>
      <c r="D115" s="585" t="s">
        <v>7</v>
      </c>
      <c r="E115" s="585"/>
      <c r="F115" s="585" t="s">
        <v>8</v>
      </c>
      <c r="G115" s="585"/>
      <c r="H115" s="585" t="s">
        <v>9</v>
      </c>
      <c r="I115" s="585"/>
      <c r="J115" s="585" t="s">
        <v>10</v>
      </c>
      <c r="K115" s="585"/>
      <c r="L115" s="585" t="s">
        <v>11</v>
      </c>
      <c r="M115" s="585"/>
      <c r="N115" s="585" t="s">
        <v>12</v>
      </c>
      <c r="O115" s="585"/>
      <c r="P115" s="585" t="s">
        <v>13</v>
      </c>
      <c r="Q115" s="585"/>
      <c r="R115" s="585" t="s">
        <v>272</v>
      </c>
      <c r="S115" s="585"/>
      <c r="T115" s="585" t="s">
        <v>15</v>
      </c>
      <c r="U115" s="585"/>
      <c r="V115" s="585" t="s">
        <v>16</v>
      </c>
      <c r="W115" s="585"/>
      <c r="X115" s="585" t="s">
        <v>17</v>
      </c>
      <c r="Y115" s="585"/>
      <c r="Z115" s="585" t="s">
        <v>18</v>
      </c>
      <c r="AA115" s="585"/>
      <c r="AB115" s="585" t="s">
        <v>19</v>
      </c>
      <c r="AC115" s="592"/>
    </row>
    <row r="116" spans="1:40" s="5" customFormat="1" ht="15.75" thickBot="1" x14ac:dyDescent="0.3">
      <c r="A116" s="598"/>
      <c r="B116" s="600"/>
      <c r="C116" s="587"/>
      <c r="D116" s="242" t="s">
        <v>20</v>
      </c>
      <c r="E116" s="242" t="s">
        <v>21</v>
      </c>
      <c r="F116" s="242" t="s">
        <v>20</v>
      </c>
      <c r="G116" s="242" t="s">
        <v>21</v>
      </c>
      <c r="H116" s="242" t="s">
        <v>20</v>
      </c>
      <c r="I116" s="242" t="s">
        <v>21</v>
      </c>
      <c r="J116" s="242" t="s">
        <v>20</v>
      </c>
      <c r="K116" s="242" t="s">
        <v>21</v>
      </c>
      <c r="L116" s="242" t="s">
        <v>20</v>
      </c>
      <c r="M116" s="242" t="s">
        <v>21</v>
      </c>
      <c r="N116" s="242" t="s">
        <v>20</v>
      </c>
      <c r="O116" s="242" t="s">
        <v>21</v>
      </c>
      <c r="P116" s="242" t="s">
        <v>20</v>
      </c>
      <c r="Q116" s="242" t="s">
        <v>21</v>
      </c>
      <c r="R116" s="242" t="s">
        <v>20</v>
      </c>
      <c r="S116" s="242" t="s">
        <v>21</v>
      </c>
      <c r="T116" s="242" t="s">
        <v>20</v>
      </c>
      <c r="U116" s="242" t="s">
        <v>21</v>
      </c>
      <c r="V116" s="242" t="s">
        <v>20</v>
      </c>
      <c r="W116" s="242" t="s">
        <v>21</v>
      </c>
      <c r="X116" s="242" t="s">
        <v>20</v>
      </c>
      <c r="Y116" s="242" t="s">
        <v>21</v>
      </c>
      <c r="Z116" s="242" t="s">
        <v>20</v>
      </c>
      <c r="AA116" s="242" t="s">
        <v>21</v>
      </c>
      <c r="AB116" s="242" t="s">
        <v>20</v>
      </c>
      <c r="AC116" s="243" t="s">
        <v>21</v>
      </c>
    </row>
    <row r="117" spans="1:40" s="5" customFormat="1" ht="12" customHeight="1" x14ac:dyDescent="0.25">
      <c r="A117" s="334"/>
      <c r="B117" s="335"/>
      <c r="C117" s="334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  <c r="AA117" s="336"/>
      <c r="AB117" s="336"/>
      <c r="AC117" s="336"/>
    </row>
    <row r="118" spans="1:40" s="469" customFormat="1" ht="12" customHeight="1" x14ac:dyDescent="0.25">
      <c r="A118" s="463"/>
      <c r="B118" s="464" t="s">
        <v>150</v>
      </c>
      <c r="C118" s="465" t="s">
        <v>151</v>
      </c>
      <c r="D118" s="466">
        <v>0</v>
      </c>
      <c r="E118" s="466">
        <v>0</v>
      </c>
      <c r="F118" s="466">
        <v>4.4679999999999997E-2</v>
      </c>
      <c r="G118" s="466">
        <v>674.86095599999999</v>
      </c>
      <c r="H118" s="466">
        <v>0</v>
      </c>
      <c r="I118" s="466">
        <v>0</v>
      </c>
      <c r="J118" s="466">
        <v>0.31093999999999999</v>
      </c>
      <c r="K118" s="466">
        <v>515.09350200000006</v>
      </c>
      <c r="L118" s="466">
        <v>6.1240000000000003E-2</v>
      </c>
      <c r="M118" s="466">
        <v>63.456887999999999</v>
      </c>
      <c r="N118" s="466">
        <v>4.4999999999999998E-2</v>
      </c>
      <c r="O118" s="466">
        <v>152.50049999999999</v>
      </c>
      <c r="P118" s="466">
        <v>0</v>
      </c>
      <c r="Q118" s="466">
        <v>0</v>
      </c>
      <c r="R118" s="466">
        <v>0</v>
      </c>
      <c r="S118" s="466">
        <v>0</v>
      </c>
      <c r="T118" s="466">
        <v>0</v>
      </c>
      <c r="U118" s="466">
        <v>0</v>
      </c>
      <c r="V118" s="466">
        <v>0</v>
      </c>
      <c r="W118" s="466">
        <v>0</v>
      </c>
      <c r="X118" s="466">
        <v>0.252</v>
      </c>
      <c r="Y118" s="466">
        <v>868.5684</v>
      </c>
      <c r="Z118" s="466">
        <v>6.8000000000000005E-2</v>
      </c>
      <c r="AA118" s="466">
        <v>505.08</v>
      </c>
      <c r="AB118" s="466">
        <f t="shared" ref="AB118:AC124" si="23">D118+F118+H118+J118+L118+N118+P118+R118+T118+V118+X118+Z118</f>
        <v>0.78186</v>
      </c>
      <c r="AC118" s="466">
        <f t="shared" si="23"/>
        <v>2779.560246</v>
      </c>
      <c r="AD118" s="467"/>
      <c r="AE118" s="468"/>
      <c r="AF118" s="468"/>
      <c r="AG118" s="468"/>
      <c r="AH118" s="468"/>
      <c r="AI118" s="468"/>
      <c r="AJ118" s="468"/>
      <c r="AK118" s="468"/>
      <c r="AL118" s="468"/>
      <c r="AM118" s="468"/>
      <c r="AN118" s="468"/>
    </row>
    <row r="119" spans="1:40" ht="12" customHeight="1" x14ac:dyDescent="0.25">
      <c r="A119" s="459"/>
      <c r="B119" s="492" t="s">
        <v>152</v>
      </c>
      <c r="C119" s="282" t="s">
        <v>153</v>
      </c>
      <c r="D119" s="466">
        <v>0</v>
      </c>
      <c r="E119" s="466">
        <v>0</v>
      </c>
      <c r="F119" s="466">
        <v>0</v>
      </c>
      <c r="G119" s="466">
        <v>0</v>
      </c>
      <c r="H119" s="466">
        <v>0</v>
      </c>
      <c r="I119" s="466">
        <v>0</v>
      </c>
      <c r="J119" s="466">
        <v>0</v>
      </c>
      <c r="K119" s="466">
        <v>0</v>
      </c>
      <c r="L119" s="466">
        <v>0</v>
      </c>
      <c r="M119" s="466">
        <v>0</v>
      </c>
      <c r="N119" s="466">
        <v>0</v>
      </c>
      <c r="O119" s="466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3">
        <v>0</v>
      </c>
      <c r="V119" s="283">
        <v>0</v>
      </c>
      <c r="W119" s="283">
        <v>0</v>
      </c>
      <c r="X119" s="283">
        <v>0</v>
      </c>
      <c r="Y119" s="283">
        <v>0</v>
      </c>
      <c r="Z119" s="283">
        <v>0</v>
      </c>
      <c r="AA119" s="283">
        <v>0</v>
      </c>
      <c r="AB119" s="283">
        <f t="shared" si="23"/>
        <v>0</v>
      </c>
      <c r="AC119" s="283">
        <f t="shared" si="23"/>
        <v>0</v>
      </c>
    </row>
    <row r="120" spans="1:40" ht="12" customHeight="1" x14ac:dyDescent="0.25">
      <c r="A120" s="459"/>
      <c r="B120" s="492" t="s">
        <v>154</v>
      </c>
      <c r="C120" s="282" t="s">
        <v>155</v>
      </c>
      <c r="D120" s="283">
        <v>13.682599999999999</v>
      </c>
      <c r="E120" s="283">
        <v>34309.907134000008</v>
      </c>
      <c r="F120" s="283">
        <v>12.673209999999996</v>
      </c>
      <c r="G120" s="283">
        <v>25718.042692000003</v>
      </c>
      <c r="H120" s="283">
        <v>16.292980000000004</v>
      </c>
      <c r="I120" s="283">
        <v>34801.731373000002</v>
      </c>
      <c r="J120" s="283">
        <v>13.669620000000004</v>
      </c>
      <c r="K120" s="283">
        <v>30561.617600999987</v>
      </c>
      <c r="L120" s="283">
        <v>16.44686999999999</v>
      </c>
      <c r="M120" s="283">
        <v>35070.570242000002</v>
      </c>
      <c r="N120" s="283">
        <v>17.31833</v>
      </c>
      <c r="O120" s="283">
        <v>34044.319831000001</v>
      </c>
      <c r="P120" s="283">
        <v>17.755869999999991</v>
      </c>
      <c r="Q120" s="283">
        <v>32515.105839000018</v>
      </c>
      <c r="R120" s="283">
        <v>15.747339999999994</v>
      </c>
      <c r="S120" s="283">
        <v>33232.994984000026</v>
      </c>
      <c r="T120" s="283">
        <v>16.655090000000001</v>
      </c>
      <c r="U120" s="283">
        <v>39282.137147000001</v>
      </c>
      <c r="V120" s="283">
        <v>15.967749999999995</v>
      </c>
      <c r="W120" s="283">
        <v>41071.549300000013</v>
      </c>
      <c r="X120" s="283">
        <v>11.069819999999998</v>
      </c>
      <c r="Y120" s="283">
        <v>31751.261699999999</v>
      </c>
      <c r="Z120" s="283">
        <v>24.762599999999999</v>
      </c>
      <c r="AA120" s="283">
        <v>75610.736949999991</v>
      </c>
      <c r="AB120" s="283">
        <f t="shared" si="23"/>
        <v>192.04207999999994</v>
      </c>
      <c r="AC120" s="283">
        <f t="shared" si="23"/>
        <v>447969.97479300003</v>
      </c>
    </row>
    <row r="121" spans="1:40" ht="12" customHeight="1" x14ac:dyDescent="0.25">
      <c r="A121" s="459"/>
      <c r="B121" s="492" t="s">
        <v>156</v>
      </c>
      <c r="C121" s="282" t="s">
        <v>157</v>
      </c>
      <c r="D121" s="283">
        <v>4.6284600000000005</v>
      </c>
      <c r="E121" s="283">
        <v>29566.53082</v>
      </c>
      <c r="F121" s="283">
        <v>4.6826200000000009</v>
      </c>
      <c r="G121" s="283">
        <v>29763.608981000001</v>
      </c>
      <c r="H121" s="283">
        <v>5.5378900000000009</v>
      </c>
      <c r="I121" s="283">
        <v>35442.662245</v>
      </c>
      <c r="J121" s="283">
        <v>4.7826199999999996</v>
      </c>
      <c r="K121" s="283">
        <v>30483.578025999992</v>
      </c>
      <c r="L121" s="283">
        <v>5.4192500000000017</v>
      </c>
      <c r="M121" s="283">
        <v>34062.400267999983</v>
      </c>
      <c r="N121" s="283">
        <v>4.4925800000000002</v>
      </c>
      <c r="O121" s="283">
        <v>28359.43629999999</v>
      </c>
      <c r="P121" s="283">
        <v>4.3020000000000005</v>
      </c>
      <c r="Q121" s="283">
        <v>26937.100353000009</v>
      </c>
      <c r="R121" s="283">
        <v>3.6684799999999997</v>
      </c>
      <c r="S121" s="283">
        <v>23194.422634000013</v>
      </c>
      <c r="T121" s="283">
        <v>5.2033800000000001</v>
      </c>
      <c r="U121" s="283">
        <v>32196.775489</v>
      </c>
      <c r="V121" s="283">
        <v>5.4105099999999995</v>
      </c>
      <c r="W121" s="283">
        <v>34067.971753999998</v>
      </c>
      <c r="X121" s="283">
        <v>3.1162800000000006</v>
      </c>
      <c r="Y121" s="283">
        <v>19852.457925999995</v>
      </c>
      <c r="Z121" s="283">
        <v>3.912069999999999</v>
      </c>
      <c r="AA121" s="283">
        <v>25432.429619999999</v>
      </c>
      <c r="AB121" s="283">
        <f t="shared" si="23"/>
        <v>55.156140000000015</v>
      </c>
      <c r="AC121" s="283">
        <f t="shared" si="23"/>
        <v>349359.37441600004</v>
      </c>
    </row>
    <row r="122" spans="1:40" ht="12" customHeight="1" x14ac:dyDescent="0.25">
      <c r="A122" s="459"/>
      <c r="B122" s="492" t="s">
        <v>158</v>
      </c>
      <c r="C122" s="282" t="s">
        <v>159</v>
      </c>
      <c r="D122" s="283">
        <v>7.3795299999999999</v>
      </c>
      <c r="E122" s="283">
        <v>21185.405574999997</v>
      </c>
      <c r="F122" s="283">
        <v>8.1061500000000013</v>
      </c>
      <c r="G122" s="283">
        <v>21000.527081</v>
      </c>
      <c r="H122" s="352">
        <v>7.5693200000000003</v>
      </c>
      <c r="I122" s="352">
        <v>17286.990140000002</v>
      </c>
      <c r="J122" s="352">
        <v>4.6810400000000003</v>
      </c>
      <c r="K122" s="352">
        <v>13431.937378000001</v>
      </c>
      <c r="L122" s="352">
        <v>1.7339199999999999</v>
      </c>
      <c r="M122" s="352">
        <v>5960.0879000000004</v>
      </c>
      <c r="N122" s="352">
        <v>5.9226700000000001</v>
      </c>
      <c r="O122" s="352">
        <v>14777.970809999999</v>
      </c>
      <c r="P122" s="352">
        <v>3.5549200000000001</v>
      </c>
      <c r="Q122" s="352">
        <v>9394.9672800000008</v>
      </c>
      <c r="R122" s="352">
        <v>6.5408500000000016</v>
      </c>
      <c r="S122" s="352">
        <v>19933.203086000001</v>
      </c>
      <c r="T122" s="352">
        <v>9.5112500000000004</v>
      </c>
      <c r="U122" s="352">
        <v>28657.731051999996</v>
      </c>
      <c r="V122" s="352">
        <v>8.4451599999999978</v>
      </c>
      <c r="W122" s="352">
        <v>23746.888984999998</v>
      </c>
      <c r="X122" s="352">
        <v>1.0295099999999999</v>
      </c>
      <c r="Y122" s="352">
        <v>5248.7559000000001</v>
      </c>
      <c r="Z122" s="352">
        <v>7.2285899999999996</v>
      </c>
      <c r="AA122" s="352">
        <v>21718.400970000002</v>
      </c>
      <c r="AB122" s="409">
        <f t="shared" si="23"/>
        <v>71.702910000000003</v>
      </c>
      <c r="AC122" s="409">
        <f t="shared" si="23"/>
        <v>202342.86615699995</v>
      </c>
    </row>
    <row r="123" spans="1:40" ht="12" customHeight="1" x14ac:dyDescent="0.25">
      <c r="A123" s="459"/>
      <c r="B123" s="492" t="s">
        <v>160</v>
      </c>
      <c r="C123" s="282" t="s">
        <v>161</v>
      </c>
      <c r="D123" s="283">
        <v>0</v>
      </c>
      <c r="E123" s="283">
        <v>0</v>
      </c>
      <c r="F123" s="283">
        <v>0</v>
      </c>
      <c r="G123" s="283">
        <v>0</v>
      </c>
      <c r="H123" s="283">
        <v>0</v>
      </c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3">
        <v>0</v>
      </c>
      <c r="V123" s="283">
        <v>0</v>
      </c>
      <c r="W123" s="283">
        <v>0</v>
      </c>
      <c r="X123" s="283">
        <v>0</v>
      </c>
      <c r="Y123" s="283">
        <v>0</v>
      </c>
      <c r="Z123" s="283">
        <v>0</v>
      </c>
      <c r="AA123" s="283">
        <v>0</v>
      </c>
      <c r="AB123" s="283">
        <f t="shared" si="23"/>
        <v>0</v>
      </c>
      <c r="AC123" s="283">
        <f t="shared" si="23"/>
        <v>0</v>
      </c>
    </row>
    <row r="124" spans="1:40" ht="12" customHeight="1" x14ac:dyDescent="0.25">
      <c r="A124" s="470"/>
      <c r="B124" s="492" t="s">
        <v>312</v>
      </c>
      <c r="C124" s="460" t="s">
        <v>313</v>
      </c>
      <c r="D124" s="352">
        <v>5.9884199999999961</v>
      </c>
      <c r="E124" s="352">
        <v>16738.165254999996</v>
      </c>
      <c r="F124" s="352">
        <v>3.7354099999999963</v>
      </c>
      <c r="G124" s="352">
        <v>11391.385019999985</v>
      </c>
      <c r="H124" s="352">
        <v>9.5778599999999976</v>
      </c>
      <c r="I124" s="352">
        <v>24329.197848000058</v>
      </c>
      <c r="J124" s="352">
        <v>7.6760499999999956</v>
      </c>
      <c r="K124" s="352">
        <v>20635.174280999971</v>
      </c>
      <c r="L124" s="352">
        <v>10.630469999999997</v>
      </c>
      <c r="M124" s="352">
        <v>29217.449792999963</v>
      </c>
      <c r="N124" s="352">
        <v>53.870100000000065</v>
      </c>
      <c r="O124" s="352">
        <v>64200.829976999994</v>
      </c>
      <c r="P124" s="352">
        <v>140.95424000000011</v>
      </c>
      <c r="Q124" s="352">
        <v>97313.915440999874</v>
      </c>
      <c r="R124" s="352">
        <v>221.31049999999962</v>
      </c>
      <c r="S124" s="352">
        <v>183675.77422200044</v>
      </c>
      <c r="T124" s="352">
        <v>7.9319199999999981</v>
      </c>
      <c r="U124" s="352">
        <v>20148.758374999983</v>
      </c>
      <c r="V124" s="352">
        <v>5.180089999999999</v>
      </c>
      <c r="W124" s="352">
        <v>15209.195956</v>
      </c>
      <c r="X124" s="352">
        <v>322.92655999999999</v>
      </c>
      <c r="Y124" s="352">
        <v>157000.66398399998</v>
      </c>
      <c r="Z124" s="352">
        <v>1199.67254</v>
      </c>
      <c r="AA124" s="352">
        <v>524131.73279200017</v>
      </c>
      <c r="AB124" s="409">
        <f t="shared" si="23"/>
        <v>1989.4541599999998</v>
      </c>
      <c r="AC124" s="409">
        <f t="shared" si="23"/>
        <v>1163992.2429440003</v>
      </c>
      <c r="AD124" s="84"/>
    </row>
    <row r="125" spans="1:40" ht="12" customHeight="1" x14ac:dyDescent="0.25">
      <c r="A125" s="456" t="s">
        <v>105</v>
      </c>
      <c r="B125" s="457"/>
      <c r="C125" s="458" t="s">
        <v>166</v>
      </c>
      <c r="D125" s="421"/>
      <c r="E125" s="421"/>
      <c r="F125" s="457"/>
      <c r="G125" s="457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409"/>
      <c r="AC125" s="283"/>
    </row>
    <row r="126" spans="1:40" ht="12" customHeight="1" x14ac:dyDescent="0.25">
      <c r="A126" s="618"/>
      <c r="B126" s="618"/>
      <c r="C126" s="351" t="s">
        <v>167</v>
      </c>
      <c r="D126" s="409">
        <f>SUM(D127:D131)</f>
        <v>5139.7229399999997</v>
      </c>
      <c r="E126" s="409">
        <f t="shared" ref="E126:Z126" si="24">SUM(E127:E131)</f>
        <v>4661151.5213210005</v>
      </c>
      <c r="F126" s="409">
        <f t="shared" si="24"/>
        <v>7239.8681199999992</v>
      </c>
      <c r="G126" s="409">
        <f t="shared" si="24"/>
        <v>6294859.2296220008</v>
      </c>
      <c r="H126" s="509">
        <f t="shared" si="24"/>
        <v>7836.4651799999956</v>
      </c>
      <c r="I126" s="509">
        <f t="shared" si="24"/>
        <v>7100254.1522690067</v>
      </c>
      <c r="J126" s="509">
        <f t="shared" si="24"/>
        <v>5308.2053100000003</v>
      </c>
      <c r="K126" s="509">
        <f t="shared" si="24"/>
        <v>5337824.3727419982</v>
      </c>
      <c r="L126" s="509">
        <f t="shared" si="24"/>
        <v>4613.8718299999973</v>
      </c>
      <c r="M126" s="509">
        <f t="shared" si="24"/>
        <v>4947691.2059170008</v>
      </c>
      <c r="N126" s="509">
        <f t="shared" si="24"/>
        <v>3003.0702899999997</v>
      </c>
      <c r="O126" s="509">
        <f t="shared" si="24"/>
        <v>3466807.8661219999</v>
      </c>
      <c r="P126" s="509">
        <f>SUM(P127:P131)</f>
        <v>5528.8168499999992</v>
      </c>
      <c r="Q126" s="509">
        <f>SUM(Q127:Q131)</f>
        <v>5834275.0364920003</v>
      </c>
      <c r="R126" s="509">
        <f t="shared" si="24"/>
        <v>5952.1824899999983</v>
      </c>
      <c r="S126" s="509">
        <f t="shared" si="24"/>
        <v>5938352.275077004</v>
      </c>
      <c r="T126" s="509">
        <f t="shared" si="24"/>
        <v>5862.8471699999973</v>
      </c>
      <c r="U126" s="509">
        <f t="shared" si="24"/>
        <v>5817941.9886239981</v>
      </c>
      <c r="V126" s="509">
        <f t="shared" si="24"/>
        <v>5622.8504499999981</v>
      </c>
      <c r="W126" s="509">
        <f t="shared" si="24"/>
        <v>5557991.905693002</v>
      </c>
      <c r="X126" s="509">
        <f t="shared" si="24"/>
        <v>8759.0245199999954</v>
      </c>
      <c r="Y126" s="509">
        <f t="shared" si="24"/>
        <v>7290940.3625359982</v>
      </c>
      <c r="Z126" s="509">
        <f t="shared" si="24"/>
        <v>11747.019389999998</v>
      </c>
      <c r="AA126" s="509">
        <f>SUM(AA127:AA131)</f>
        <v>7317439.0362340026</v>
      </c>
      <c r="AB126" s="409">
        <f>D126+F126+H126+J126+L126+N126+P126+R126+T126+V126+X126+Z126</f>
        <v>76613.944539999982</v>
      </c>
      <c r="AC126" s="409">
        <f>E126+G126+I126+K126+M126+O126+Q126+S126+U126+W126+Y126+AA126</f>
        <v>69565528.952649012</v>
      </c>
    </row>
    <row r="127" spans="1:40" ht="12" customHeight="1" x14ac:dyDescent="0.25">
      <c r="A127" s="492"/>
      <c r="B127" s="492">
        <v>701.1</v>
      </c>
      <c r="C127" s="282" t="s">
        <v>169</v>
      </c>
      <c r="D127" s="354">
        <v>300</v>
      </c>
      <c r="E127" s="354">
        <v>247500</v>
      </c>
      <c r="F127" s="354">
        <v>225</v>
      </c>
      <c r="G127" s="354">
        <v>190290</v>
      </c>
      <c r="H127" s="283">
        <v>907.27499999999998</v>
      </c>
      <c r="I127" s="283">
        <v>788002.17500000005</v>
      </c>
      <c r="J127" s="283">
        <v>75</v>
      </c>
      <c r="K127" s="283">
        <v>86002.5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375</v>
      </c>
      <c r="U127" s="283">
        <v>299625</v>
      </c>
      <c r="V127" s="415">
        <v>450</v>
      </c>
      <c r="W127" s="415">
        <v>367822.5</v>
      </c>
      <c r="X127" s="415">
        <v>1022.5</v>
      </c>
      <c r="Y127" s="415">
        <v>1004186.5</v>
      </c>
      <c r="Z127" s="415">
        <v>507.5</v>
      </c>
      <c r="AA127" s="415">
        <v>442133</v>
      </c>
      <c r="AB127" s="283">
        <f t="shared" ref="AB127:AC133" si="25">D127+F127+H127+J127+L127+N127+P127+R127+T127+V127+X127+Z127</f>
        <v>3862.2750000000001</v>
      </c>
      <c r="AC127" s="283">
        <f t="shared" si="25"/>
        <v>3425561.6749999998</v>
      </c>
    </row>
    <row r="128" spans="1:40" ht="12" customHeight="1" x14ac:dyDescent="0.25">
      <c r="A128" s="492"/>
      <c r="B128" s="492" t="s">
        <v>170</v>
      </c>
      <c r="C128" s="282" t="s">
        <v>171</v>
      </c>
      <c r="D128" s="283">
        <v>1882.1809100000009</v>
      </c>
      <c r="E128" s="283">
        <v>939635.51318900054</v>
      </c>
      <c r="F128" s="283">
        <v>2168.7748700000011</v>
      </c>
      <c r="G128" s="283">
        <v>1055622.0944920005</v>
      </c>
      <c r="H128" s="283">
        <v>2673.7927600000012</v>
      </c>
      <c r="I128" s="283">
        <v>1414722.5614990001</v>
      </c>
      <c r="J128" s="283">
        <v>1833.3552900000009</v>
      </c>
      <c r="K128" s="283">
        <v>1365666.1702669994</v>
      </c>
      <c r="L128" s="283">
        <v>722.1656200000001</v>
      </c>
      <c r="M128" s="283">
        <v>527218.84102500032</v>
      </c>
      <c r="N128" s="283">
        <v>488.25016999999986</v>
      </c>
      <c r="O128" s="283">
        <v>325777.30921499996</v>
      </c>
      <c r="P128" s="283">
        <v>954.39024999999992</v>
      </c>
      <c r="Q128" s="283">
        <v>751404.59516000003</v>
      </c>
      <c r="R128" s="283">
        <v>1722.680890000001</v>
      </c>
      <c r="S128" s="283">
        <v>1236741.2221140005</v>
      </c>
      <c r="T128" s="283">
        <v>1195.7888800000001</v>
      </c>
      <c r="U128" s="283">
        <v>888611.64860500011</v>
      </c>
      <c r="V128" s="284">
        <v>2053.1057999999998</v>
      </c>
      <c r="W128" s="284">
        <v>1495180.94814</v>
      </c>
      <c r="X128" s="284">
        <v>3899.6190900000011</v>
      </c>
      <c r="Y128" s="284">
        <v>1576047.3501459998</v>
      </c>
      <c r="Z128" s="284">
        <v>8067.2454299999972</v>
      </c>
      <c r="AA128" s="284">
        <v>3364633.0739310002</v>
      </c>
      <c r="AB128" s="283">
        <f t="shared" si="25"/>
        <v>27661.34996</v>
      </c>
      <c r="AC128" s="283">
        <f t="shared" si="25"/>
        <v>14941261.327783003</v>
      </c>
      <c r="AD128" s="84"/>
    </row>
    <row r="129" spans="1:32" ht="12" customHeight="1" x14ac:dyDescent="0.25">
      <c r="A129" s="492"/>
      <c r="B129" s="492" t="s">
        <v>172</v>
      </c>
      <c r="C129" s="282" t="s">
        <v>173</v>
      </c>
      <c r="D129" s="466">
        <v>2.92842</v>
      </c>
      <c r="E129" s="283">
        <v>9864.7823189999999</v>
      </c>
      <c r="F129" s="283">
        <v>5.7139399999999991</v>
      </c>
      <c r="G129" s="283">
        <v>19574.177339999998</v>
      </c>
      <c r="H129" s="283">
        <v>10.283339999999999</v>
      </c>
      <c r="I129" s="283">
        <v>36763.414837999997</v>
      </c>
      <c r="J129" s="283">
        <v>1.0015400000000001</v>
      </c>
      <c r="K129" s="283">
        <v>4003.4745439999997</v>
      </c>
      <c r="L129" s="283">
        <v>7.9143600000000003</v>
      </c>
      <c r="M129" s="283">
        <v>29136.608860999997</v>
      </c>
      <c r="N129" s="283">
        <v>5.2526599999999997</v>
      </c>
      <c r="O129" s="283">
        <v>18971.44988</v>
      </c>
      <c r="P129" s="283">
        <v>6.4403700000000006</v>
      </c>
      <c r="Q129" s="283">
        <v>22746.429088000001</v>
      </c>
      <c r="R129" s="283">
        <v>3.7651299999999996</v>
      </c>
      <c r="S129" s="283">
        <v>12109.800119</v>
      </c>
      <c r="T129" s="283">
        <v>1.4968699999999999</v>
      </c>
      <c r="U129" s="283">
        <v>5241.4840249999997</v>
      </c>
      <c r="V129" s="284">
        <v>0</v>
      </c>
      <c r="W129" s="284">
        <v>0</v>
      </c>
      <c r="X129" s="284">
        <v>2.2960000000000001E-2</v>
      </c>
      <c r="Y129" s="284">
        <v>104.01109599999999</v>
      </c>
      <c r="Z129" s="284">
        <v>4.5920000000000002E-2</v>
      </c>
      <c r="AA129" s="284">
        <v>208.02219199999999</v>
      </c>
      <c r="AB129" s="283">
        <f t="shared" si="25"/>
        <v>44.86551</v>
      </c>
      <c r="AC129" s="283">
        <f>E129+G129+I129+K129+M129+O129+Q129+S129+U129+W129+Y129+AA129</f>
        <v>158723.65430200001</v>
      </c>
    </row>
    <row r="130" spans="1:32" ht="12" customHeight="1" x14ac:dyDescent="0.25">
      <c r="A130" s="492"/>
      <c r="B130" s="492" t="s">
        <v>174</v>
      </c>
      <c r="C130" s="282" t="s">
        <v>175</v>
      </c>
      <c r="D130" s="283">
        <v>241</v>
      </c>
      <c r="E130" s="283">
        <v>245293</v>
      </c>
      <c r="F130" s="283">
        <v>299.5</v>
      </c>
      <c r="G130" s="283">
        <v>282178.5</v>
      </c>
      <c r="H130" s="283">
        <v>184.10875000000001</v>
      </c>
      <c r="I130" s="283">
        <v>178360.771718</v>
      </c>
      <c r="J130" s="283">
        <v>160</v>
      </c>
      <c r="K130" s="283">
        <v>172127</v>
      </c>
      <c r="L130" s="283">
        <v>90.75</v>
      </c>
      <c r="M130" s="283">
        <v>97466.15</v>
      </c>
      <c r="N130" s="283">
        <v>307.52346</v>
      </c>
      <c r="O130" s="283">
        <v>330942.00094599999</v>
      </c>
      <c r="P130" s="283">
        <v>176.5</v>
      </c>
      <c r="Q130" s="283">
        <v>187942.39999999999</v>
      </c>
      <c r="R130" s="283">
        <v>185.875</v>
      </c>
      <c r="S130" s="283">
        <v>195796.5</v>
      </c>
      <c r="T130" s="283">
        <v>198.97499999999999</v>
      </c>
      <c r="U130" s="283">
        <v>214101.1275</v>
      </c>
      <c r="V130" s="284">
        <v>249.97685999999999</v>
      </c>
      <c r="W130" s="284">
        <v>264785.55860400002</v>
      </c>
      <c r="X130" s="284">
        <v>157.71000000000004</v>
      </c>
      <c r="Y130" s="284">
        <v>161480.48699999999</v>
      </c>
      <c r="Z130" s="284">
        <v>140</v>
      </c>
      <c r="AA130" s="284">
        <v>147561.25</v>
      </c>
      <c r="AB130" s="283">
        <f t="shared" si="25"/>
        <v>2391.9190699999999</v>
      </c>
      <c r="AC130" s="283">
        <f>E130+G130+I130+K130+M130+O130+Q130+S130+U130+W130+Y130+AA130</f>
        <v>2478034.7457680004</v>
      </c>
      <c r="AD130" s="84"/>
    </row>
    <row r="131" spans="1:32" ht="12" customHeight="1" x14ac:dyDescent="0.25">
      <c r="A131" s="492"/>
      <c r="B131" s="492" t="s">
        <v>176</v>
      </c>
      <c r="C131" s="282" t="s">
        <v>177</v>
      </c>
      <c r="D131" s="283">
        <v>2713.6136099999981</v>
      </c>
      <c r="E131" s="283">
        <v>3218858.225813</v>
      </c>
      <c r="F131" s="283">
        <v>4540.8793099999975</v>
      </c>
      <c r="G131" s="283">
        <v>4747194.4577900004</v>
      </c>
      <c r="H131" s="283">
        <v>4061.0053299999945</v>
      </c>
      <c r="I131" s="283">
        <v>4682405.2292140061</v>
      </c>
      <c r="J131" s="283">
        <v>3238.8484799999997</v>
      </c>
      <c r="K131" s="283">
        <v>3710025.2279309989</v>
      </c>
      <c r="L131" s="283">
        <v>3793.0418499999973</v>
      </c>
      <c r="M131" s="283">
        <v>4293869.6060310006</v>
      </c>
      <c r="N131" s="283">
        <v>2202.0439999999999</v>
      </c>
      <c r="O131" s="283">
        <v>2791117.1060810001</v>
      </c>
      <c r="P131" s="283">
        <v>4391.4862299999995</v>
      </c>
      <c r="Q131" s="283">
        <v>4872181.6122440007</v>
      </c>
      <c r="R131" s="283">
        <v>4039.8614699999976</v>
      </c>
      <c r="S131" s="283">
        <v>4493704.752844004</v>
      </c>
      <c r="T131" s="283">
        <v>4091.5864199999978</v>
      </c>
      <c r="U131" s="283">
        <v>4410362.7284939978</v>
      </c>
      <c r="V131" s="284">
        <v>2869.7677899999985</v>
      </c>
      <c r="W131" s="284">
        <v>3430202.8989490024</v>
      </c>
      <c r="X131" s="284">
        <v>3679.1724699999941</v>
      </c>
      <c r="Y131" s="284">
        <v>4549122.0142939985</v>
      </c>
      <c r="Z131" s="284">
        <v>3032.2280399999991</v>
      </c>
      <c r="AA131" s="284">
        <v>3362903.690111002</v>
      </c>
      <c r="AB131" s="283">
        <f t="shared" si="25"/>
        <v>42653.534999999974</v>
      </c>
      <c r="AC131" s="283">
        <f>E131+G131+I131+K131+M131+O131+Q131+S131+U131+W131+Y131+AA131</f>
        <v>48561947.549796015</v>
      </c>
      <c r="AD131" s="84"/>
    </row>
    <row r="132" spans="1:32" ht="12" customHeight="1" x14ac:dyDescent="0.25">
      <c r="A132" s="492"/>
      <c r="B132" s="492" t="s">
        <v>178</v>
      </c>
      <c r="C132" s="282" t="s">
        <v>179</v>
      </c>
      <c r="D132" s="283">
        <v>0</v>
      </c>
      <c r="E132" s="283">
        <v>0</v>
      </c>
      <c r="F132" s="283">
        <v>0</v>
      </c>
      <c r="G132" s="283">
        <v>0</v>
      </c>
      <c r="H132" s="510">
        <v>0</v>
      </c>
      <c r="I132" s="283">
        <v>0</v>
      </c>
      <c r="J132" s="283">
        <v>0</v>
      </c>
      <c r="K132" s="283">
        <v>0</v>
      </c>
      <c r="L132" s="511">
        <v>0</v>
      </c>
      <c r="M132" s="284">
        <v>0</v>
      </c>
      <c r="N132" s="284">
        <v>0</v>
      </c>
      <c r="O132" s="284">
        <v>0</v>
      </c>
      <c r="P132" s="284">
        <v>5.0905000000000005</v>
      </c>
      <c r="Q132" s="284">
        <v>3374.4924499999997</v>
      </c>
      <c r="R132" s="284">
        <v>0</v>
      </c>
      <c r="S132" s="284">
        <v>0</v>
      </c>
      <c r="T132" s="284">
        <v>0</v>
      </c>
      <c r="U132" s="284">
        <v>0</v>
      </c>
      <c r="V132" s="284">
        <v>0</v>
      </c>
      <c r="W132" s="284">
        <v>0</v>
      </c>
      <c r="X132" s="284">
        <v>0</v>
      </c>
      <c r="Y132" s="284">
        <v>0</v>
      </c>
      <c r="Z132" s="284">
        <v>0</v>
      </c>
      <c r="AA132" s="284">
        <v>0</v>
      </c>
      <c r="AB132" s="283">
        <f t="shared" si="25"/>
        <v>5.0905000000000005</v>
      </c>
      <c r="AC132" s="283">
        <f>E132+G132+I132+K132+M132+O132+Q132+S132+U132+W132+Y132+AA132</f>
        <v>3374.4924499999997</v>
      </c>
      <c r="AD132" s="84"/>
    </row>
    <row r="133" spans="1:32" ht="12" customHeight="1" x14ac:dyDescent="0.25">
      <c r="A133" s="459"/>
      <c r="B133" s="492" t="s">
        <v>180</v>
      </c>
      <c r="C133" s="282" t="s">
        <v>181</v>
      </c>
      <c r="D133" s="283">
        <v>4.8797899999999998</v>
      </c>
      <c r="E133" s="283">
        <v>5611.9785490000004</v>
      </c>
      <c r="F133" s="283">
        <v>6.1017799999999998</v>
      </c>
      <c r="G133" s="283">
        <v>7026.8098479999999</v>
      </c>
      <c r="H133" s="283">
        <v>9.1653599999999997</v>
      </c>
      <c r="I133" s="283">
        <v>10751.810394</v>
      </c>
      <c r="J133" s="283">
        <v>6.584859999999999</v>
      </c>
      <c r="K133" s="283">
        <v>7650.9655160000011</v>
      </c>
      <c r="L133" s="284">
        <v>7.2325800000000005</v>
      </c>
      <c r="M133" s="284">
        <v>8238.5678360000002</v>
      </c>
      <c r="N133" s="284">
        <v>2.0527299999999999</v>
      </c>
      <c r="O133" s="284">
        <v>2517.5889880000004</v>
      </c>
      <c r="P133" s="284">
        <v>59.930359999999993</v>
      </c>
      <c r="Q133" s="284">
        <v>41083.249647999997</v>
      </c>
      <c r="R133" s="284">
        <v>12.076899999999998</v>
      </c>
      <c r="S133" s="284">
        <v>10760.060528</v>
      </c>
      <c r="T133" s="284">
        <v>7.401460000000001</v>
      </c>
      <c r="U133" s="284">
        <v>8647.059088</v>
      </c>
      <c r="V133" s="284">
        <v>23.34309</v>
      </c>
      <c r="W133" s="284">
        <v>23395.818395999999</v>
      </c>
      <c r="X133" s="284">
        <v>20.502299999999998</v>
      </c>
      <c r="Y133" s="284">
        <v>22254.104909999998</v>
      </c>
      <c r="Z133" s="284">
        <v>28.381269999999997</v>
      </c>
      <c r="AA133" s="284">
        <v>32612.069210000001</v>
      </c>
      <c r="AB133" s="283">
        <f t="shared" si="25"/>
        <v>187.65247999999997</v>
      </c>
      <c r="AC133" s="283">
        <f t="shared" si="25"/>
        <v>180550.082911</v>
      </c>
      <c r="AD133" s="84"/>
    </row>
    <row r="134" spans="1:32" ht="12" customHeight="1" x14ac:dyDescent="0.25">
      <c r="A134" s="425"/>
      <c r="B134" s="425"/>
      <c r="C134" s="458" t="s">
        <v>182</v>
      </c>
      <c r="D134" s="421"/>
      <c r="E134" s="421"/>
      <c r="F134" s="421"/>
      <c r="G134" s="421"/>
      <c r="H134" s="283"/>
      <c r="I134" s="283"/>
      <c r="J134" s="283"/>
      <c r="K134" s="283"/>
      <c r="L134" s="283"/>
      <c r="M134" s="283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3"/>
      <c r="AC134" s="283"/>
    </row>
    <row r="135" spans="1:32" ht="15" customHeight="1" x14ac:dyDescent="0.25">
      <c r="A135" s="492"/>
      <c r="B135" s="492" t="s">
        <v>183</v>
      </c>
      <c r="C135" s="282" t="s">
        <v>184</v>
      </c>
      <c r="D135" s="283">
        <v>0</v>
      </c>
      <c r="E135" s="283">
        <v>0</v>
      </c>
      <c r="F135" s="283">
        <v>0</v>
      </c>
      <c r="G135" s="283">
        <v>0</v>
      </c>
      <c r="H135" s="283">
        <v>0</v>
      </c>
      <c r="I135" s="283">
        <v>0</v>
      </c>
      <c r="J135" s="283">
        <v>0</v>
      </c>
      <c r="K135" s="283">
        <v>0</v>
      </c>
      <c r="L135" s="283">
        <v>0</v>
      </c>
      <c r="M135" s="283">
        <v>0</v>
      </c>
      <c r="N135" s="283">
        <v>0</v>
      </c>
      <c r="O135" s="283">
        <v>0</v>
      </c>
      <c r="P135" s="283">
        <v>0</v>
      </c>
      <c r="Q135" s="283">
        <v>0</v>
      </c>
      <c r="R135" s="283">
        <v>0</v>
      </c>
      <c r="S135" s="283">
        <v>0</v>
      </c>
      <c r="T135" s="283">
        <v>0</v>
      </c>
      <c r="U135" s="283">
        <v>0</v>
      </c>
      <c r="V135" s="283">
        <v>0</v>
      </c>
      <c r="W135" s="283">
        <v>0</v>
      </c>
      <c r="X135" s="283">
        <v>0</v>
      </c>
      <c r="Y135" s="283">
        <v>0</v>
      </c>
      <c r="Z135" s="283">
        <v>0</v>
      </c>
      <c r="AA135" s="283">
        <v>0</v>
      </c>
      <c r="AB135" s="283">
        <f t="shared" ref="AB135:AC137" si="26">D135+F135+H135+J135+L135+N135+P135+R135+T135+V135+X135+Z135</f>
        <v>0</v>
      </c>
      <c r="AC135" s="283">
        <f t="shared" si="26"/>
        <v>0</v>
      </c>
    </row>
    <row r="136" spans="1:32" ht="12" customHeight="1" x14ac:dyDescent="0.25">
      <c r="A136" s="492"/>
      <c r="B136" s="492" t="s">
        <v>185</v>
      </c>
      <c r="C136" s="282" t="s">
        <v>186</v>
      </c>
      <c r="D136" s="283">
        <v>0</v>
      </c>
      <c r="E136" s="283">
        <v>0</v>
      </c>
      <c r="F136" s="283">
        <v>0</v>
      </c>
      <c r="G136" s="283">
        <v>0</v>
      </c>
      <c r="H136" s="283">
        <v>0</v>
      </c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3">
        <v>0</v>
      </c>
      <c r="V136" s="283">
        <v>0</v>
      </c>
      <c r="W136" s="283">
        <v>0</v>
      </c>
      <c r="X136" s="283">
        <v>0</v>
      </c>
      <c r="Y136" s="283">
        <v>0</v>
      </c>
      <c r="Z136" s="283">
        <v>0</v>
      </c>
      <c r="AA136" s="283">
        <v>0</v>
      </c>
      <c r="AB136" s="283">
        <f t="shared" si="26"/>
        <v>0</v>
      </c>
      <c r="AC136" s="283">
        <f t="shared" si="26"/>
        <v>0</v>
      </c>
    </row>
    <row r="137" spans="1:32" ht="12" customHeight="1" x14ac:dyDescent="0.25">
      <c r="A137" s="492"/>
      <c r="B137" s="492" t="s">
        <v>187</v>
      </c>
      <c r="C137" s="282" t="s">
        <v>188</v>
      </c>
      <c r="D137" s="283">
        <v>0</v>
      </c>
      <c r="E137" s="283">
        <v>0</v>
      </c>
      <c r="F137" s="283">
        <v>0</v>
      </c>
      <c r="G137" s="283">
        <v>0</v>
      </c>
      <c r="H137" s="283">
        <v>0</v>
      </c>
      <c r="I137" s="283">
        <v>0</v>
      </c>
      <c r="J137" s="283">
        <v>0</v>
      </c>
      <c r="K137" s="283">
        <v>0</v>
      </c>
      <c r="L137" s="283">
        <v>0</v>
      </c>
      <c r="M137" s="283">
        <v>0</v>
      </c>
      <c r="N137" s="283">
        <v>0</v>
      </c>
      <c r="O137" s="283">
        <v>0</v>
      </c>
      <c r="P137" s="283">
        <v>0</v>
      </c>
      <c r="Q137" s="283">
        <v>0</v>
      </c>
      <c r="R137" s="283">
        <v>0</v>
      </c>
      <c r="S137" s="283">
        <v>0</v>
      </c>
      <c r="T137" s="283">
        <v>0</v>
      </c>
      <c r="U137" s="283">
        <v>0</v>
      </c>
      <c r="V137" s="283">
        <v>0</v>
      </c>
      <c r="W137" s="283">
        <v>0</v>
      </c>
      <c r="X137" s="283">
        <v>0</v>
      </c>
      <c r="Y137" s="283">
        <v>0</v>
      </c>
      <c r="Z137" s="283">
        <v>0</v>
      </c>
      <c r="AA137" s="283">
        <v>0</v>
      </c>
      <c r="AB137" s="283">
        <f t="shared" si="26"/>
        <v>0</v>
      </c>
      <c r="AC137" s="283">
        <f t="shared" si="26"/>
        <v>0</v>
      </c>
      <c r="AF137" s="2"/>
    </row>
    <row r="138" spans="1:32" ht="12" customHeight="1" x14ac:dyDescent="0.25">
      <c r="A138" s="456" t="s">
        <v>189</v>
      </c>
      <c r="B138" s="290"/>
      <c r="C138" s="474" t="s">
        <v>190</v>
      </c>
      <c r="D138" s="421"/>
      <c r="E138" s="421"/>
      <c r="F138" s="421"/>
      <c r="G138" s="421"/>
      <c r="H138" s="421"/>
      <c r="I138" s="421"/>
      <c r="J138" s="421"/>
      <c r="K138" s="421"/>
      <c r="L138" s="421"/>
      <c r="M138" s="421"/>
      <c r="N138" s="421"/>
      <c r="O138" s="421"/>
      <c r="P138" s="421"/>
      <c r="Q138" s="421"/>
      <c r="R138" s="421"/>
      <c r="S138" s="421"/>
      <c r="T138" s="421"/>
      <c r="U138" s="421"/>
      <c r="V138" s="421"/>
      <c r="W138" s="421"/>
      <c r="X138" s="421"/>
      <c r="Y138" s="421"/>
      <c r="Z138" s="421"/>
      <c r="AA138" s="421"/>
      <c r="AB138" s="421"/>
      <c r="AC138" s="421"/>
      <c r="AE138" s="2"/>
    </row>
    <row r="139" spans="1:32" ht="12" customHeight="1" x14ac:dyDescent="0.25">
      <c r="A139" s="293"/>
      <c r="B139" s="450" t="s">
        <v>351</v>
      </c>
      <c r="C139" s="282" t="s">
        <v>192</v>
      </c>
      <c r="D139" s="283">
        <v>0</v>
      </c>
      <c r="E139" s="283">
        <v>0</v>
      </c>
      <c r="F139" s="283">
        <v>0</v>
      </c>
      <c r="G139" s="283">
        <v>0</v>
      </c>
      <c r="H139" s="283">
        <v>0</v>
      </c>
      <c r="I139" s="283">
        <v>0</v>
      </c>
      <c r="J139" s="283">
        <v>0</v>
      </c>
      <c r="K139" s="283">
        <v>0</v>
      </c>
      <c r="L139" s="283">
        <v>0</v>
      </c>
      <c r="M139" s="283">
        <v>0</v>
      </c>
      <c r="N139" s="283">
        <v>0</v>
      </c>
      <c r="O139" s="283">
        <v>0</v>
      </c>
      <c r="P139" s="283">
        <v>0</v>
      </c>
      <c r="Q139" s="283">
        <v>0</v>
      </c>
      <c r="R139" s="283">
        <v>0</v>
      </c>
      <c r="S139" s="283">
        <v>0</v>
      </c>
      <c r="T139" s="283">
        <v>0</v>
      </c>
      <c r="U139" s="283">
        <v>0</v>
      </c>
      <c r="V139" s="283">
        <v>0</v>
      </c>
      <c r="W139" s="283">
        <v>0</v>
      </c>
      <c r="X139" s="283">
        <v>0</v>
      </c>
      <c r="Y139" s="283">
        <v>0</v>
      </c>
      <c r="Z139" s="283">
        <v>0</v>
      </c>
      <c r="AA139" s="283">
        <v>0</v>
      </c>
      <c r="AB139" s="283">
        <f t="shared" ref="AB139:AC150" si="27">D139+F139+H139+J139+L139+N139+P139+R139+T139+V139+X139+Z139</f>
        <v>0</v>
      </c>
      <c r="AC139" s="283">
        <f t="shared" si="27"/>
        <v>0</v>
      </c>
    </row>
    <row r="140" spans="1:32" ht="12" customHeight="1" x14ac:dyDescent="0.25">
      <c r="A140" s="450"/>
      <c r="B140" s="492" t="s">
        <v>193</v>
      </c>
      <c r="C140" s="282" t="s">
        <v>194</v>
      </c>
      <c r="D140" s="283">
        <v>24.135999999999999</v>
      </c>
      <c r="E140" s="283">
        <v>9647.1247999999996</v>
      </c>
      <c r="F140" s="283">
        <v>14.945</v>
      </c>
      <c r="G140" s="283">
        <v>21939.924999999999</v>
      </c>
      <c r="H140" s="283">
        <v>60.013539999999999</v>
      </c>
      <c r="I140" s="283">
        <v>86500.821636000008</v>
      </c>
      <c r="J140" s="283">
        <v>28.970000000000002</v>
      </c>
      <c r="K140" s="283">
        <v>48967.277200000004</v>
      </c>
      <c r="L140" s="283">
        <v>38.4</v>
      </c>
      <c r="M140" s="283">
        <v>38400</v>
      </c>
      <c r="N140" s="283">
        <v>0</v>
      </c>
      <c r="O140" s="283">
        <v>0</v>
      </c>
      <c r="P140" s="283">
        <v>123.65398999999999</v>
      </c>
      <c r="Q140" s="283">
        <v>103705.10741999999</v>
      </c>
      <c r="R140" s="283">
        <v>10.795450000000001</v>
      </c>
      <c r="S140" s="283">
        <v>10449.9956</v>
      </c>
      <c r="T140" s="283">
        <v>0</v>
      </c>
      <c r="U140" s="283">
        <v>0</v>
      </c>
      <c r="V140" s="283">
        <v>50.302770000000002</v>
      </c>
      <c r="W140" s="283">
        <v>21258.099200000001</v>
      </c>
      <c r="X140" s="283">
        <v>41.043379999999992</v>
      </c>
      <c r="Y140" s="283">
        <v>25425.023293000002</v>
      </c>
      <c r="Z140" s="283">
        <v>35.543639999999996</v>
      </c>
      <c r="AA140" s="283">
        <v>37502.163359999999</v>
      </c>
      <c r="AB140" s="283">
        <f t="shared" si="27"/>
        <v>427.80376999999999</v>
      </c>
      <c r="AC140" s="283">
        <f>E140+G140+I140+K140+M140+O140+Q140+S140+U140+W140+Y140+AA140</f>
        <v>403795.53750900005</v>
      </c>
      <c r="AD140" s="2"/>
    </row>
    <row r="141" spans="1:32" ht="12" customHeight="1" x14ac:dyDescent="0.25">
      <c r="A141" s="450"/>
      <c r="B141" s="492" t="s">
        <v>195</v>
      </c>
      <c r="C141" s="282" t="s">
        <v>196</v>
      </c>
      <c r="D141" s="283">
        <v>0</v>
      </c>
      <c r="E141" s="283">
        <v>0</v>
      </c>
      <c r="F141" s="283">
        <v>0</v>
      </c>
      <c r="G141" s="283">
        <v>0</v>
      </c>
      <c r="H141" s="409">
        <v>0</v>
      </c>
      <c r="I141" s="409">
        <v>0</v>
      </c>
      <c r="J141" s="409">
        <v>0</v>
      </c>
      <c r="K141" s="409">
        <v>0</v>
      </c>
      <c r="L141" s="409">
        <v>0</v>
      </c>
      <c r="M141" s="409">
        <v>0</v>
      </c>
      <c r="N141" s="409">
        <v>0</v>
      </c>
      <c r="O141" s="409">
        <v>0</v>
      </c>
      <c r="P141" s="409">
        <v>0</v>
      </c>
      <c r="Q141" s="409">
        <v>0</v>
      </c>
      <c r="R141" s="409">
        <v>0</v>
      </c>
      <c r="S141" s="409">
        <v>0</v>
      </c>
      <c r="T141" s="409">
        <v>0</v>
      </c>
      <c r="U141" s="409">
        <v>0</v>
      </c>
      <c r="V141" s="409">
        <v>0</v>
      </c>
      <c r="W141" s="409">
        <v>0</v>
      </c>
      <c r="X141" s="409">
        <v>5.7438900000000004</v>
      </c>
      <c r="Y141" s="409">
        <v>3682.4078789999999</v>
      </c>
      <c r="Z141" s="409">
        <v>0</v>
      </c>
      <c r="AA141" s="409">
        <v>0</v>
      </c>
      <c r="AB141" s="409">
        <f>D141+F141+H141+J141+L141+N141+P141+R141+T141+V141+X141+Z141</f>
        <v>5.7438900000000004</v>
      </c>
      <c r="AC141" s="409">
        <f t="shared" si="27"/>
        <v>3682.4078789999999</v>
      </c>
    </row>
    <row r="142" spans="1:32" ht="12" customHeight="1" x14ac:dyDescent="0.25">
      <c r="A142" s="450"/>
      <c r="B142" s="492" t="s">
        <v>197</v>
      </c>
      <c r="C142" s="282" t="s">
        <v>198</v>
      </c>
      <c r="D142" s="283">
        <v>51.303000000000004</v>
      </c>
      <c r="E142" s="283">
        <v>65838.393199999991</v>
      </c>
      <c r="F142" s="283">
        <v>30.048000000000002</v>
      </c>
      <c r="G142" s="283">
        <v>34556.664550000001</v>
      </c>
      <c r="H142" s="283">
        <v>19.233000000000001</v>
      </c>
      <c r="I142" s="283">
        <v>21453.512299999999</v>
      </c>
      <c r="J142" s="283">
        <v>29.560000000000002</v>
      </c>
      <c r="K142" s="283">
        <v>45786.988599999997</v>
      </c>
      <c r="L142" s="283">
        <v>41.551499999999997</v>
      </c>
      <c r="M142" s="283">
        <v>65201.469249999995</v>
      </c>
      <c r="N142" s="283">
        <v>48.551749999999998</v>
      </c>
      <c r="O142" s="283">
        <v>66078.076224999997</v>
      </c>
      <c r="P142" s="283">
        <v>17.1008</v>
      </c>
      <c r="Q142" s="283">
        <v>24454.144</v>
      </c>
      <c r="R142" s="283">
        <v>97.516999999999996</v>
      </c>
      <c r="S142" s="283">
        <v>131143.07439999998</v>
      </c>
      <c r="T142" s="283">
        <v>55.524000000000001</v>
      </c>
      <c r="U142" s="283">
        <v>73554.483399999997</v>
      </c>
      <c r="V142" s="283">
        <v>0</v>
      </c>
      <c r="W142" s="283">
        <v>0</v>
      </c>
      <c r="X142" s="283">
        <v>0</v>
      </c>
      <c r="Y142" s="283">
        <v>0</v>
      </c>
      <c r="Z142" s="283">
        <v>70.445000000000007</v>
      </c>
      <c r="AA142" s="283">
        <v>80881.7212</v>
      </c>
      <c r="AB142" s="283">
        <f>D142+F142+H142+J142+L142+N142+P142+R142+T142+V142+X142+Z142</f>
        <v>460.83404999999999</v>
      </c>
      <c r="AC142" s="283">
        <f t="shared" si="27"/>
        <v>608948.52712499991</v>
      </c>
    </row>
    <row r="143" spans="1:32" ht="12" customHeight="1" x14ac:dyDescent="0.25">
      <c r="A143" s="450"/>
      <c r="B143" s="492">
        <v>805.5</v>
      </c>
      <c r="C143" s="475" t="s">
        <v>297</v>
      </c>
      <c r="D143" s="283">
        <v>327.28333999999995</v>
      </c>
      <c r="E143" s="283">
        <v>272075.91810500005</v>
      </c>
      <c r="F143" s="283">
        <v>721.21388999999988</v>
      </c>
      <c r="G143" s="283">
        <v>502502.00521599996</v>
      </c>
      <c r="H143" s="352">
        <v>1406.819300000001</v>
      </c>
      <c r="I143" s="352">
        <v>1187082.9489980002</v>
      </c>
      <c r="J143" s="352">
        <v>1831.162620000001</v>
      </c>
      <c r="K143" s="352">
        <v>1658876.6811369993</v>
      </c>
      <c r="L143" s="352">
        <v>197.49107000000001</v>
      </c>
      <c r="M143" s="352">
        <v>229321.19990099996</v>
      </c>
      <c r="N143" s="352">
        <v>22.717650000000006</v>
      </c>
      <c r="O143" s="352">
        <v>37974.187343999998</v>
      </c>
      <c r="P143" s="352">
        <v>33.336959999999998</v>
      </c>
      <c r="Q143" s="352">
        <v>67313.609528000001</v>
      </c>
      <c r="R143" s="352">
        <v>13.50629</v>
      </c>
      <c r="S143" s="352">
        <v>50671.417191</v>
      </c>
      <c r="T143" s="352">
        <v>26.510369999999995</v>
      </c>
      <c r="U143" s="352">
        <v>56301.547736000015</v>
      </c>
      <c r="V143" s="352">
        <v>219.83727999999994</v>
      </c>
      <c r="W143" s="352">
        <v>239014.06498899998</v>
      </c>
      <c r="X143" s="352">
        <v>696.34547000000032</v>
      </c>
      <c r="Y143" s="352">
        <v>632551.03183600004</v>
      </c>
      <c r="Z143" s="352">
        <v>557.16508999999996</v>
      </c>
      <c r="AA143" s="352">
        <v>586087.55860400002</v>
      </c>
      <c r="AB143" s="409">
        <f t="shared" si="27"/>
        <v>6053.3893300000018</v>
      </c>
      <c r="AC143" s="409">
        <f t="shared" si="27"/>
        <v>5519772.170585</v>
      </c>
    </row>
    <row r="144" spans="1:32" ht="12" customHeight="1" x14ac:dyDescent="0.25">
      <c r="A144" s="450"/>
      <c r="B144" s="492" t="s">
        <v>200</v>
      </c>
      <c r="C144" s="282" t="s">
        <v>201</v>
      </c>
      <c r="D144" s="283">
        <v>0</v>
      </c>
      <c r="E144" s="283">
        <v>0</v>
      </c>
      <c r="F144" s="283">
        <v>0</v>
      </c>
      <c r="G144" s="283">
        <v>0</v>
      </c>
      <c r="H144" s="283">
        <v>0</v>
      </c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2.3863600000000003</v>
      </c>
      <c r="S144" s="283">
        <v>1784.99728</v>
      </c>
      <c r="T144" s="283">
        <v>0</v>
      </c>
      <c r="U144" s="283">
        <v>0</v>
      </c>
      <c r="V144" s="283">
        <v>0</v>
      </c>
      <c r="W144" s="283">
        <v>0</v>
      </c>
      <c r="X144" s="283">
        <v>10.907999999999999</v>
      </c>
      <c r="Y144" s="283">
        <v>3999.7294000000002</v>
      </c>
      <c r="Z144" s="283">
        <v>0</v>
      </c>
      <c r="AA144" s="283">
        <v>0</v>
      </c>
      <c r="AB144" s="283">
        <f t="shared" si="27"/>
        <v>13.294359999999999</v>
      </c>
      <c r="AC144" s="283">
        <f t="shared" si="27"/>
        <v>5784.7266799999998</v>
      </c>
    </row>
    <row r="145" spans="1:30" ht="12" customHeight="1" x14ac:dyDescent="0.25">
      <c r="A145" s="450"/>
      <c r="B145" s="492" t="s">
        <v>202</v>
      </c>
      <c r="C145" s="282" t="s">
        <v>203</v>
      </c>
      <c r="D145" s="439">
        <v>0</v>
      </c>
      <c r="E145" s="283">
        <v>0</v>
      </c>
      <c r="F145" s="283">
        <v>0</v>
      </c>
      <c r="G145" s="283">
        <v>0</v>
      </c>
      <c r="H145" s="283">
        <v>0</v>
      </c>
      <c r="I145" s="283">
        <v>0</v>
      </c>
      <c r="J145" s="283">
        <v>0</v>
      </c>
      <c r="K145" s="283">
        <v>0</v>
      </c>
      <c r="L145" s="283">
        <v>0</v>
      </c>
      <c r="M145" s="283">
        <v>0</v>
      </c>
      <c r="N145" s="283">
        <v>44.496439999999993</v>
      </c>
      <c r="O145" s="283">
        <v>38262.488755999999</v>
      </c>
      <c r="P145" s="283">
        <v>0</v>
      </c>
      <c r="Q145" s="283">
        <v>0</v>
      </c>
      <c r="R145" s="283">
        <v>0</v>
      </c>
      <c r="S145" s="283">
        <v>0</v>
      </c>
      <c r="T145" s="283">
        <v>0</v>
      </c>
      <c r="U145" s="283">
        <v>0</v>
      </c>
      <c r="V145" s="283">
        <v>0</v>
      </c>
      <c r="W145" s="283">
        <v>0</v>
      </c>
      <c r="X145" s="283">
        <v>0</v>
      </c>
      <c r="Y145" s="283">
        <v>0</v>
      </c>
      <c r="Z145" s="283">
        <v>0</v>
      </c>
      <c r="AA145" s="283">
        <v>0</v>
      </c>
      <c r="AB145" s="283">
        <f t="shared" si="27"/>
        <v>44.496439999999993</v>
      </c>
      <c r="AC145" s="283">
        <f t="shared" si="27"/>
        <v>38262.488755999999</v>
      </c>
    </row>
    <row r="146" spans="1:30" ht="12" customHeight="1" x14ac:dyDescent="0.25">
      <c r="A146" s="450"/>
      <c r="B146" s="492" t="s">
        <v>204</v>
      </c>
      <c r="C146" s="282" t="s">
        <v>205</v>
      </c>
      <c r="D146" s="283">
        <v>167.80555999999999</v>
      </c>
      <c r="E146" s="283">
        <v>250156.49898800001</v>
      </c>
      <c r="F146" s="283">
        <v>100.25942000000001</v>
      </c>
      <c r="G146" s="283">
        <v>157982.77315199998</v>
      </c>
      <c r="H146" s="283">
        <v>454.17945999999972</v>
      </c>
      <c r="I146" s="283">
        <v>666369.46672500018</v>
      </c>
      <c r="J146" s="283">
        <v>659.68351000000007</v>
      </c>
      <c r="K146" s="283">
        <v>805027.81207500002</v>
      </c>
      <c r="L146" s="283">
        <v>1374.7987399999995</v>
      </c>
      <c r="M146" s="283">
        <v>1235355.6042940007</v>
      </c>
      <c r="N146" s="283">
        <v>1343.2806599999997</v>
      </c>
      <c r="O146" s="283">
        <v>1301029.2160570007</v>
      </c>
      <c r="P146" s="283">
        <v>1589.4651499999995</v>
      </c>
      <c r="Q146" s="283">
        <v>1389853.6985710007</v>
      </c>
      <c r="R146" s="283">
        <v>1329.25685</v>
      </c>
      <c r="S146" s="283">
        <v>1007808.5633449998</v>
      </c>
      <c r="T146" s="283">
        <v>1149.2717099999998</v>
      </c>
      <c r="U146" s="283">
        <v>824332.48365499987</v>
      </c>
      <c r="V146" s="283">
        <v>858.1659800000001</v>
      </c>
      <c r="W146" s="283">
        <v>755081.50850999996</v>
      </c>
      <c r="X146" s="283">
        <v>541.10348999999997</v>
      </c>
      <c r="Y146" s="283">
        <v>407628.89257000008</v>
      </c>
      <c r="Z146" s="283">
        <v>323.86340999999999</v>
      </c>
      <c r="AA146" s="283">
        <v>439428.75074499997</v>
      </c>
      <c r="AB146" s="283">
        <f t="shared" si="27"/>
        <v>9891.1339399999979</v>
      </c>
      <c r="AC146" s="283">
        <f t="shared" si="27"/>
        <v>9240055.2686870024</v>
      </c>
    </row>
    <row r="147" spans="1:30" ht="12" customHeight="1" x14ac:dyDescent="0.25">
      <c r="A147" s="450"/>
      <c r="B147" s="491" t="s">
        <v>206</v>
      </c>
      <c r="C147" s="459" t="s">
        <v>207</v>
      </c>
      <c r="D147" s="409">
        <f>D148+D149</f>
        <v>630.10868000000016</v>
      </c>
      <c r="E147" s="409">
        <f>E148+E149</f>
        <v>2050315.5408810002</v>
      </c>
      <c r="F147" s="409">
        <f t="shared" ref="F147:G147" si="28">F148+F149</f>
        <v>605.70828000000029</v>
      </c>
      <c r="G147" s="409">
        <f t="shared" si="28"/>
        <v>1796828.2856569998</v>
      </c>
      <c r="H147" s="409">
        <f>+H148+H149</f>
        <v>946.47973000000013</v>
      </c>
      <c r="I147" s="409">
        <f>+I148+I149</f>
        <v>2708499.075987</v>
      </c>
      <c r="J147" s="409">
        <f>+J148+J149</f>
        <v>1003.9927600000001</v>
      </c>
      <c r="K147" s="409">
        <f>+K148+K149</f>
        <v>3153661.5830330001</v>
      </c>
      <c r="L147" s="409">
        <f t="shared" ref="L147:Z147" si="29">+L148+L149</f>
        <v>1036.26514</v>
      </c>
      <c r="M147" s="409">
        <f t="shared" si="29"/>
        <v>2769624.7536499999</v>
      </c>
      <c r="N147" s="409">
        <f t="shared" si="29"/>
        <v>262.64681999999993</v>
      </c>
      <c r="O147" s="409">
        <f t="shared" si="29"/>
        <v>848957.05496500002</v>
      </c>
      <c r="P147" s="409">
        <f t="shared" si="29"/>
        <v>621.99095000000023</v>
      </c>
      <c r="Q147" s="409">
        <f t="shared" si="29"/>
        <v>2171386.5514779994</v>
      </c>
      <c r="R147" s="409">
        <f t="shared" si="29"/>
        <v>854.10062000000016</v>
      </c>
      <c r="S147" s="409">
        <f t="shared" si="29"/>
        <v>3144667.1343060001</v>
      </c>
      <c r="T147" s="409">
        <f t="shared" si="29"/>
        <v>1044.84583</v>
      </c>
      <c r="U147" s="409">
        <f t="shared" si="29"/>
        <v>3756593.0140069984</v>
      </c>
      <c r="V147" s="409">
        <f t="shared" si="29"/>
        <v>1964.0788399999985</v>
      </c>
      <c r="W147" s="409">
        <f t="shared" si="29"/>
        <v>6348300.582932</v>
      </c>
      <c r="X147" s="409">
        <f t="shared" si="29"/>
        <v>2210.9269099999988</v>
      </c>
      <c r="Y147" s="409">
        <f t="shared" si="29"/>
        <v>6539146.1268239981</v>
      </c>
      <c r="Z147" s="409">
        <f t="shared" si="29"/>
        <v>1542.6928199999995</v>
      </c>
      <c r="AA147" s="409">
        <f>+AA148+AA149</f>
        <v>5025760.4811879955</v>
      </c>
      <c r="AB147" s="409">
        <f t="shared" si="27"/>
        <v>12723.837379999999</v>
      </c>
      <c r="AC147" s="409">
        <f t="shared" si="27"/>
        <v>40313740.184907988</v>
      </c>
    </row>
    <row r="148" spans="1:30" ht="12" customHeight="1" x14ac:dyDescent="0.25">
      <c r="A148" s="450"/>
      <c r="B148" s="492" t="s">
        <v>208</v>
      </c>
      <c r="C148" s="282" t="s">
        <v>209</v>
      </c>
      <c r="D148" s="283">
        <v>499.8941700000002</v>
      </c>
      <c r="E148" s="283">
        <v>1507637.3371200003</v>
      </c>
      <c r="F148" s="283">
        <v>563.62206000000026</v>
      </c>
      <c r="G148" s="283">
        <v>1596043.2395139998</v>
      </c>
      <c r="H148" s="283">
        <v>821.27349000000015</v>
      </c>
      <c r="I148" s="283">
        <v>2118301.1710370001</v>
      </c>
      <c r="J148" s="283">
        <v>844.81249000000003</v>
      </c>
      <c r="K148" s="283">
        <v>2081061.8070560002</v>
      </c>
      <c r="L148" s="283">
        <v>823.22446999999988</v>
      </c>
      <c r="M148" s="283">
        <v>1874644.1974319997</v>
      </c>
      <c r="N148" s="283">
        <v>192.66577999999996</v>
      </c>
      <c r="O148" s="283">
        <v>510976.47432800004</v>
      </c>
      <c r="P148" s="283">
        <v>574.93593000000021</v>
      </c>
      <c r="Q148" s="283">
        <v>2031961.4362019994</v>
      </c>
      <c r="R148" s="283">
        <v>649.66830000000016</v>
      </c>
      <c r="S148" s="283">
        <v>2262984.6984640001</v>
      </c>
      <c r="T148" s="283">
        <v>777.17755</v>
      </c>
      <c r="U148" s="283">
        <v>2591902.2382769985</v>
      </c>
      <c r="V148" s="283">
        <v>1685.8594399999986</v>
      </c>
      <c r="W148" s="283">
        <v>5118860.3790109996</v>
      </c>
      <c r="X148" s="283">
        <v>2166.2302199999986</v>
      </c>
      <c r="Y148" s="283">
        <v>6434997.2969029984</v>
      </c>
      <c r="Z148" s="283">
        <v>1419.5803199999996</v>
      </c>
      <c r="AA148" s="283">
        <v>4456472.2939829957</v>
      </c>
      <c r="AB148" s="283">
        <f t="shared" si="27"/>
        <v>11018.944219999998</v>
      </c>
      <c r="AC148" s="283">
        <f t="shared" si="27"/>
        <v>32585842.569326997</v>
      </c>
    </row>
    <row r="149" spans="1:30" ht="12" customHeight="1" x14ac:dyDescent="0.25">
      <c r="A149" s="476"/>
      <c r="B149" s="477" t="s">
        <v>210</v>
      </c>
      <c r="C149" s="478" t="s">
        <v>211</v>
      </c>
      <c r="D149" s="283">
        <v>130.21450999999999</v>
      </c>
      <c r="E149" s="283">
        <v>542678.20376099995</v>
      </c>
      <c r="F149" s="283">
        <v>42.086219999999997</v>
      </c>
      <c r="G149" s="283">
        <v>200785.04614299999</v>
      </c>
      <c r="H149" s="283">
        <v>125.20624000000002</v>
      </c>
      <c r="I149" s="283">
        <v>590197.90494999988</v>
      </c>
      <c r="J149" s="283">
        <v>159.18027000000001</v>
      </c>
      <c r="K149" s="283">
        <v>1072599.7759770001</v>
      </c>
      <c r="L149" s="283">
        <v>213.04066999999998</v>
      </c>
      <c r="M149" s="283">
        <v>894980.55621800013</v>
      </c>
      <c r="N149" s="283">
        <v>69.981039999999993</v>
      </c>
      <c r="O149" s="283">
        <v>337980.58063699998</v>
      </c>
      <c r="P149" s="283">
        <v>47.055020000000006</v>
      </c>
      <c r="Q149" s="283">
        <v>139425.11527599997</v>
      </c>
      <c r="R149" s="283">
        <v>204.43231999999998</v>
      </c>
      <c r="S149" s="283">
        <v>881682.43584200006</v>
      </c>
      <c r="T149" s="283">
        <v>267.66827999999998</v>
      </c>
      <c r="U149" s="283">
        <v>1164690.7757299999</v>
      </c>
      <c r="V149" s="283">
        <v>278.21939999999995</v>
      </c>
      <c r="W149" s="283">
        <v>1229440.2039210002</v>
      </c>
      <c r="X149" s="283">
        <v>44.696690000000004</v>
      </c>
      <c r="Y149" s="283">
        <v>104148.829921</v>
      </c>
      <c r="Z149" s="283">
        <v>123.1125</v>
      </c>
      <c r="AA149" s="283">
        <v>569288.18720500008</v>
      </c>
      <c r="AB149" s="283">
        <f t="shared" si="27"/>
        <v>1704.8931600000001</v>
      </c>
      <c r="AC149" s="283">
        <f t="shared" si="27"/>
        <v>7727897.6155810002</v>
      </c>
      <c r="AD149" s="2"/>
    </row>
    <row r="150" spans="1:30" ht="12" customHeight="1" x14ac:dyDescent="0.25">
      <c r="A150" s="476"/>
      <c r="B150" s="477" t="s">
        <v>212</v>
      </c>
      <c r="C150" s="478" t="s">
        <v>213</v>
      </c>
      <c r="D150" s="444">
        <v>0</v>
      </c>
      <c r="E150" s="444">
        <v>0</v>
      </c>
      <c r="F150" s="444">
        <v>0</v>
      </c>
      <c r="G150" s="444">
        <v>0</v>
      </c>
      <c r="H150" s="444">
        <v>0</v>
      </c>
      <c r="I150" s="444">
        <v>0</v>
      </c>
      <c r="J150" s="444">
        <v>0</v>
      </c>
      <c r="K150" s="444">
        <v>0</v>
      </c>
      <c r="L150" s="444">
        <v>0</v>
      </c>
      <c r="M150" s="444">
        <v>0</v>
      </c>
      <c r="N150" s="444">
        <v>0</v>
      </c>
      <c r="O150" s="444">
        <v>0</v>
      </c>
      <c r="P150" s="283">
        <v>0</v>
      </c>
      <c r="Q150" s="283">
        <v>0</v>
      </c>
      <c r="R150" s="283">
        <v>0</v>
      </c>
      <c r="S150" s="283">
        <v>0</v>
      </c>
      <c r="T150" s="283">
        <v>0</v>
      </c>
      <c r="U150" s="283">
        <v>0</v>
      </c>
      <c r="V150" s="283">
        <v>0</v>
      </c>
      <c r="W150" s="283">
        <v>0</v>
      </c>
      <c r="X150" s="283">
        <v>0</v>
      </c>
      <c r="Y150" s="283">
        <v>0</v>
      </c>
      <c r="Z150" s="283">
        <v>0</v>
      </c>
      <c r="AA150" s="283">
        <v>0</v>
      </c>
      <c r="AB150" s="283">
        <f t="shared" si="27"/>
        <v>0</v>
      </c>
      <c r="AC150" s="434">
        <f t="shared" si="27"/>
        <v>0</v>
      </c>
    </row>
    <row r="151" spans="1:30" ht="4.5" customHeight="1" x14ac:dyDescent="0.25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</row>
    <row r="152" spans="1:30" s="5" customFormat="1" ht="27.75" customHeight="1" x14ac:dyDescent="0.25">
      <c r="A152" s="373"/>
      <c r="B152" s="373"/>
      <c r="C152" s="373"/>
      <c r="D152" s="479"/>
      <c r="E152" s="374"/>
      <c r="F152" s="374"/>
      <c r="G152" s="374"/>
      <c r="H152" s="374"/>
      <c r="I152" s="374"/>
      <c r="J152" s="479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</row>
    <row r="153" spans="1:30" s="5" customFormat="1" ht="16.5" customHeight="1" x14ac:dyDescent="0.25">
      <c r="A153" s="373"/>
      <c r="B153" s="512"/>
      <c r="C153" s="373"/>
      <c r="D153" s="373"/>
      <c r="E153" s="373"/>
      <c r="F153" s="373"/>
      <c r="G153" s="374"/>
      <c r="H153" s="373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</row>
    <row r="154" spans="1:30" x14ac:dyDescent="0.25">
      <c r="A154" s="373"/>
      <c r="B154" s="373"/>
      <c r="C154" s="373"/>
      <c r="D154" s="374"/>
      <c r="E154" s="374"/>
      <c r="F154" s="374"/>
      <c r="G154" s="374"/>
      <c r="H154" s="378"/>
      <c r="I154" s="378"/>
      <c r="J154" s="378"/>
      <c r="K154" s="378"/>
      <c r="L154" s="378"/>
      <c r="M154" s="378"/>
      <c r="N154" s="378"/>
      <c r="O154" s="378"/>
      <c r="P154" s="378"/>
      <c r="Q154" s="378"/>
      <c r="R154" s="378"/>
      <c r="S154" s="378"/>
      <c r="T154" s="378"/>
      <c r="U154" s="378"/>
      <c r="V154" s="378"/>
      <c r="W154" s="378"/>
      <c r="X154" s="378"/>
      <c r="Y154" s="378"/>
      <c r="Z154" s="378"/>
      <c r="AA154" s="378"/>
      <c r="AB154" s="378"/>
      <c r="AC154" s="375" t="s">
        <v>347</v>
      </c>
    </row>
    <row r="155" spans="1:30" x14ac:dyDescent="0.25">
      <c r="A155" s="610" t="s">
        <v>349</v>
      </c>
      <c r="B155" s="610"/>
      <c r="C155" s="610"/>
      <c r="D155" s="610"/>
      <c r="E155" s="610"/>
      <c r="F155" s="610"/>
      <c r="G155" s="610"/>
      <c r="H155" s="610"/>
      <c r="I155" s="610"/>
      <c r="J155" s="610"/>
      <c r="K155" s="610"/>
      <c r="L155" s="610"/>
      <c r="M155" s="610"/>
      <c r="N155" s="610"/>
      <c r="O155" s="610"/>
      <c r="P155" s="610"/>
      <c r="Q155" s="610"/>
      <c r="R155" s="610"/>
      <c r="S155" s="610"/>
      <c r="T155" s="610"/>
      <c r="U155" s="610"/>
      <c r="V155" s="610"/>
      <c r="W155" s="610"/>
      <c r="X155" s="610"/>
      <c r="Y155" s="610"/>
      <c r="Z155" s="610"/>
      <c r="AA155" s="610"/>
      <c r="AB155" s="610"/>
      <c r="AC155" s="610"/>
    </row>
    <row r="156" spans="1:30" x14ac:dyDescent="0.25">
      <c r="A156" s="582" t="s">
        <v>3</v>
      </c>
      <c r="B156" s="582"/>
      <c r="C156" s="582"/>
      <c r="D156" s="582"/>
      <c r="E156" s="582"/>
      <c r="F156" s="582"/>
      <c r="G156" s="582"/>
      <c r="H156" s="582"/>
      <c r="I156" s="582"/>
      <c r="J156" s="582"/>
      <c r="K156" s="582"/>
      <c r="L156" s="582"/>
      <c r="M156" s="582"/>
      <c r="N156" s="582"/>
      <c r="O156" s="582"/>
      <c r="P156" s="582"/>
      <c r="Q156" s="582"/>
      <c r="R156" s="582"/>
      <c r="S156" s="582"/>
      <c r="T156" s="582"/>
      <c r="U156" s="582"/>
      <c r="V156" s="582"/>
      <c r="W156" s="582"/>
      <c r="X156" s="582"/>
      <c r="Y156" s="582"/>
      <c r="Z156" s="582"/>
      <c r="AA156" s="582"/>
      <c r="AB156" s="582"/>
      <c r="AC156" s="582"/>
    </row>
    <row r="157" spans="1:30" ht="5.25" customHeight="1" thickBot="1" x14ac:dyDescent="0.3">
      <c r="A157" s="324"/>
      <c r="B157" s="257"/>
      <c r="C157" s="25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</row>
    <row r="158" spans="1:30" ht="15.75" thickBot="1" x14ac:dyDescent="0.3">
      <c r="A158" s="597" t="s">
        <v>4</v>
      </c>
      <c r="B158" s="599" t="s">
        <v>5</v>
      </c>
      <c r="C158" s="586" t="s">
        <v>90</v>
      </c>
      <c r="D158" s="585" t="s">
        <v>7</v>
      </c>
      <c r="E158" s="585"/>
      <c r="F158" s="585" t="s">
        <v>8</v>
      </c>
      <c r="G158" s="585"/>
      <c r="H158" s="585" t="s">
        <v>9</v>
      </c>
      <c r="I158" s="585"/>
      <c r="J158" s="585" t="s">
        <v>10</v>
      </c>
      <c r="K158" s="585"/>
      <c r="L158" s="585" t="s">
        <v>11</v>
      </c>
      <c r="M158" s="585"/>
      <c r="N158" s="585" t="s">
        <v>12</v>
      </c>
      <c r="O158" s="585"/>
      <c r="P158" s="585" t="s">
        <v>13</v>
      </c>
      <c r="Q158" s="585"/>
      <c r="R158" s="585" t="s">
        <v>272</v>
      </c>
      <c r="S158" s="585"/>
      <c r="T158" s="585" t="s">
        <v>15</v>
      </c>
      <c r="U158" s="585"/>
      <c r="V158" s="585" t="s">
        <v>16</v>
      </c>
      <c r="W158" s="585"/>
      <c r="X158" s="585" t="s">
        <v>17</v>
      </c>
      <c r="Y158" s="585"/>
      <c r="Z158" s="585" t="s">
        <v>18</v>
      </c>
      <c r="AA158" s="585"/>
      <c r="AB158" s="585" t="s">
        <v>19</v>
      </c>
      <c r="AC158" s="592"/>
    </row>
    <row r="159" spans="1:30" ht="15.75" thickBot="1" x14ac:dyDescent="0.3">
      <c r="A159" s="598"/>
      <c r="B159" s="600"/>
      <c r="C159" s="587"/>
      <c r="D159" s="242" t="s">
        <v>20</v>
      </c>
      <c r="E159" s="242" t="s">
        <v>21</v>
      </c>
      <c r="F159" s="242" t="s">
        <v>20</v>
      </c>
      <c r="G159" s="242" t="s">
        <v>21</v>
      </c>
      <c r="H159" s="242" t="s">
        <v>20</v>
      </c>
      <c r="I159" s="242" t="s">
        <v>21</v>
      </c>
      <c r="J159" s="242" t="s">
        <v>20</v>
      </c>
      <c r="K159" s="242" t="s">
        <v>21</v>
      </c>
      <c r="L159" s="242" t="s">
        <v>20</v>
      </c>
      <c r="M159" s="242" t="s">
        <v>21</v>
      </c>
      <c r="N159" s="242" t="s">
        <v>20</v>
      </c>
      <c r="O159" s="242" t="s">
        <v>21</v>
      </c>
      <c r="P159" s="242" t="s">
        <v>20</v>
      </c>
      <c r="Q159" s="242" t="s">
        <v>21</v>
      </c>
      <c r="R159" s="242" t="s">
        <v>20</v>
      </c>
      <c r="S159" s="242" t="s">
        <v>21</v>
      </c>
      <c r="T159" s="242" t="s">
        <v>20</v>
      </c>
      <c r="U159" s="242" t="s">
        <v>21</v>
      </c>
      <c r="V159" s="242" t="s">
        <v>20</v>
      </c>
      <c r="W159" s="242" t="s">
        <v>21</v>
      </c>
      <c r="X159" s="242" t="s">
        <v>20</v>
      </c>
      <c r="Y159" s="242" t="s">
        <v>21</v>
      </c>
      <c r="Z159" s="242" t="s">
        <v>20</v>
      </c>
      <c r="AA159" s="242" t="s">
        <v>21</v>
      </c>
      <c r="AB159" s="242" t="s">
        <v>20</v>
      </c>
      <c r="AC159" s="243" t="s">
        <v>21</v>
      </c>
    </row>
    <row r="160" spans="1:30" ht="13.5" customHeight="1" x14ac:dyDescent="0.25">
      <c r="A160" s="457"/>
      <c r="B160" s="425"/>
      <c r="C160" s="474" t="s">
        <v>217</v>
      </c>
      <c r="D160" s="421"/>
      <c r="E160" s="421"/>
      <c r="F160" s="421"/>
      <c r="G160" s="421"/>
      <c r="H160" s="421"/>
      <c r="I160" s="421"/>
      <c r="J160" s="421"/>
      <c r="K160" s="421"/>
      <c r="L160" s="421"/>
      <c r="M160" s="421"/>
      <c r="N160" s="421"/>
      <c r="O160" s="421"/>
      <c r="P160" s="421"/>
      <c r="Q160" s="421"/>
      <c r="R160" s="421"/>
      <c r="S160" s="421"/>
      <c r="T160" s="421"/>
      <c r="U160" s="421"/>
      <c r="V160" s="421"/>
      <c r="W160" s="421"/>
      <c r="X160" s="421"/>
      <c r="Y160" s="421"/>
      <c r="Z160" s="421"/>
      <c r="AA160" s="421"/>
      <c r="AB160" s="421"/>
      <c r="AC160" s="421"/>
    </row>
    <row r="161" spans="1:31" ht="12" customHeight="1" x14ac:dyDescent="0.25">
      <c r="A161" s="456" t="s">
        <v>218</v>
      </c>
      <c r="B161" s="457"/>
      <c r="C161" s="513" t="s">
        <v>219</v>
      </c>
      <c r="D161" s="421"/>
      <c r="E161" s="421"/>
      <c r="F161" s="421"/>
      <c r="G161" s="421"/>
      <c r="H161" s="421"/>
      <c r="I161" s="421"/>
      <c r="J161" s="421"/>
      <c r="K161" s="421"/>
      <c r="L161" s="421"/>
      <c r="M161" s="421"/>
      <c r="N161" s="421"/>
      <c r="O161" s="421"/>
      <c r="P161" s="421"/>
      <c r="Q161" s="421"/>
      <c r="R161" s="421"/>
      <c r="S161" s="421"/>
      <c r="T161" s="421"/>
      <c r="U161" s="421"/>
      <c r="V161" s="421"/>
      <c r="W161" s="421"/>
      <c r="X161" s="421"/>
      <c r="Y161" s="421"/>
      <c r="Z161" s="421"/>
      <c r="AA161" s="421"/>
      <c r="AB161" s="421"/>
      <c r="AC161" s="421"/>
    </row>
    <row r="162" spans="1:31" ht="12" customHeight="1" x14ac:dyDescent="0.25">
      <c r="A162" s="450"/>
      <c r="B162" s="492" t="s">
        <v>220</v>
      </c>
      <c r="C162" s="351" t="s">
        <v>221</v>
      </c>
      <c r="D162" s="352">
        <f>+D163+D164+D165</f>
        <v>8517.3328700000002</v>
      </c>
      <c r="E162" s="352">
        <f>+E163+E164+E165</f>
        <v>23432623.739043005</v>
      </c>
      <c r="F162" s="352">
        <f t="shared" ref="F162:G162" si="30">+F163+F164+F165</f>
        <v>8483.341840000001</v>
      </c>
      <c r="G162" s="352">
        <f t="shared" si="30"/>
        <v>23443311.665953998</v>
      </c>
      <c r="H162" s="409">
        <f t="shared" ref="H162:AA162" si="31">+H163+H164+H165+H166</f>
        <v>7439.6165000000028</v>
      </c>
      <c r="I162" s="409">
        <f t="shared" si="31"/>
        <v>20414302.428751007</v>
      </c>
      <c r="J162" s="409">
        <f>+J163+J164+J165</f>
        <v>8603.2278900000001</v>
      </c>
      <c r="K162" s="409">
        <f>+K163+K164+K165</f>
        <v>23444276.728805009</v>
      </c>
      <c r="L162" s="409">
        <f t="shared" si="31"/>
        <v>7955.9874299999992</v>
      </c>
      <c r="M162" s="409">
        <f t="shared" si="31"/>
        <v>22312400.945111003</v>
      </c>
      <c r="N162" s="409">
        <f t="shared" si="31"/>
        <v>7404.4613799999979</v>
      </c>
      <c r="O162" s="409">
        <f t="shared" si="31"/>
        <v>20582345.231194992</v>
      </c>
      <c r="P162" s="409">
        <f t="shared" si="31"/>
        <v>6561.8015000000032</v>
      </c>
      <c r="Q162" s="409">
        <f t="shared" si="31"/>
        <v>18910380.066900004</v>
      </c>
      <c r="R162" s="409">
        <f t="shared" si="31"/>
        <v>5795.0039099999995</v>
      </c>
      <c r="S162" s="409">
        <f t="shared" si="31"/>
        <v>16769334.269083999</v>
      </c>
      <c r="T162" s="409">
        <f t="shared" si="31"/>
        <v>7462.2766000000011</v>
      </c>
      <c r="U162" s="409">
        <f t="shared" si="31"/>
        <v>21795123.912754998</v>
      </c>
      <c r="V162" s="409">
        <f t="shared" si="31"/>
        <v>9876.9970400000075</v>
      </c>
      <c r="W162" s="409">
        <f t="shared" si="31"/>
        <v>28440141.496261004</v>
      </c>
      <c r="X162" s="409">
        <f t="shared" si="31"/>
        <v>8801.4416599999968</v>
      </c>
      <c r="Y162" s="409">
        <f t="shared" si="31"/>
        <v>25365176.487355005</v>
      </c>
      <c r="Z162" s="409">
        <f t="shared" si="31"/>
        <v>11614.418650000001</v>
      </c>
      <c r="AA162" s="409">
        <f t="shared" si="31"/>
        <v>33273128.810285013</v>
      </c>
      <c r="AB162" s="409">
        <f t="shared" ref="AB162:AC166" si="32">D162+F162+H162+J162+L162+N162+P162+R162+T162+V162+X162+Z162</f>
        <v>98515.907270000011</v>
      </c>
      <c r="AC162" s="409">
        <f t="shared" si="32"/>
        <v>278182545.78149903</v>
      </c>
    </row>
    <row r="163" spans="1:31" ht="12" customHeight="1" x14ac:dyDescent="0.25">
      <c r="A163" s="450"/>
      <c r="B163" s="492"/>
      <c r="C163" s="353" t="s">
        <v>222</v>
      </c>
      <c r="D163" s="354">
        <v>4588.3469600000026</v>
      </c>
      <c r="E163" s="354">
        <v>13104941.564829001</v>
      </c>
      <c r="F163" s="354">
        <v>4659.3839900000003</v>
      </c>
      <c r="G163" s="354">
        <v>13352543.220557995</v>
      </c>
      <c r="H163" s="283">
        <v>4281.136730000002</v>
      </c>
      <c r="I163" s="283">
        <v>11689835.126893004</v>
      </c>
      <c r="J163" s="283">
        <v>5665.9345600000006</v>
      </c>
      <c r="K163" s="283">
        <v>15548535.404256005</v>
      </c>
      <c r="L163" s="283">
        <v>4421.139180000001</v>
      </c>
      <c r="M163" s="283">
        <v>12742247.236622998</v>
      </c>
      <c r="N163" s="283">
        <v>4342.6827299999968</v>
      </c>
      <c r="O163" s="283">
        <v>12367175.75351599</v>
      </c>
      <c r="P163" s="283">
        <v>3611.2796800000028</v>
      </c>
      <c r="Q163" s="283">
        <v>10610289.047672004</v>
      </c>
      <c r="R163" s="283">
        <v>3338.3464599999993</v>
      </c>
      <c r="S163" s="283">
        <v>9689805.394623002</v>
      </c>
      <c r="T163" s="283">
        <v>4141.0793500000018</v>
      </c>
      <c r="U163" s="283">
        <v>12517529.170874996</v>
      </c>
      <c r="V163" s="283">
        <v>5667.250920000005</v>
      </c>
      <c r="W163" s="283">
        <v>16805871.844252005</v>
      </c>
      <c r="X163" s="283">
        <v>5020.7775199999969</v>
      </c>
      <c r="Y163" s="283">
        <v>15216284.950492</v>
      </c>
      <c r="Z163" s="283">
        <v>7235.4686100000017</v>
      </c>
      <c r="AA163" s="283">
        <v>21654234.343990017</v>
      </c>
      <c r="AB163" s="283">
        <f>D163+F163+H163+J163+L163+N163+P163+R163+T163+V163+X163+Z163</f>
        <v>56972.826690000009</v>
      </c>
      <c r="AC163" s="283">
        <f t="shared" si="32"/>
        <v>165299293.05857903</v>
      </c>
      <c r="AE163" s="84"/>
    </row>
    <row r="164" spans="1:31" ht="12" customHeight="1" x14ac:dyDescent="0.25">
      <c r="A164" s="450"/>
      <c r="B164" s="492"/>
      <c r="C164" s="353" t="s">
        <v>223</v>
      </c>
      <c r="D164" s="354">
        <v>3670.6867399999978</v>
      </c>
      <c r="E164" s="354">
        <v>9799837.2959300019</v>
      </c>
      <c r="F164" s="354">
        <v>3149.3541900000009</v>
      </c>
      <c r="G164" s="354">
        <v>8452047.5313630011</v>
      </c>
      <c r="H164" s="283">
        <v>2728.4557700000005</v>
      </c>
      <c r="I164" s="283">
        <v>7694647.8436800037</v>
      </c>
      <c r="J164" s="283">
        <v>2633.3746899999992</v>
      </c>
      <c r="K164" s="283">
        <v>7195525.3728410024</v>
      </c>
      <c r="L164" s="283">
        <v>3381.5968099999986</v>
      </c>
      <c r="M164" s="283">
        <v>9178768.0022610053</v>
      </c>
      <c r="N164" s="283">
        <v>2669.2663300000008</v>
      </c>
      <c r="O164" s="283">
        <v>7442388.9523370024</v>
      </c>
      <c r="P164" s="283">
        <v>2847.1232900000005</v>
      </c>
      <c r="Q164" s="283">
        <v>8073159.5971259996</v>
      </c>
      <c r="R164" s="283">
        <v>2101.6404400000001</v>
      </c>
      <c r="S164" s="283">
        <v>6194788.7835199973</v>
      </c>
      <c r="T164" s="283">
        <v>3164.1386199999988</v>
      </c>
      <c r="U164" s="283">
        <v>8885096.8603399992</v>
      </c>
      <c r="V164" s="283">
        <v>4033.553350000001</v>
      </c>
      <c r="W164" s="283">
        <v>11180807.988008998</v>
      </c>
      <c r="X164" s="283">
        <v>3642.5693099999999</v>
      </c>
      <c r="Y164" s="283">
        <v>9782727.6395340078</v>
      </c>
      <c r="Z164" s="283">
        <v>4135.6605</v>
      </c>
      <c r="AA164" s="283">
        <v>11095046.524969999</v>
      </c>
      <c r="AB164" s="283">
        <f>D164+F164+H164+J164+L164+N164+P164+R164+T164+V164+X164+Z164</f>
        <v>38157.420039999997</v>
      </c>
      <c r="AC164" s="283">
        <f t="shared" si="32"/>
        <v>104974842.39191101</v>
      </c>
    </row>
    <row r="165" spans="1:31" ht="12" customHeight="1" x14ac:dyDescent="0.25">
      <c r="A165" s="450"/>
      <c r="B165" s="492"/>
      <c r="C165" s="353" t="s">
        <v>224</v>
      </c>
      <c r="D165" s="354">
        <v>258.29917</v>
      </c>
      <c r="E165" s="354">
        <v>527844.87828399998</v>
      </c>
      <c r="F165" s="354">
        <v>674.6036600000001</v>
      </c>
      <c r="G165" s="354">
        <v>1638720.9140330001</v>
      </c>
      <c r="H165" s="283">
        <v>430.024</v>
      </c>
      <c r="I165" s="283">
        <v>1029819.4581779999</v>
      </c>
      <c r="J165" s="283">
        <v>303.91863999999998</v>
      </c>
      <c r="K165" s="283">
        <v>700215.95170800004</v>
      </c>
      <c r="L165" s="283">
        <v>153.25144</v>
      </c>
      <c r="M165" s="283">
        <v>391385.70622699999</v>
      </c>
      <c r="N165" s="283">
        <v>251.20275000000001</v>
      </c>
      <c r="O165" s="283">
        <v>579965.8112329999</v>
      </c>
      <c r="P165" s="283">
        <v>81.231239999999985</v>
      </c>
      <c r="Q165" s="283">
        <v>197515.42827200002</v>
      </c>
      <c r="R165" s="283">
        <v>306.02852999999999</v>
      </c>
      <c r="S165" s="283">
        <v>819987.11807700002</v>
      </c>
      <c r="T165" s="283">
        <v>123.81286</v>
      </c>
      <c r="U165" s="283">
        <v>349411.56674000004</v>
      </c>
      <c r="V165" s="283">
        <v>149.88800000000001</v>
      </c>
      <c r="W165" s="283">
        <v>420843.74920000008</v>
      </c>
      <c r="X165" s="283">
        <v>138.09483</v>
      </c>
      <c r="Y165" s="283">
        <v>366163.897329</v>
      </c>
      <c r="Z165" s="283">
        <v>166.78966999999997</v>
      </c>
      <c r="AA165" s="283">
        <v>435848.92479700001</v>
      </c>
      <c r="AB165" s="283">
        <f t="shared" si="32"/>
        <v>3037.1447900000003</v>
      </c>
      <c r="AC165" s="283">
        <f t="shared" si="32"/>
        <v>7457723.4040780002</v>
      </c>
      <c r="AD165" s="84"/>
      <c r="AE165" s="84"/>
    </row>
    <row r="166" spans="1:31" ht="12" customHeight="1" x14ac:dyDescent="0.25">
      <c r="A166" s="450"/>
      <c r="B166" s="492"/>
      <c r="C166" s="353" t="s">
        <v>225</v>
      </c>
      <c r="D166" s="354">
        <v>0</v>
      </c>
      <c r="E166" s="354">
        <v>0</v>
      </c>
      <c r="F166" s="354">
        <v>0</v>
      </c>
      <c r="G166" s="354">
        <v>0</v>
      </c>
      <c r="H166" s="354">
        <v>0</v>
      </c>
      <c r="I166" s="354">
        <v>0</v>
      </c>
      <c r="J166" s="354">
        <v>0</v>
      </c>
      <c r="K166" s="354">
        <v>0</v>
      </c>
      <c r="L166" s="354">
        <v>0</v>
      </c>
      <c r="M166" s="354">
        <v>0</v>
      </c>
      <c r="N166" s="354">
        <v>141.30956999999998</v>
      </c>
      <c r="O166" s="354">
        <v>192814.71410899999</v>
      </c>
      <c r="P166" s="354">
        <v>22.167290000000001</v>
      </c>
      <c r="Q166" s="354">
        <v>29415.993829999999</v>
      </c>
      <c r="R166" s="354">
        <v>48.988480000000003</v>
      </c>
      <c r="S166" s="354">
        <v>64752.972864000003</v>
      </c>
      <c r="T166" s="354">
        <v>33.24577</v>
      </c>
      <c r="U166" s="354">
        <v>43086.3148</v>
      </c>
      <c r="V166" s="354">
        <v>26.304770000000001</v>
      </c>
      <c r="W166" s="354">
        <v>32617.914799999999</v>
      </c>
      <c r="X166" s="354">
        <v>0</v>
      </c>
      <c r="Y166" s="354">
        <v>0</v>
      </c>
      <c r="Z166" s="354">
        <v>76.499870000000001</v>
      </c>
      <c r="AA166" s="354">
        <v>87999.016528000007</v>
      </c>
      <c r="AB166" s="283">
        <f t="shared" si="32"/>
        <v>348.51574999999997</v>
      </c>
      <c r="AC166" s="283">
        <f t="shared" si="32"/>
        <v>450686.92693099997</v>
      </c>
    </row>
    <row r="167" spans="1:31" ht="12" customHeight="1" x14ac:dyDescent="0.25">
      <c r="A167" s="594" t="s">
        <v>226</v>
      </c>
      <c r="B167" s="594"/>
      <c r="C167" s="351" t="s">
        <v>227</v>
      </c>
      <c r="D167" s="352">
        <f>+D168+D169+D170</f>
        <v>353.78294</v>
      </c>
      <c r="E167" s="352">
        <f>+E168+E169+E170</f>
        <v>1132550.6814300001</v>
      </c>
      <c r="F167" s="352">
        <f>+F168+F169+F170</f>
        <v>130.80892</v>
      </c>
      <c r="G167" s="352">
        <f>+G168+G169+G170</f>
        <v>545683.26725299994</v>
      </c>
      <c r="H167" s="409">
        <f t="shared" ref="H167:AC167" si="33">+H168+H169+H170</f>
        <v>238.37541999999999</v>
      </c>
      <c r="I167" s="409">
        <f t="shared" si="33"/>
        <v>839165.892796</v>
      </c>
      <c r="J167" s="409">
        <f t="shared" si="33"/>
        <v>181.42684</v>
      </c>
      <c r="K167" s="409">
        <f t="shared" si="33"/>
        <v>750033.023315</v>
      </c>
      <c r="L167" s="409">
        <f t="shared" si="33"/>
        <v>280.49946999999997</v>
      </c>
      <c r="M167" s="409">
        <f t="shared" si="33"/>
        <v>1124035.982787</v>
      </c>
      <c r="N167" s="409">
        <f t="shared" si="33"/>
        <v>262.20101999999997</v>
      </c>
      <c r="O167" s="409">
        <f t="shared" si="33"/>
        <v>1029244.504924</v>
      </c>
      <c r="P167" s="409">
        <f t="shared" si="33"/>
        <v>41.600179999999995</v>
      </c>
      <c r="Q167" s="409">
        <f t="shared" si="33"/>
        <v>146811.85842899999</v>
      </c>
      <c r="R167" s="409">
        <f t="shared" si="33"/>
        <v>212.35793000000001</v>
      </c>
      <c r="S167" s="409">
        <f t="shared" si="33"/>
        <v>1355606.5301040001</v>
      </c>
      <c r="T167" s="409">
        <f t="shared" si="33"/>
        <v>66.926680000000005</v>
      </c>
      <c r="U167" s="409">
        <f t="shared" si="33"/>
        <v>332788.13374499994</v>
      </c>
      <c r="V167" s="409">
        <f t="shared" si="33"/>
        <v>191.18732999999997</v>
      </c>
      <c r="W167" s="409">
        <f t="shared" si="33"/>
        <v>1133399.2060869997</v>
      </c>
      <c r="X167" s="409">
        <f t="shared" si="33"/>
        <v>138.71834999999999</v>
      </c>
      <c r="Y167" s="409">
        <f t="shared" si="33"/>
        <v>1034700.3231200001</v>
      </c>
      <c r="Z167" s="409">
        <f t="shared" si="33"/>
        <v>155.97834</v>
      </c>
      <c r="AA167" s="409">
        <f t="shared" si="33"/>
        <v>1639258.3068829998</v>
      </c>
      <c r="AB167" s="409">
        <f t="shared" si="33"/>
        <v>2253.8634199999997</v>
      </c>
      <c r="AC167" s="409">
        <f t="shared" si="33"/>
        <v>11063277.710872998</v>
      </c>
    </row>
    <row r="168" spans="1:31" ht="12" customHeight="1" x14ac:dyDescent="0.25">
      <c r="A168" s="491"/>
      <c r="B168" s="491"/>
      <c r="C168" s="353" t="s">
        <v>228</v>
      </c>
      <c r="D168" s="354">
        <v>171.37469999999999</v>
      </c>
      <c r="E168" s="354">
        <v>574221.92561699997</v>
      </c>
      <c r="F168" s="354">
        <v>107.67413999999999</v>
      </c>
      <c r="G168" s="354">
        <v>481213.03660399996</v>
      </c>
      <c r="H168" s="354">
        <v>186.13041999999999</v>
      </c>
      <c r="I168" s="354">
        <v>769347.48379600001</v>
      </c>
      <c r="J168" s="354">
        <v>140.27837</v>
      </c>
      <c r="K168" s="354">
        <v>623910.14503000001</v>
      </c>
      <c r="L168" s="354">
        <v>132.01868999999999</v>
      </c>
      <c r="M168" s="354">
        <v>674487.96521599987</v>
      </c>
      <c r="N168" s="354">
        <v>104.2963</v>
      </c>
      <c r="O168" s="354">
        <v>613872.16879200004</v>
      </c>
      <c r="P168" s="354">
        <v>41.600179999999995</v>
      </c>
      <c r="Q168" s="354">
        <v>146811.85842899999</v>
      </c>
      <c r="R168" s="354">
        <v>167.81734</v>
      </c>
      <c r="S168" s="354">
        <v>1113482.346103</v>
      </c>
      <c r="T168" s="354">
        <v>64.205680000000001</v>
      </c>
      <c r="U168" s="354">
        <v>320488.39744499995</v>
      </c>
      <c r="V168" s="354">
        <v>165.34253999999999</v>
      </c>
      <c r="W168" s="354">
        <v>1059693.7943409998</v>
      </c>
      <c r="X168" s="354">
        <v>98.535419999999988</v>
      </c>
      <c r="Y168" s="354">
        <v>840989.72706300009</v>
      </c>
      <c r="Z168" s="354">
        <v>128.90334999999999</v>
      </c>
      <c r="AA168" s="354">
        <v>1515452.5001099999</v>
      </c>
      <c r="AB168" s="283">
        <f t="shared" ref="AB168:AC183" si="34">D168+F168+H168+J168+L168+N168+P168+R168+T168+V168+X168+Z168</f>
        <v>1508.1771299999998</v>
      </c>
      <c r="AC168" s="283">
        <f t="shared" si="34"/>
        <v>8733971.3485459983</v>
      </c>
    </row>
    <row r="169" spans="1:31" ht="13.15" customHeight="1" x14ac:dyDescent="0.25">
      <c r="A169" s="491"/>
      <c r="B169" s="491"/>
      <c r="C169" s="353" t="s">
        <v>229</v>
      </c>
      <c r="D169" s="354">
        <v>155.19242</v>
      </c>
      <c r="E169" s="354">
        <v>517943.20051499997</v>
      </c>
      <c r="F169" s="354">
        <v>23.134779999999999</v>
      </c>
      <c r="G169" s="354">
        <v>64470.23064899999</v>
      </c>
      <c r="H169" s="283">
        <v>25.245000000000001</v>
      </c>
      <c r="I169" s="283">
        <v>43628.409</v>
      </c>
      <c r="J169" s="283">
        <v>41.148469999999996</v>
      </c>
      <c r="K169" s="283">
        <v>126122.87828500001</v>
      </c>
      <c r="L169" s="283">
        <v>121.26495999999999</v>
      </c>
      <c r="M169" s="283">
        <v>404326.21105899999</v>
      </c>
      <c r="N169" s="283">
        <v>157.90472</v>
      </c>
      <c r="O169" s="283">
        <v>415372.33613199997</v>
      </c>
      <c r="P169" s="283">
        <v>0</v>
      </c>
      <c r="Q169" s="283">
        <v>0</v>
      </c>
      <c r="R169" s="283">
        <v>44.540590000000002</v>
      </c>
      <c r="S169" s="283">
        <v>242124.18400100002</v>
      </c>
      <c r="T169" s="283">
        <v>2.7210000000000001</v>
      </c>
      <c r="U169" s="283">
        <v>12299.7363</v>
      </c>
      <c r="V169" s="283">
        <v>7.7009100000000004</v>
      </c>
      <c r="W169" s="283">
        <v>34447.498590000003</v>
      </c>
      <c r="X169" s="283">
        <v>21.512879999999999</v>
      </c>
      <c r="Y169" s="283">
        <v>152821.319552</v>
      </c>
      <c r="Z169" s="283">
        <v>27.074990000000003</v>
      </c>
      <c r="AA169" s="283">
        <v>123805.806773</v>
      </c>
      <c r="AB169" s="283">
        <f t="shared" si="34"/>
        <v>627.44071999999994</v>
      </c>
      <c r="AC169" s="283">
        <f t="shared" si="34"/>
        <v>2137361.8108560001</v>
      </c>
    </row>
    <row r="170" spans="1:31" ht="12" customHeight="1" x14ac:dyDescent="0.25">
      <c r="A170" s="491"/>
      <c r="B170" s="491"/>
      <c r="C170" s="353" t="s">
        <v>230</v>
      </c>
      <c r="D170" s="354">
        <v>27.215820000000001</v>
      </c>
      <c r="E170" s="354">
        <v>40385.555297999999</v>
      </c>
      <c r="F170" s="354">
        <v>0</v>
      </c>
      <c r="G170" s="354">
        <v>0</v>
      </c>
      <c r="H170" s="444">
        <v>27</v>
      </c>
      <c r="I170" s="444">
        <v>26190</v>
      </c>
      <c r="J170" s="444">
        <v>0</v>
      </c>
      <c r="K170" s="444">
        <v>0</v>
      </c>
      <c r="L170" s="444">
        <v>27.215820000000001</v>
      </c>
      <c r="M170" s="444">
        <v>45221.806512000003</v>
      </c>
      <c r="N170" s="444">
        <v>0</v>
      </c>
      <c r="O170" s="444">
        <v>0</v>
      </c>
      <c r="P170" s="444">
        <v>0</v>
      </c>
      <c r="Q170" s="444">
        <v>0</v>
      </c>
      <c r="R170" s="444">
        <v>0</v>
      </c>
      <c r="S170" s="444">
        <v>0</v>
      </c>
      <c r="T170" s="444">
        <v>0</v>
      </c>
      <c r="U170" s="444">
        <v>0</v>
      </c>
      <c r="V170" s="444">
        <v>18.143879999999999</v>
      </c>
      <c r="W170" s="444">
        <v>39257.913156000002</v>
      </c>
      <c r="X170" s="444">
        <v>18.67005</v>
      </c>
      <c r="Y170" s="444">
        <v>40889.276505000002</v>
      </c>
      <c r="Z170" s="444">
        <v>0</v>
      </c>
      <c r="AA170" s="444">
        <v>0</v>
      </c>
      <c r="AB170" s="283">
        <f t="shared" si="34"/>
        <v>118.24557</v>
      </c>
      <c r="AC170" s="283">
        <f t="shared" si="34"/>
        <v>191944.55147100001</v>
      </c>
    </row>
    <row r="171" spans="1:31" ht="12" customHeight="1" x14ac:dyDescent="0.25">
      <c r="A171" s="594" t="s">
        <v>352</v>
      </c>
      <c r="B171" s="594"/>
      <c r="C171" s="351" t="s">
        <v>232</v>
      </c>
      <c r="D171" s="352">
        <f>+D172+D173+D174</f>
        <v>9613.8770000000077</v>
      </c>
      <c r="E171" s="352">
        <f>+E172+E173+E174</f>
        <v>13794158.777744003</v>
      </c>
      <c r="F171" s="352">
        <f>+F172+F173+F174</f>
        <v>6368.4738399999978</v>
      </c>
      <c r="G171" s="352">
        <f>+G172+G173+G174</f>
        <v>9413498.6882770024</v>
      </c>
      <c r="H171" s="409">
        <f>+H172+H173+H174</f>
        <v>6948.3946100000003</v>
      </c>
      <c r="I171" s="409">
        <f t="shared" ref="I171:AA171" si="35">+I172+I173+I174</f>
        <v>9436130.4376919977</v>
      </c>
      <c r="J171" s="409">
        <f t="shared" si="35"/>
        <v>6406.8290699999989</v>
      </c>
      <c r="K171" s="514">
        <f t="shared" si="35"/>
        <v>8805422.5766110085</v>
      </c>
      <c r="L171" s="409">
        <f t="shared" si="35"/>
        <v>6421.2637000000013</v>
      </c>
      <c r="M171" s="409">
        <f t="shared" si="35"/>
        <v>7645247.7860020027</v>
      </c>
      <c r="N171" s="409">
        <f t="shared" si="35"/>
        <v>5792.921379999998</v>
      </c>
      <c r="O171" s="409">
        <f t="shared" si="35"/>
        <v>6416245.9619649984</v>
      </c>
      <c r="P171" s="409">
        <f t="shared" si="35"/>
        <v>4548.3300799999997</v>
      </c>
      <c r="Q171" s="409">
        <f t="shared" si="35"/>
        <v>6673694.6200769991</v>
      </c>
      <c r="R171" s="409">
        <f t="shared" si="35"/>
        <v>6812.9925700000049</v>
      </c>
      <c r="S171" s="409">
        <f t="shared" si="35"/>
        <v>10937288.027733</v>
      </c>
      <c r="T171" s="409">
        <f t="shared" si="35"/>
        <v>7115.2086500000005</v>
      </c>
      <c r="U171" s="409">
        <f t="shared" si="35"/>
        <v>10240868.329292001</v>
      </c>
      <c r="V171" s="409">
        <f t="shared" si="35"/>
        <v>8195.9650600000041</v>
      </c>
      <c r="W171" s="409">
        <f t="shared" si="35"/>
        <v>13737904.196824994</v>
      </c>
      <c r="X171" s="409">
        <f t="shared" si="35"/>
        <v>8557.4833000000035</v>
      </c>
      <c r="Y171" s="409">
        <f t="shared" si="35"/>
        <v>14148181.877270006</v>
      </c>
      <c r="Z171" s="409">
        <f t="shared" si="35"/>
        <v>9133.8263800000059</v>
      </c>
      <c r="AA171" s="514">
        <f t="shared" si="35"/>
        <v>14246083.370192997</v>
      </c>
      <c r="AB171" s="409">
        <f t="shared" si="34"/>
        <v>85915.565640000015</v>
      </c>
      <c r="AC171" s="409">
        <f t="shared" si="34"/>
        <v>125494724.64968103</v>
      </c>
      <c r="AE171" s="84"/>
    </row>
    <row r="172" spans="1:31" ht="12" customHeight="1" x14ac:dyDescent="0.25">
      <c r="A172" s="492"/>
      <c r="B172" s="492" t="s">
        <v>233</v>
      </c>
      <c r="C172" s="353" t="s">
        <v>234</v>
      </c>
      <c r="D172" s="354">
        <v>3781.3636399999987</v>
      </c>
      <c r="E172" s="354">
        <v>8266584.9742749995</v>
      </c>
      <c r="F172" s="354">
        <v>3182.4122299999963</v>
      </c>
      <c r="G172" s="354">
        <v>6382302.360565003</v>
      </c>
      <c r="H172" s="284">
        <v>3136.2706699999967</v>
      </c>
      <c r="I172" s="284">
        <v>5799049.9929559976</v>
      </c>
      <c r="J172" s="284">
        <v>3607.8206799999989</v>
      </c>
      <c r="K172" s="284">
        <v>6174950.3601360088</v>
      </c>
      <c r="L172" s="284">
        <v>3387.5948800000015</v>
      </c>
      <c r="M172" s="284">
        <v>5078982.3470270019</v>
      </c>
      <c r="N172" s="284">
        <v>2507.945049999998</v>
      </c>
      <c r="O172" s="284">
        <v>3505408.8535339991</v>
      </c>
      <c r="P172" s="284">
        <v>2480.0978599999994</v>
      </c>
      <c r="Q172" s="284">
        <v>4718831.5497859996</v>
      </c>
      <c r="R172" s="284">
        <v>4366.4529600000033</v>
      </c>
      <c r="S172" s="284">
        <v>8563033.0339580011</v>
      </c>
      <c r="T172" s="284">
        <v>3496.3410799999988</v>
      </c>
      <c r="U172" s="284">
        <v>6779676.039708999</v>
      </c>
      <c r="V172" s="284">
        <v>4932.9097900000033</v>
      </c>
      <c r="W172" s="284">
        <v>10563008.461918993</v>
      </c>
      <c r="X172" s="284">
        <v>4538.0343200000025</v>
      </c>
      <c r="Y172" s="284">
        <v>10411109.169176007</v>
      </c>
      <c r="Z172" s="284">
        <v>5292.1619200000077</v>
      </c>
      <c r="AA172" s="284">
        <v>10998289.511915997</v>
      </c>
      <c r="AB172" s="283">
        <f t="shared" si="34"/>
        <v>44709.405080000004</v>
      </c>
      <c r="AC172" s="283">
        <f t="shared" si="34"/>
        <v>87241226.654957011</v>
      </c>
      <c r="AE172" s="84"/>
    </row>
    <row r="173" spans="1:31" ht="12" customHeight="1" x14ac:dyDescent="0.25">
      <c r="A173" s="492"/>
      <c r="B173" s="492" t="s">
        <v>235</v>
      </c>
      <c r="C173" s="353" t="s">
        <v>236</v>
      </c>
      <c r="D173" s="354">
        <v>883.36061000000018</v>
      </c>
      <c r="E173" s="354">
        <v>1471766.3727670002</v>
      </c>
      <c r="F173" s="354">
        <v>582.11174000000017</v>
      </c>
      <c r="G173" s="354">
        <v>865174.97504000016</v>
      </c>
      <c r="H173" s="283">
        <v>728.21446000000014</v>
      </c>
      <c r="I173" s="283">
        <v>1233593.1635170002</v>
      </c>
      <c r="J173" s="283">
        <v>704.67862999999988</v>
      </c>
      <c r="K173" s="283">
        <v>1200641.919765</v>
      </c>
      <c r="L173" s="284">
        <v>516.86406000000011</v>
      </c>
      <c r="M173" s="284">
        <v>788836.08693500014</v>
      </c>
      <c r="N173" s="284">
        <v>575.64049999999997</v>
      </c>
      <c r="O173" s="284">
        <v>881187.08937499986</v>
      </c>
      <c r="P173" s="284">
        <v>441.82898</v>
      </c>
      <c r="Q173" s="284">
        <v>573101.10224699997</v>
      </c>
      <c r="R173" s="284">
        <v>596.18573000000015</v>
      </c>
      <c r="S173" s="284">
        <v>837292.07823699992</v>
      </c>
      <c r="T173" s="284">
        <v>584.66991000000007</v>
      </c>
      <c r="U173" s="284">
        <v>985619.63475100009</v>
      </c>
      <c r="V173" s="284">
        <v>554.17958999999996</v>
      </c>
      <c r="W173" s="284">
        <v>932120.35897599999</v>
      </c>
      <c r="X173" s="284">
        <v>656.39081999999996</v>
      </c>
      <c r="Y173" s="284">
        <v>943571.15795300016</v>
      </c>
      <c r="Z173" s="284">
        <v>762.80424999999991</v>
      </c>
      <c r="AA173" s="284">
        <v>1030383.6977389999</v>
      </c>
      <c r="AB173" s="283">
        <f t="shared" si="34"/>
        <v>7586.9292800000003</v>
      </c>
      <c r="AC173" s="283">
        <f t="shared" si="34"/>
        <v>11743287.637302</v>
      </c>
      <c r="AD173" s="84"/>
    </row>
    <row r="174" spans="1:31" ht="12" customHeight="1" x14ac:dyDescent="0.25">
      <c r="A174" s="492"/>
      <c r="B174" s="492" t="s">
        <v>237</v>
      </c>
      <c r="C174" s="353" t="s">
        <v>238</v>
      </c>
      <c r="D174" s="354">
        <v>4949.1527500000075</v>
      </c>
      <c r="E174" s="354">
        <v>4055807.4307020027</v>
      </c>
      <c r="F174" s="354">
        <v>2603.9498700000013</v>
      </c>
      <c r="G174" s="354">
        <v>2166021.3526720004</v>
      </c>
      <c r="H174" s="283">
        <v>3083.9094800000034</v>
      </c>
      <c r="I174" s="283">
        <v>2403487.281219</v>
      </c>
      <c r="J174" s="283">
        <v>2094.3297599999996</v>
      </c>
      <c r="K174" s="283">
        <v>1429830.296709999</v>
      </c>
      <c r="L174" s="284">
        <v>2516.8047600000004</v>
      </c>
      <c r="M174" s="284">
        <v>1777429.3520399998</v>
      </c>
      <c r="N174" s="284">
        <v>2709.3358300000004</v>
      </c>
      <c r="O174" s="284">
        <v>2029650.019056</v>
      </c>
      <c r="P174" s="284">
        <v>1626.4032400000008</v>
      </c>
      <c r="Q174" s="284">
        <v>1381761.9680439993</v>
      </c>
      <c r="R174" s="284">
        <v>1850.3538800000015</v>
      </c>
      <c r="S174" s="284">
        <v>1536962.9155379999</v>
      </c>
      <c r="T174" s="284">
        <v>3034.1976600000016</v>
      </c>
      <c r="U174" s="284">
        <v>2475572.6548320022</v>
      </c>
      <c r="V174" s="284">
        <v>2708.875680000001</v>
      </c>
      <c r="W174" s="284">
        <v>2242775.3759300001</v>
      </c>
      <c r="X174" s="284">
        <v>3363.0581600000023</v>
      </c>
      <c r="Y174" s="284">
        <v>2793501.5501409997</v>
      </c>
      <c r="Z174" s="284">
        <v>3078.8602099999989</v>
      </c>
      <c r="AA174" s="284">
        <v>2217410.160538001</v>
      </c>
      <c r="AB174" s="283">
        <f t="shared" si="34"/>
        <v>33619.231280000022</v>
      </c>
      <c r="AC174" s="283">
        <f t="shared" si="34"/>
        <v>26510210.357422002</v>
      </c>
    </row>
    <row r="175" spans="1:31" ht="12" customHeight="1" x14ac:dyDescent="0.25">
      <c r="A175" s="450"/>
      <c r="B175" s="492" t="s">
        <v>239</v>
      </c>
      <c r="C175" s="351" t="s">
        <v>240</v>
      </c>
      <c r="D175" s="352">
        <f>+D176+D177+D178</f>
        <v>802.34275999999988</v>
      </c>
      <c r="E175" s="352">
        <f>+E176+E177+E178</f>
        <v>11267675.292223003</v>
      </c>
      <c r="F175" s="352">
        <f>+F176+F177+F178</f>
        <v>697.27742999999987</v>
      </c>
      <c r="G175" s="352">
        <f>+G176+G177+G178</f>
        <v>10423205.684392005</v>
      </c>
      <c r="H175" s="409">
        <f t="shared" ref="H175:AA175" si="36">+H176+H177+H178</f>
        <v>1012.04396</v>
      </c>
      <c r="I175" s="409">
        <f t="shared" si="36"/>
        <v>14306090.819795005</v>
      </c>
      <c r="J175" s="409">
        <f t="shared" si="36"/>
        <v>948.53379000000064</v>
      </c>
      <c r="K175" s="409">
        <f t="shared" si="36"/>
        <v>14660167.596518997</v>
      </c>
      <c r="L175" s="481">
        <f t="shared" si="36"/>
        <v>987.81508999999983</v>
      </c>
      <c r="M175" s="481">
        <f t="shared" si="36"/>
        <v>15139188.262639994</v>
      </c>
      <c r="N175" s="481">
        <f t="shared" si="36"/>
        <v>810.32907999999929</v>
      </c>
      <c r="O175" s="481">
        <f t="shared" si="36"/>
        <v>11752791.984551011</v>
      </c>
      <c r="P175" s="481">
        <f t="shared" si="36"/>
        <v>708.18804999999975</v>
      </c>
      <c r="Q175" s="481">
        <f t="shared" si="36"/>
        <v>10835237.797476009</v>
      </c>
      <c r="R175" s="481">
        <f t="shared" si="36"/>
        <v>738.23723000000052</v>
      </c>
      <c r="S175" s="481">
        <f t="shared" si="36"/>
        <v>11033247.247296004</v>
      </c>
      <c r="T175" s="481">
        <f t="shared" si="36"/>
        <v>643.26701000000071</v>
      </c>
      <c r="U175" s="481">
        <f t="shared" si="36"/>
        <v>10017533.224719005</v>
      </c>
      <c r="V175" s="481">
        <f t="shared" si="36"/>
        <v>815.6578300000001</v>
      </c>
      <c r="W175" s="481">
        <f t="shared" si="36"/>
        <v>12790374.270208998</v>
      </c>
      <c r="X175" s="481">
        <f t="shared" si="36"/>
        <v>647.09490000000028</v>
      </c>
      <c r="Y175" s="481">
        <f t="shared" si="36"/>
        <v>10396806.528981997</v>
      </c>
      <c r="Z175" s="481">
        <f t="shared" si="36"/>
        <v>822.86831999999913</v>
      </c>
      <c r="AA175" s="481">
        <f t="shared" si="36"/>
        <v>13492528.316736009</v>
      </c>
      <c r="AB175" s="409">
        <f t="shared" si="34"/>
        <v>9633.6554500000002</v>
      </c>
      <c r="AC175" s="409">
        <f t="shared" si="34"/>
        <v>146114847.02553803</v>
      </c>
      <c r="AD175" s="398"/>
    </row>
    <row r="176" spans="1:31" ht="12" customHeight="1" x14ac:dyDescent="0.25">
      <c r="A176" s="450"/>
      <c r="B176" s="492"/>
      <c r="C176" s="353" t="s">
        <v>241</v>
      </c>
      <c r="D176" s="354">
        <v>742.97750999999982</v>
      </c>
      <c r="E176" s="354">
        <v>10991079.084566003</v>
      </c>
      <c r="F176" s="354">
        <v>653.63780999999994</v>
      </c>
      <c r="G176" s="354">
        <v>10210842.847818006</v>
      </c>
      <c r="H176" s="283">
        <v>863.74347</v>
      </c>
      <c r="I176" s="283">
        <v>13553731.055263005</v>
      </c>
      <c r="J176" s="283">
        <v>886.72864000000061</v>
      </c>
      <c r="K176" s="283">
        <v>14285827.445278997</v>
      </c>
      <c r="L176" s="284">
        <v>914.95028999999977</v>
      </c>
      <c r="M176" s="284">
        <v>14817063.102808995</v>
      </c>
      <c r="N176" s="284">
        <v>743.27527999999927</v>
      </c>
      <c r="O176" s="284">
        <v>11464479.91668001</v>
      </c>
      <c r="P176" s="284">
        <v>657.26765999999975</v>
      </c>
      <c r="Q176" s="284">
        <v>10521521.950264009</v>
      </c>
      <c r="R176" s="284">
        <v>691.45151000000055</v>
      </c>
      <c r="S176" s="284">
        <v>10764327.375185004</v>
      </c>
      <c r="T176" s="284">
        <v>577.88238000000069</v>
      </c>
      <c r="U176" s="284">
        <v>9626490.2001510058</v>
      </c>
      <c r="V176" s="284">
        <v>743.07197000000008</v>
      </c>
      <c r="W176" s="284">
        <v>12275834.474693999</v>
      </c>
      <c r="X176" s="284">
        <v>584.62330000000031</v>
      </c>
      <c r="Y176" s="284">
        <v>9853255.9350499958</v>
      </c>
      <c r="Z176" s="284">
        <v>759.77138999999909</v>
      </c>
      <c r="AA176" s="284">
        <v>12928909.306092009</v>
      </c>
      <c r="AB176" s="283">
        <f t="shared" si="34"/>
        <v>8819.3812099999996</v>
      </c>
      <c r="AC176" s="283">
        <f t="shared" si="34"/>
        <v>141293362.69385105</v>
      </c>
    </row>
    <row r="177" spans="1:32" ht="12" customHeight="1" x14ac:dyDescent="0.25">
      <c r="A177" s="450"/>
      <c r="B177" s="492"/>
      <c r="C177" s="353" t="s">
        <v>242</v>
      </c>
      <c r="D177" s="354">
        <v>22.654249999999998</v>
      </c>
      <c r="E177" s="354">
        <v>177347.48685699998</v>
      </c>
      <c r="F177" s="354">
        <v>18.653880000000001</v>
      </c>
      <c r="G177" s="354">
        <v>148258.07584</v>
      </c>
      <c r="H177" s="283">
        <v>73.457000000000008</v>
      </c>
      <c r="I177" s="283">
        <v>551020.79729999998</v>
      </c>
      <c r="J177" s="283">
        <v>37.084119999999999</v>
      </c>
      <c r="K177" s="283">
        <v>302253.62776</v>
      </c>
      <c r="L177" s="284">
        <v>23.255299999999998</v>
      </c>
      <c r="M177" s="284">
        <v>171561.80973099999</v>
      </c>
      <c r="N177" s="284">
        <v>17.15822</v>
      </c>
      <c r="O177" s="284">
        <v>144393.25691899998</v>
      </c>
      <c r="P177" s="284">
        <v>26.113010000000003</v>
      </c>
      <c r="Q177" s="284">
        <v>235609.81128199998</v>
      </c>
      <c r="R177" s="284">
        <v>20.930720000000001</v>
      </c>
      <c r="S177" s="284">
        <v>185688.48811100001</v>
      </c>
      <c r="T177" s="284">
        <v>25.085629999999998</v>
      </c>
      <c r="U177" s="284">
        <v>226934.56906799998</v>
      </c>
      <c r="V177" s="284">
        <v>46.635270000000006</v>
      </c>
      <c r="W177" s="284">
        <v>418024.02709700004</v>
      </c>
      <c r="X177" s="284">
        <v>57.191320000000005</v>
      </c>
      <c r="Y177" s="284">
        <v>526319.91233200009</v>
      </c>
      <c r="Z177" s="284">
        <v>63.09693</v>
      </c>
      <c r="AA177" s="284">
        <v>563619.01064400002</v>
      </c>
      <c r="AB177" s="283">
        <f t="shared" si="34"/>
        <v>431.31565000000001</v>
      </c>
      <c r="AC177" s="283">
        <f t="shared" si="34"/>
        <v>3651030.8729410004</v>
      </c>
    </row>
    <row r="178" spans="1:32" ht="12" customHeight="1" x14ac:dyDescent="0.25">
      <c r="A178" s="450"/>
      <c r="B178" s="492"/>
      <c r="C178" s="353" t="s">
        <v>243</v>
      </c>
      <c r="D178" s="354">
        <v>36.710999999999999</v>
      </c>
      <c r="E178" s="354">
        <v>99248.72080000001</v>
      </c>
      <c r="F178" s="354">
        <v>24.985739999999996</v>
      </c>
      <c r="G178" s="354">
        <v>64104.760734000003</v>
      </c>
      <c r="H178" s="283">
        <v>74.843490000000003</v>
      </c>
      <c r="I178" s="283">
        <v>201338.96723200002</v>
      </c>
      <c r="J178" s="283">
        <v>24.721029999999999</v>
      </c>
      <c r="K178" s="283">
        <v>72086.523480000003</v>
      </c>
      <c r="L178" s="283">
        <v>49.609499999999997</v>
      </c>
      <c r="M178" s="283">
        <v>150563.35010000001</v>
      </c>
      <c r="N178" s="284">
        <v>49.895580000000002</v>
      </c>
      <c r="O178" s="284">
        <v>143918.810952</v>
      </c>
      <c r="P178" s="284">
        <v>24.807380000000002</v>
      </c>
      <c r="Q178" s="284">
        <v>78106.035929999998</v>
      </c>
      <c r="R178" s="284">
        <v>25.855</v>
      </c>
      <c r="S178" s="284">
        <v>83231.384000000005</v>
      </c>
      <c r="T178" s="284">
        <v>40.299000000000007</v>
      </c>
      <c r="U178" s="284">
        <v>164108.45550000001</v>
      </c>
      <c r="V178" s="284">
        <v>25.950590000000002</v>
      </c>
      <c r="W178" s="284">
        <v>96515.768417999992</v>
      </c>
      <c r="X178" s="284">
        <v>5.2802800000000003</v>
      </c>
      <c r="Y178" s="284">
        <v>17230.6816</v>
      </c>
      <c r="Z178" s="284">
        <v>0</v>
      </c>
      <c r="AA178" s="284">
        <v>0</v>
      </c>
      <c r="AB178" s="283">
        <f t="shared" si="34"/>
        <v>382.95859000000007</v>
      </c>
      <c r="AC178" s="283">
        <f t="shared" si="34"/>
        <v>1170453.4587460002</v>
      </c>
      <c r="AD178" s="84"/>
    </row>
    <row r="179" spans="1:32" ht="12" customHeight="1" x14ac:dyDescent="0.25">
      <c r="A179" s="418" t="s">
        <v>244</v>
      </c>
      <c r="B179" s="482" t="s">
        <v>245</v>
      </c>
      <c r="C179" s="351" t="s">
        <v>246</v>
      </c>
      <c r="D179" s="407">
        <v>2192.5716400000001</v>
      </c>
      <c r="E179" s="407">
        <v>6988935.408482003</v>
      </c>
      <c r="F179" s="407">
        <v>1733.8080000000016</v>
      </c>
      <c r="G179" s="407">
        <v>6228511.4847580008</v>
      </c>
      <c r="H179" s="407">
        <v>1957.7562500000006</v>
      </c>
      <c r="I179" s="407">
        <v>7214770.961060998</v>
      </c>
      <c r="J179" s="407">
        <v>2648.4150700000027</v>
      </c>
      <c r="K179" s="407">
        <v>8044121.3020219989</v>
      </c>
      <c r="L179" s="407">
        <v>1661.4638400000008</v>
      </c>
      <c r="M179" s="407">
        <v>7712317.9974370031</v>
      </c>
      <c r="N179" s="407">
        <v>1781.8749500000008</v>
      </c>
      <c r="O179" s="407">
        <v>6415420.7212589961</v>
      </c>
      <c r="P179" s="407">
        <v>1649.3455299999989</v>
      </c>
      <c r="Q179" s="407">
        <v>5669608.940995005</v>
      </c>
      <c r="R179" s="407">
        <v>1742.3751800000007</v>
      </c>
      <c r="S179" s="407">
        <v>6007886.1747899996</v>
      </c>
      <c r="T179" s="407">
        <v>1959.0303099999994</v>
      </c>
      <c r="U179" s="407">
        <v>7234848.7811239986</v>
      </c>
      <c r="V179" s="407">
        <v>1212.5131399999989</v>
      </c>
      <c r="W179" s="407">
        <v>5013898.6085299999</v>
      </c>
      <c r="X179" s="407">
        <v>1314.492680000001</v>
      </c>
      <c r="Y179" s="407">
        <v>5225778.0318360012</v>
      </c>
      <c r="Z179" s="407">
        <v>2019.3276299999989</v>
      </c>
      <c r="AA179" s="407">
        <v>7837682.1651020041</v>
      </c>
      <c r="AB179" s="283">
        <f>D179+F179+H179+J179+L179+N179+P179+R179+T179+V179+X179+Z179</f>
        <v>21872.974220000004</v>
      </c>
      <c r="AC179" s="283">
        <f>E179+G179+I179+K179+M179+O179+Q179+S179+U179+W179+Y179+AA179</f>
        <v>79593780.577396005</v>
      </c>
      <c r="AD179" s="84"/>
      <c r="AE179" s="84"/>
    </row>
    <row r="180" spans="1:32" ht="12" customHeight="1" x14ac:dyDescent="0.25">
      <c r="A180" s="355"/>
      <c r="B180" s="492"/>
      <c r="C180" s="460" t="s">
        <v>333</v>
      </c>
      <c r="D180" s="407">
        <v>672.59748000000002</v>
      </c>
      <c r="E180" s="407">
        <v>3054085.3926449995</v>
      </c>
      <c r="F180" s="407">
        <v>1180.1207300000001</v>
      </c>
      <c r="G180" s="407">
        <v>5418125.0867000008</v>
      </c>
      <c r="H180" s="407">
        <v>2387.04574</v>
      </c>
      <c r="I180" s="407">
        <v>11195670.354964001</v>
      </c>
      <c r="J180" s="407">
        <v>971.79044999999996</v>
      </c>
      <c r="K180" s="407">
        <v>4707326.0116429999</v>
      </c>
      <c r="L180" s="407">
        <v>1438.86806</v>
      </c>
      <c r="M180" s="407">
        <v>7275274.6292170007</v>
      </c>
      <c r="N180" s="407">
        <v>578.98046999999997</v>
      </c>
      <c r="O180" s="407">
        <v>2903114.6900909999</v>
      </c>
      <c r="P180" s="407">
        <v>1312.5315899999998</v>
      </c>
      <c r="Q180" s="407">
        <v>6969362.9981649993</v>
      </c>
      <c r="R180" s="407">
        <v>686.85906999999997</v>
      </c>
      <c r="S180" s="407">
        <v>3844162.6094029997</v>
      </c>
      <c r="T180" s="407">
        <v>1840.7144799999999</v>
      </c>
      <c r="U180" s="407">
        <v>11342486.178282999</v>
      </c>
      <c r="V180" s="407">
        <v>754.64468000000011</v>
      </c>
      <c r="W180" s="407">
        <v>4920599.2423790004</v>
      </c>
      <c r="X180" s="407">
        <v>910.05789000000004</v>
      </c>
      <c r="Y180" s="407">
        <v>6213894.1434180001</v>
      </c>
      <c r="Z180" s="407">
        <v>818.73928000000012</v>
      </c>
      <c r="AA180" s="407">
        <v>5299683.7440590002</v>
      </c>
      <c r="AB180" s="283">
        <f t="shared" si="34"/>
        <v>13552.949920000001</v>
      </c>
      <c r="AC180" s="283">
        <f>E180+G180+I180+K180+M180+O180+Q180+S180+U180+W180+Y180+AA180</f>
        <v>73143785.080966994</v>
      </c>
    </row>
    <row r="181" spans="1:32" ht="12" customHeight="1" x14ac:dyDescent="0.25">
      <c r="A181" s="355"/>
      <c r="B181" s="492"/>
      <c r="C181" s="460" t="s">
        <v>334</v>
      </c>
      <c r="D181" s="407">
        <v>1042.6213699999998</v>
      </c>
      <c r="E181" s="407">
        <v>5066396.6948789991</v>
      </c>
      <c r="F181" s="407">
        <v>864.78765999999985</v>
      </c>
      <c r="G181" s="407">
        <v>4378260.5274760006</v>
      </c>
      <c r="H181" s="407">
        <v>942.58677999999998</v>
      </c>
      <c r="I181" s="407">
        <v>4737647.6080820011</v>
      </c>
      <c r="J181" s="407">
        <v>713.60191999999984</v>
      </c>
      <c r="K181" s="407">
        <v>3158681.3082430004</v>
      </c>
      <c r="L181" s="407">
        <v>514.32636000000002</v>
      </c>
      <c r="M181" s="407">
        <v>2797416.5569569995</v>
      </c>
      <c r="N181" s="407">
        <v>1076.41769</v>
      </c>
      <c r="O181" s="407">
        <v>5363181.116746</v>
      </c>
      <c r="P181" s="407">
        <v>595.29435999999998</v>
      </c>
      <c r="Q181" s="407">
        <v>3264757.1464589993</v>
      </c>
      <c r="R181" s="407">
        <v>510.75121000000001</v>
      </c>
      <c r="S181" s="407">
        <v>2749487.1643629996</v>
      </c>
      <c r="T181" s="407">
        <v>507.94454999999999</v>
      </c>
      <c r="U181" s="407">
        <v>2461165.256823</v>
      </c>
      <c r="V181" s="407">
        <v>267.95252999999997</v>
      </c>
      <c r="W181" s="407">
        <v>1354664.8722040001</v>
      </c>
      <c r="X181" s="407">
        <v>456.86742000000004</v>
      </c>
      <c r="Y181" s="407">
        <v>2332587.8757369998</v>
      </c>
      <c r="Z181" s="407">
        <v>891.47392999999965</v>
      </c>
      <c r="AA181" s="407">
        <v>4869293.1823700005</v>
      </c>
      <c r="AB181" s="283">
        <f t="shared" si="34"/>
        <v>8384.6257800000003</v>
      </c>
      <c r="AC181" s="283">
        <f t="shared" si="34"/>
        <v>42533539.310338996</v>
      </c>
    </row>
    <row r="182" spans="1:32" ht="12.75" customHeight="1" x14ac:dyDescent="0.25">
      <c r="A182" s="355"/>
      <c r="B182" s="492"/>
      <c r="C182" s="460" t="s">
        <v>335</v>
      </c>
      <c r="D182" s="407">
        <v>789.93034000000034</v>
      </c>
      <c r="E182" s="407">
        <v>1403592.8750620002</v>
      </c>
      <c r="F182" s="407">
        <v>820.66579999999965</v>
      </c>
      <c r="G182" s="407">
        <v>1647097.0069859996</v>
      </c>
      <c r="H182" s="407">
        <v>496.56699999999995</v>
      </c>
      <c r="I182" s="407">
        <v>876272.24114099995</v>
      </c>
      <c r="J182" s="407">
        <v>516.25035000000014</v>
      </c>
      <c r="K182" s="407">
        <v>854100.43365200004</v>
      </c>
      <c r="L182" s="407">
        <v>495.43428999999992</v>
      </c>
      <c r="M182" s="407">
        <v>883390.48183400009</v>
      </c>
      <c r="N182" s="407">
        <v>503.41437999999994</v>
      </c>
      <c r="O182" s="407">
        <v>1006092.0181</v>
      </c>
      <c r="P182" s="407">
        <v>626.68163999999979</v>
      </c>
      <c r="Q182" s="407">
        <v>1130343.4638540002</v>
      </c>
      <c r="R182" s="407">
        <v>684.10819999999978</v>
      </c>
      <c r="S182" s="407">
        <v>1129793.1714499998</v>
      </c>
      <c r="T182" s="407">
        <v>741.81707999999992</v>
      </c>
      <c r="U182" s="407">
        <v>1241868.7450760002</v>
      </c>
      <c r="V182" s="407">
        <v>261.01879999999994</v>
      </c>
      <c r="W182" s="407">
        <v>458510.32322099997</v>
      </c>
      <c r="X182" s="407">
        <v>330.29724000000004</v>
      </c>
      <c r="Y182" s="407">
        <v>496128.57054899994</v>
      </c>
      <c r="Z182" s="407">
        <v>417.46974999999992</v>
      </c>
      <c r="AA182" s="407">
        <v>810365.84168199997</v>
      </c>
      <c r="AB182" s="283">
        <f t="shared" si="34"/>
        <v>6683.6548699999994</v>
      </c>
      <c r="AC182" s="283">
        <f t="shared" si="34"/>
        <v>11937555.172606999</v>
      </c>
    </row>
    <row r="183" spans="1:32" ht="12" customHeight="1" x14ac:dyDescent="0.25">
      <c r="A183" s="355"/>
      <c r="B183" s="492"/>
      <c r="C183" s="460" t="s">
        <v>249</v>
      </c>
      <c r="D183" s="407">
        <v>724.14139999999975</v>
      </c>
      <c r="E183" s="407">
        <v>3717121.4747389988</v>
      </c>
      <c r="F183" s="407">
        <v>830.4111699999994</v>
      </c>
      <c r="G183" s="407">
        <v>4398336.1215759981</v>
      </c>
      <c r="H183" s="407">
        <v>796.67795000000035</v>
      </c>
      <c r="I183" s="407">
        <v>4169482.2398270005</v>
      </c>
      <c r="J183" s="407">
        <v>551.30343999999991</v>
      </c>
      <c r="K183" s="407">
        <v>3012400.9775860007</v>
      </c>
      <c r="L183" s="407">
        <v>584.51137999999946</v>
      </c>
      <c r="M183" s="407">
        <v>3177812.1110549988</v>
      </c>
      <c r="N183" s="407">
        <v>620.62593000000004</v>
      </c>
      <c r="O183" s="407">
        <v>3215026.1346039991</v>
      </c>
      <c r="P183" s="407">
        <v>780.89327999999978</v>
      </c>
      <c r="Q183" s="407">
        <v>3827135.6026879987</v>
      </c>
      <c r="R183" s="407">
        <v>825.05745999999954</v>
      </c>
      <c r="S183" s="407">
        <v>4184125.5021740017</v>
      </c>
      <c r="T183" s="407">
        <v>639.49585999999942</v>
      </c>
      <c r="U183" s="407">
        <v>3046813.2292609992</v>
      </c>
      <c r="V183" s="407">
        <v>398.36401999999981</v>
      </c>
      <c r="W183" s="407">
        <v>2176563.7611579993</v>
      </c>
      <c r="X183" s="407">
        <v>578.97148999999945</v>
      </c>
      <c r="Y183" s="407">
        <v>2962929.0093800002</v>
      </c>
      <c r="Z183" s="407">
        <v>958.50686999999994</v>
      </c>
      <c r="AA183" s="407">
        <v>4997768.8517170018</v>
      </c>
      <c r="AB183" s="283">
        <f t="shared" si="34"/>
        <v>8288.9602499999964</v>
      </c>
      <c r="AC183" s="283">
        <f t="shared" si="34"/>
        <v>42885515.015764996</v>
      </c>
      <c r="AF183" s="2"/>
    </row>
    <row r="184" spans="1:32" ht="12" customHeight="1" x14ac:dyDescent="0.25">
      <c r="A184" s="418" t="s">
        <v>250</v>
      </c>
      <c r="B184" s="428" t="s">
        <v>321</v>
      </c>
      <c r="C184" s="460" t="s">
        <v>251</v>
      </c>
      <c r="D184" s="352">
        <v>1992.5975999999998</v>
      </c>
      <c r="E184" s="352">
        <v>7096227.4201799994</v>
      </c>
      <c r="F184" s="352">
        <v>3946.6088000000004</v>
      </c>
      <c r="G184" s="352">
        <v>14144472.443659998</v>
      </c>
      <c r="H184" s="409">
        <v>3464.8445999999999</v>
      </c>
      <c r="I184" s="409">
        <v>12033819.843279997</v>
      </c>
      <c r="J184" s="409">
        <v>3255.0308100000002</v>
      </c>
      <c r="K184" s="409">
        <v>11189538.738011003</v>
      </c>
      <c r="L184" s="409">
        <v>3703.0684199999996</v>
      </c>
      <c r="M184" s="409">
        <v>13139790.654494002</v>
      </c>
      <c r="N184" s="409">
        <v>3439.0609299999992</v>
      </c>
      <c r="O184" s="409">
        <v>9800155.4225899987</v>
      </c>
      <c r="P184" s="409">
        <v>4071.9879999999989</v>
      </c>
      <c r="Q184" s="409">
        <v>14173277.245100005</v>
      </c>
      <c r="R184" s="409">
        <v>2475.7745999999993</v>
      </c>
      <c r="S184" s="409">
        <v>8690298.7059600018</v>
      </c>
      <c r="T184" s="409">
        <v>2159.1397500000003</v>
      </c>
      <c r="U184" s="409">
        <v>8466494.122392999</v>
      </c>
      <c r="V184" s="409">
        <v>3022.3269999999993</v>
      </c>
      <c r="W184" s="409">
        <v>10898738.666900001</v>
      </c>
      <c r="X184" s="409">
        <v>3396.2226700000001</v>
      </c>
      <c r="Y184" s="409">
        <v>12296114.464335</v>
      </c>
      <c r="Z184" s="409">
        <v>2456.7889999999998</v>
      </c>
      <c r="AA184" s="409">
        <v>8018159.4409999978</v>
      </c>
      <c r="AB184" s="409">
        <f>D184+F184+H184+J184+L184+N184+P184+R184+T184+V184+X184+Z184</f>
        <v>37383.452179999993</v>
      </c>
      <c r="AC184" s="409">
        <f t="shared" ref="AC184:AC195" si="37">E184+G184+I184+K184+M184+O184+Q184+S184+U184+W184+Y184+AA184</f>
        <v>129947087.16790299</v>
      </c>
      <c r="AD184" s="398"/>
      <c r="AE184" s="2"/>
      <c r="AF184" s="2"/>
    </row>
    <row r="185" spans="1:32" ht="12" customHeight="1" x14ac:dyDescent="0.25">
      <c r="A185" s="278"/>
      <c r="B185" s="295" t="s">
        <v>322</v>
      </c>
      <c r="C185" s="328" t="s">
        <v>252</v>
      </c>
      <c r="D185" s="352">
        <v>3197.1802000000016</v>
      </c>
      <c r="E185" s="352">
        <v>2139488.5623670002</v>
      </c>
      <c r="F185" s="352">
        <v>2482.7536999999988</v>
      </c>
      <c r="G185" s="352">
        <v>1885847.8400419997</v>
      </c>
      <c r="H185" s="352">
        <v>4837.187170000002</v>
      </c>
      <c r="I185" s="352">
        <v>3958801.7567399945</v>
      </c>
      <c r="J185" s="352">
        <v>4353.2779399999999</v>
      </c>
      <c r="K185" s="352">
        <v>3462753.0262709986</v>
      </c>
      <c r="L185" s="352">
        <v>6592.0429600000016</v>
      </c>
      <c r="M185" s="352">
        <v>5365829.8705620067</v>
      </c>
      <c r="N185" s="352">
        <v>3035.2706699999962</v>
      </c>
      <c r="O185" s="352">
        <v>2578897.8540579979</v>
      </c>
      <c r="P185" s="352">
        <v>5080.5906000000032</v>
      </c>
      <c r="Q185" s="352">
        <v>4224435.8858760009</v>
      </c>
      <c r="R185" s="352">
        <v>5053.9556999999877</v>
      </c>
      <c r="S185" s="352">
        <v>3993027.8369110054</v>
      </c>
      <c r="T185" s="352">
        <v>3510.2601500000033</v>
      </c>
      <c r="U185" s="352">
        <v>2611436.901831001</v>
      </c>
      <c r="V185" s="409">
        <v>3992.4590499999936</v>
      </c>
      <c r="W185" s="409">
        <v>3274093.529327997</v>
      </c>
      <c r="X185" s="409">
        <v>4157.9188799999947</v>
      </c>
      <c r="Y185" s="409">
        <v>3384164.6814269973</v>
      </c>
      <c r="Z185" s="409">
        <v>3074.8812299999954</v>
      </c>
      <c r="AA185" s="409">
        <v>2520466.6281209979</v>
      </c>
      <c r="AB185" s="409">
        <f t="shared" ref="AB185:AB195" si="38">D185+F185+H185+J185+L185+N185+P185+R185+T185+V185+X185+Z185</f>
        <v>49367.778249999974</v>
      </c>
      <c r="AC185" s="409">
        <f t="shared" si="37"/>
        <v>39399244.373533994</v>
      </c>
      <c r="AD185" s="398"/>
      <c r="AF185" s="2"/>
    </row>
    <row r="186" spans="1:32" ht="12" customHeight="1" x14ac:dyDescent="0.25">
      <c r="A186" s="278"/>
      <c r="B186" s="295"/>
      <c r="C186" s="328" t="s">
        <v>299</v>
      </c>
      <c r="D186" s="483">
        <v>893.11196999999993</v>
      </c>
      <c r="E186" s="483">
        <v>1572294.3054479994</v>
      </c>
      <c r="F186" s="483">
        <v>650.04079999999999</v>
      </c>
      <c r="G186" s="483">
        <v>1186989.8769370001</v>
      </c>
      <c r="H186" s="483">
        <v>504.76695000000001</v>
      </c>
      <c r="I186" s="483">
        <v>874066.03488099982</v>
      </c>
      <c r="J186" s="483">
        <v>881.51225000000011</v>
      </c>
      <c r="K186" s="483">
        <v>1556929.7534009998</v>
      </c>
      <c r="L186" s="483">
        <v>836.67862999999988</v>
      </c>
      <c r="M186" s="483">
        <v>1548729.3834260001</v>
      </c>
      <c r="N186" s="483">
        <v>656.47320000000002</v>
      </c>
      <c r="O186" s="483">
        <v>1186749.4369630001</v>
      </c>
      <c r="P186" s="483">
        <v>827.18605000000002</v>
      </c>
      <c r="Q186" s="483">
        <v>1539659.5914549998</v>
      </c>
      <c r="R186" s="483">
        <v>794.76672999999994</v>
      </c>
      <c r="S186" s="483">
        <v>1449230.2014639999</v>
      </c>
      <c r="T186" s="483">
        <v>955.3588299999999</v>
      </c>
      <c r="U186" s="483">
        <v>1726675.9659530001</v>
      </c>
      <c r="V186" s="483">
        <v>991.47203999999999</v>
      </c>
      <c r="W186" s="483">
        <v>1794416.1760280002</v>
      </c>
      <c r="X186" s="483">
        <v>1353.9681499999997</v>
      </c>
      <c r="Y186" s="483">
        <v>2491038.7994189993</v>
      </c>
      <c r="Z186" s="483">
        <v>830.82452999999998</v>
      </c>
      <c r="AA186" s="483">
        <v>1480897.329321</v>
      </c>
      <c r="AB186" s="283">
        <f t="shared" si="38"/>
        <v>10176.16013</v>
      </c>
      <c r="AC186" s="283">
        <f t="shared" si="37"/>
        <v>18407676.854695998</v>
      </c>
      <c r="AD186" s="2"/>
      <c r="AF186" s="2"/>
    </row>
    <row r="187" spans="1:32" ht="12" customHeight="1" x14ac:dyDescent="0.25">
      <c r="A187" s="278"/>
      <c r="B187" s="295"/>
      <c r="C187" s="328" t="s">
        <v>300</v>
      </c>
      <c r="D187" s="354">
        <v>0</v>
      </c>
      <c r="E187" s="354">
        <v>0</v>
      </c>
      <c r="F187" s="354">
        <v>0</v>
      </c>
      <c r="G187" s="354">
        <v>0</v>
      </c>
      <c r="H187" s="352">
        <v>0</v>
      </c>
      <c r="I187" s="352">
        <v>0</v>
      </c>
      <c r="J187" s="352">
        <v>0</v>
      </c>
      <c r="K187" s="352">
        <v>0</v>
      </c>
      <c r="L187" s="352">
        <v>0</v>
      </c>
      <c r="M187" s="352">
        <v>0</v>
      </c>
      <c r="N187" s="352">
        <v>0</v>
      </c>
      <c r="O187" s="352">
        <v>0</v>
      </c>
      <c r="P187" s="352">
        <v>0</v>
      </c>
      <c r="Q187" s="352">
        <v>0</v>
      </c>
      <c r="R187" s="352">
        <v>0</v>
      </c>
      <c r="S187" s="352">
        <v>0</v>
      </c>
      <c r="T187" s="352">
        <v>0</v>
      </c>
      <c r="U187" s="352">
        <v>0</v>
      </c>
      <c r="V187" s="352">
        <v>0</v>
      </c>
      <c r="W187" s="352">
        <v>0</v>
      </c>
      <c r="X187" s="352">
        <v>0</v>
      </c>
      <c r="Y187" s="352">
        <v>0</v>
      </c>
      <c r="Z187" s="352">
        <v>0</v>
      </c>
      <c r="AA187" s="352">
        <v>0</v>
      </c>
      <c r="AB187" s="283">
        <f t="shared" si="38"/>
        <v>0</v>
      </c>
      <c r="AC187" s="409">
        <f t="shared" si="37"/>
        <v>0</v>
      </c>
    </row>
    <row r="188" spans="1:32" ht="12" customHeight="1" x14ac:dyDescent="0.25">
      <c r="A188" s="278"/>
      <c r="B188" s="295"/>
      <c r="C188" s="328" t="s">
        <v>253</v>
      </c>
      <c r="D188" s="354">
        <v>0</v>
      </c>
      <c r="E188" s="354">
        <v>0</v>
      </c>
      <c r="F188" s="354">
        <v>0</v>
      </c>
      <c r="G188" s="354">
        <v>0</v>
      </c>
      <c r="H188" s="283">
        <v>0</v>
      </c>
      <c r="I188" s="283">
        <v>0</v>
      </c>
      <c r="J188" s="283">
        <v>0</v>
      </c>
      <c r="K188" s="283">
        <v>0</v>
      </c>
      <c r="L188" s="283">
        <v>0</v>
      </c>
      <c r="M188" s="283">
        <v>0</v>
      </c>
      <c r="N188" s="283">
        <v>0</v>
      </c>
      <c r="O188" s="283">
        <v>0</v>
      </c>
      <c r="P188" s="283">
        <v>0</v>
      </c>
      <c r="Q188" s="283">
        <v>0</v>
      </c>
      <c r="R188" s="283">
        <v>0</v>
      </c>
      <c r="S188" s="283">
        <v>0</v>
      </c>
      <c r="T188" s="283">
        <v>0</v>
      </c>
      <c r="U188" s="283">
        <v>0</v>
      </c>
      <c r="V188" s="283">
        <v>0</v>
      </c>
      <c r="W188" s="283">
        <v>0</v>
      </c>
      <c r="X188" s="283">
        <v>0</v>
      </c>
      <c r="Y188" s="283">
        <v>0</v>
      </c>
      <c r="Z188" s="283">
        <v>0</v>
      </c>
      <c r="AA188" s="283">
        <v>0</v>
      </c>
      <c r="AB188" s="283">
        <f t="shared" si="38"/>
        <v>0</v>
      </c>
      <c r="AC188" s="283">
        <f t="shared" si="37"/>
        <v>0</v>
      </c>
    </row>
    <row r="189" spans="1:32" ht="12" customHeight="1" x14ac:dyDescent="0.25">
      <c r="A189" s="278"/>
      <c r="B189" s="295"/>
      <c r="C189" s="328" t="s">
        <v>254</v>
      </c>
      <c r="D189" s="354">
        <v>59.801650000000002</v>
      </c>
      <c r="E189" s="354">
        <v>139628.414211</v>
      </c>
      <c r="F189" s="354">
        <v>84.611419999999995</v>
      </c>
      <c r="G189" s="354">
        <v>186797.27373000002</v>
      </c>
      <c r="H189" s="283">
        <v>120.39767999999998</v>
      </c>
      <c r="I189" s="283">
        <v>262898.75829600001</v>
      </c>
      <c r="J189" s="283">
        <v>78.545000000000002</v>
      </c>
      <c r="K189" s="283">
        <v>192630.93200000003</v>
      </c>
      <c r="L189" s="283">
        <v>102.06805</v>
      </c>
      <c r="M189" s="283">
        <v>268649.890678</v>
      </c>
      <c r="N189" s="283">
        <v>116.39089999999999</v>
      </c>
      <c r="O189" s="283">
        <v>286962.14137199998</v>
      </c>
      <c r="P189" s="283">
        <v>69.536020000000008</v>
      </c>
      <c r="Q189" s="283">
        <v>168804.32382799999</v>
      </c>
      <c r="R189" s="283">
        <v>99.905959999999993</v>
      </c>
      <c r="S189" s="283">
        <v>245134.95667499999</v>
      </c>
      <c r="T189" s="283">
        <v>93.064830000000001</v>
      </c>
      <c r="U189" s="283">
        <v>212362.27731100001</v>
      </c>
      <c r="V189" s="283">
        <v>55.657530000000001</v>
      </c>
      <c r="W189" s="283">
        <v>134684.98553100001</v>
      </c>
      <c r="X189" s="283">
        <v>123.71935000000001</v>
      </c>
      <c r="Y189" s="283">
        <v>274169.607915</v>
      </c>
      <c r="Z189" s="283">
        <v>158.43834999999999</v>
      </c>
      <c r="AA189" s="283">
        <v>356443.26555499999</v>
      </c>
      <c r="AB189" s="283">
        <f t="shared" si="38"/>
        <v>1162.1367399999999</v>
      </c>
      <c r="AC189" s="283">
        <f t="shared" si="37"/>
        <v>2729166.8271019999</v>
      </c>
    </row>
    <row r="190" spans="1:32" ht="12" customHeight="1" x14ac:dyDescent="0.25">
      <c r="A190" s="357"/>
      <c r="B190" s="358" t="s">
        <v>314</v>
      </c>
      <c r="C190" s="328" t="s">
        <v>315</v>
      </c>
      <c r="D190" s="354">
        <v>938.30931000000044</v>
      </c>
      <c r="E190" s="354">
        <v>7740093.0338349985</v>
      </c>
      <c r="F190" s="354">
        <v>2214.4783899999979</v>
      </c>
      <c r="G190" s="354">
        <v>13767527.238224009</v>
      </c>
      <c r="H190" s="283">
        <v>1498.0502099999999</v>
      </c>
      <c r="I190" s="283">
        <v>10445423.489351012</v>
      </c>
      <c r="J190" s="283">
        <v>1290.8096700000001</v>
      </c>
      <c r="K190" s="283">
        <v>6582303.3116209917</v>
      </c>
      <c r="L190" s="283">
        <v>1476.7461900000008</v>
      </c>
      <c r="M190" s="283">
        <v>10144645.003447993</v>
      </c>
      <c r="N190" s="283">
        <v>1053.4498299999996</v>
      </c>
      <c r="O190" s="283">
        <v>6820590.7784139942</v>
      </c>
      <c r="P190" s="283">
        <v>1279.9995400000005</v>
      </c>
      <c r="Q190" s="283">
        <v>9088536.5537359864</v>
      </c>
      <c r="R190" s="283">
        <v>1242.3964900000003</v>
      </c>
      <c r="S190" s="283">
        <v>7866511.4973509992</v>
      </c>
      <c r="T190" s="283">
        <v>1150.8402200000003</v>
      </c>
      <c r="U190" s="283">
        <v>9539034.1987880059</v>
      </c>
      <c r="V190" s="283">
        <v>1142.9271699999999</v>
      </c>
      <c r="W190" s="283">
        <v>10211051.284131996</v>
      </c>
      <c r="X190" s="283">
        <v>916.93575999999996</v>
      </c>
      <c r="Y190" s="283">
        <v>8710295.9029400013</v>
      </c>
      <c r="Z190" s="283">
        <v>1598.4183600000008</v>
      </c>
      <c r="AA190" s="283">
        <v>11368159.511771007</v>
      </c>
      <c r="AB190" s="283">
        <f t="shared" si="38"/>
        <v>15803.361140000003</v>
      </c>
      <c r="AC190" s="283">
        <f t="shared" si="37"/>
        <v>112284171.803611</v>
      </c>
    </row>
    <row r="191" spans="1:32" ht="12" customHeight="1" x14ac:dyDescent="0.25">
      <c r="A191" s="278" t="s">
        <v>250</v>
      </c>
      <c r="B191" s="490"/>
      <c r="C191" s="339" t="s">
        <v>259</v>
      </c>
      <c r="D191" s="352">
        <v>101.28843999999999</v>
      </c>
      <c r="E191" s="352">
        <v>273909.91558000003</v>
      </c>
      <c r="F191" s="352">
        <v>134.13290999999998</v>
      </c>
      <c r="G191" s="352">
        <v>356837.63110099995</v>
      </c>
      <c r="H191" s="283">
        <v>331.81957</v>
      </c>
      <c r="I191" s="283">
        <v>927256.7782510001</v>
      </c>
      <c r="J191" s="283">
        <v>386.70175999999987</v>
      </c>
      <c r="K191" s="283">
        <v>1147931.0401099999</v>
      </c>
      <c r="L191" s="283">
        <v>512.87540000000013</v>
      </c>
      <c r="M191" s="283">
        <v>1511781.3572380007</v>
      </c>
      <c r="N191" s="283">
        <v>280.92312999999996</v>
      </c>
      <c r="O191" s="283">
        <v>863864.70777500013</v>
      </c>
      <c r="P191" s="283">
        <v>484.43657999999999</v>
      </c>
      <c r="Q191" s="283">
        <v>1686132.175509</v>
      </c>
      <c r="R191" s="283">
        <v>354.83407999999997</v>
      </c>
      <c r="S191" s="283">
        <v>1134899.6179800003</v>
      </c>
      <c r="T191" s="283">
        <v>421.67012999999986</v>
      </c>
      <c r="U191" s="283">
        <v>1317801.4914199996</v>
      </c>
      <c r="V191" s="283">
        <v>740.77393000000041</v>
      </c>
      <c r="W191" s="283">
        <v>2297257.1050619986</v>
      </c>
      <c r="X191" s="283">
        <v>252.47741999999994</v>
      </c>
      <c r="Y191" s="283">
        <v>801879.95524400019</v>
      </c>
      <c r="Z191" s="283">
        <v>517.92308000000003</v>
      </c>
      <c r="AA191" s="283">
        <v>1742463.4859420003</v>
      </c>
      <c r="AB191" s="283">
        <f t="shared" si="38"/>
        <v>4519.8564299999998</v>
      </c>
      <c r="AC191" s="283">
        <f t="shared" si="37"/>
        <v>14062015.261212002</v>
      </c>
    </row>
    <row r="192" spans="1:32" ht="12" customHeight="1" x14ac:dyDescent="0.25">
      <c r="A192" s="622" t="s">
        <v>260</v>
      </c>
      <c r="B192" s="623"/>
      <c r="C192" s="359" t="s">
        <v>261</v>
      </c>
      <c r="D192" s="485">
        <v>2789.3055399999944</v>
      </c>
      <c r="E192" s="485">
        <v>15491565.881188955</v>
      </c>
      <c r="F192" s="485">
        <v>3709.9645599999953</v>
      </c>
      <c r="G192" s="485">
        <v>19652107.083237026</v>
      </c>
      <c r="H192" s="283">
        <v>3741.8524300000095</v>
      </c>
      <c r="I192" s="283">
        <v>20983581.342508014</v>
      </c>
      <c r="J192" s="283">
        <v>3342.9931200000092</v>
      </c>
      <c r="K192" s="283">
        <v>18903891.894212976</v>
      </c>
      <c r="L192" s="283">
        <v>4589.6224300000022</v>
      </c>
      <c r="M192" s="283">
        <v>25593420.189817987</v>
      </c>
      <c r="N192" s="283">
        <v>3235.7690980000039</v>
      </c>
      <c r="O192" s="283">
        <v>18170533.893115003</v>
      </c>
      <c r="P192" s="283">
        <v>4646.7023700000082</v>
      </c>
      <c r="Q192" s="283">
        <v>26933980.752343029</v>
      </c>
      <c r="R192" s="283">
        <v>3800.5564200000072</v>
      </c>
      <c r="S192" s="283">
        <v>21585533.60043304</v>
      </c>
      <c r="T192" s="283">
        <v>3457.0309800000045</v>
      </c>
      <c r="U192" s="283">
        <v>20200748.853388984</v>
      </c>
      <c r="V192" s="283">
        <v>2916.2026399999991</v>
      </c>
      <c r="W192" s="283">
        <v>17043025.779893003</v>
      </c>
      <c r="X192" s="283">
        <v>3592.7614300000082</v>
      </c>
      <c r="Y192" s="283">
        <v>20539787.311954971</v>
      </c>
      <c r="Z192" s="283">
        <v>3580.1604200000138</v>
      </c>
      <c r="AA192" s="283">
        <v>19754002.555122018</v>
      </c>
      <c r="AB192" s="283">
        <f t="shared" si="38"/>
        <v>43402.921438000049</v>
      </c>
      <c r="AC192" s="283">
        <f t="shared" si="37"/>
        <v>244852179.13721502</v>
      </c>
    </row>
    <row r="193" spans="1:30" ht="12" customHeight="1" x14ac:dyDescent="0.25">
      <c r="A193" s="361"/>
      <c r="B193" s="267"/>
      <c r="C193" s="359" t="s">
        <v>262</v>
      </c>
      <c r="D193" s="485">
        <v>42.476959999999991</v>
      </c>
      <c r="E193" s="485">
        <v>371047.28897599998</v>
      </c>
      <c r="F193" s="485">
        <v>131.55827999999997</v>
      </c>
      <c r="G193" s="485">
        <v>1144654.9650590001</v>
      </c>
      <c r="H193" s="283">
        <v>74.598289999999992</v>
      </c>
      <c r="I193" s="283">
        <v>698517.7427180002</v>
      </c>
      <c r="J193" s="283">
        <v>182.46877999999998</v>
      </c>
      <c r="K193" s="283">
        <v>1482547.9364219999</v>
      </c>
      <c r="L193" s="283">
        <v>164.27780999999999</v>
      </c>
      <c r="M193" s="283">
        <v>1377009.2702839999</v>
      </c>
      <c r="N193" s="283">
        <v>48.002179999999996</v>
      </c>
      <c r="O193" s="283">
        <v>393928.78459599998</v>
      </c>
      <c r="P193" s="283">
        <v>145.52519000000001</v>
      </c>
      <c r="Q193" s="283">
        <v>1239799.4649059998</v>
      </c>
      <c r="R193" s="283">
        <v>182.65922</v>
      </c>
      <c r="S193" s="283">
        <v>1554737.9923069999</v>
      </c>
      <c r="T193" s="283">
        <v>161.00957999999997</v>
      </c>
      <c r="U193" s="283">
        <v>1368398.062902</v>
      </c>
      <c r="V193" s="283">
        <v>42.217379999999991</v>
      </c>
      <c r="W193" s="283">
        <v>361579.61238799995</v>
      </c>
      <c r="X193" s="283">
        <v>27.684489999999997</v>
      </c>
      <c r="Y193" s="283">
        <v>319785.15333100001</v>
      </c>
      <c r="Z193" s="283">
        <v>107.66373999999999</v>
      </c>
      <c r="AA193" s="283">
        <v>981457.1361479999</v>
      </c>
      <c r="AB193" s="283">
        <f t="shared" si="38"/>
        <v>1310.1418999999999</v>
      </c>
      <c r="AC193" s="283">
        <f t="shared" si="37"/>
        <v>11293463.410037</v>
      </c>
      <c r="AD193" s="2"/>
    </row>
    <row r="194" spans="1:30" ht="12" customHeight="1" x14ac:dyDescent="0.25">
      <c r="A194" s="361"/>
      <c r="B194" s="267"/>
      <c r="C194" s="359" t="s">
        <v>263</v>
      </c>
      <c r="D194" s="485">
        <v>175.97325000000001</v>
      </c>
      <c r="E194" s="485">
        <v>495287.07064299966</v>
      </c>
      <c r="F194" s="485">
        <v>341.25746999999996</v>
      </c>
      <c r="G194" s="485">
        <v>714692.36453200015</v>
      </c>
      <c r="H194" s="283">
        <v>335.73815999999988</v>
      </c>
      <c r="I194" s="283">
        <v>744254.56461499911</v>
      </c>
      <c r="J194" s="283">
        <v>327.11218000000002</v>
      </c>
      <c r="K194" s="283">
        <v>861027.42451399949</v>
      </c>
      <c r="L194" s="283">
        <v>188.65065000000004</v>
      </c>
      <c r="M194" s="283">
        <v>611030.18240099959</v>
      </c>
      <c r="N194" s="283">
        <v>151.9016499999999</v>
      </c>
      <c r="O194" s="283">
        <v>541013.92118199938</v>
      </c>
      <c r="P194" s="283">
        <v>176.38213000000002</v>
      </c>
      <c r="Q194" s="283">
        <v>599319.22386299947</v>
      </c>
      <c r="R194" s="283">
        <v>261.83368000000007</v>
      </c>
      <c r="S194" s="283">
        <v>694794.49555699946</v>
      </c>
      <c r="T194" s="283">
        <v>214.14184999999995</v>
      </c>
      <c r="U194" s="283">
        <v>550838.74902899947</v>
      </c>
      <c r="V194" s="283">
        <v>233.99091999999985</v>
      </c>
      <c r="W194" s="283">
        <v>613387.4721149992</v>
      </c>
      <c r="X194" s="283">
        <v>158.23925999999994</v>
      </c>
      <c r="Y194" s="283">
        <v>472388.52033599961</v>
      </c>
      <c r="Z194" s="283">
        <v>164.26568999999989</v>
      </c>
      <c r="AA194" s="283">
        <v>619068.9999060001</v>
      </c>
      <c r="AB194" s="253">
        <f t="shared" si="38"/>
        <v>2729.4868899999992</v>
      </c>
      <c r="AC194" s="434">
        <f t="shared" si="37"/>
        <v>7517102.9886929924</v>
      </c>
      <c r="AD194" s="2"/>
    </row>
    <row r="195" spans="1:30" ht="12" customHeight="1" x14ac:dyDescent="0.25">
      <c r="A195" s="361"/>
      <c r="B195" s="362">
        <v>409</v>
      </c>
      <c r="C195" s="359" t="s">
        <v>264</v>
      </c>
      <c r="D195" s="485">
        <v>0</v>
      </c>
      <c r="E195" s="485">
        <v>0</v>
      </c>
      <c r="F195" s="485">
        <v>0</v>
      </c>
      <c r="G195" s="485">
        <v>0</v>
      </c>
      <c r="H195" s="283">
        <v>0</v>
      </c>
      <c r="I195" s="283">
        <v>0</v>
      </c>
      <c r="J195" s="283">
        <v>0</v>
      </c>
      <c r="K195" s="283">
        <v>0</v>
      </c>
      <c r="L195" s="283">
        <v>0</v>
      </c>
      <c r="M195" s="283">
        <v>0</v>
      </c>
      <c r="N195" s="283">
        <v>0</v>
      </c>
      <c r="O195" s="283">
        <v>0</v>
      </c>
      <c r="P195" s="283">
        <v>0</v>
      </c>
      <c r="Q195" s="283">
        <v>0</v>
      </c>
      <c r="R195" s="283">
        <v>0</v>
      </c>
      <c r="S195" s="283">
        <v>0</v>
      </c>
      <c r="T195" s="283">
        <v>0</v>
      </c>
      <c r="U195" s="283">
        <v>0</v>
      </c>
      <c r="V195" s="283">
        <v>0</v>
      </c>
      <c r="W195" s="283">
        <v>0</v>
      </c>
      <c r="X195" s="283">
        <v>0</v>
      </c>
      <c r="Y195" s="283">
        <v>0</v>
      </c>
      <c r="Z195" s="283">
        <v>0</v>
      </c>
      <c r="AA195" s="283">
        <v>0</v>
      </c>
      <c r="AB195" s="283">
        <f t="shared" si="38"/>
        <v>0</v>
      </c>
      <c r="AC195" s="283">
        <f t="shared" si="37"/>
        <v>0</v>
      </c>
    </row>
    <row r="196" spans="1:30" ht="3.75" customHeight="1" x14ac:dyDescent="0.25">
      <c r="A196" s="312"/>
      <c r="B196" s="312"/>
      <c r="C196" s="312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2"/>
      <c r="S196" s="312"/>
      <c r="T196" s="312"/>
      <c r="U196" s="312"/>
      <c r="V196" s="312"/>
      <c r="W196" s="312"/>
      <c r="X196" s="312"/>
      <c r="Y196" s="312"/>
      <c r="Z196" s="312"/>
      <c r="AA196" s="312"/>
      <c r="AB196" s="312"/>
      <c r="AC196" s="312"/>
    </row>
    <row r="197" spans="1:30" x14ac:dyDescent="0.25">
      <c r="A197" s="363" t="s">
        <v>316</v>
      </c>
      <c r="B197" s="363"/>
      <c r="C197" s="494"/>
      <c r="D197" s="121"/>
      <c r="E197" s="1"/>
      <c r="F197" s="7"/>
      <c r="G197" s="7"/>
      <c r="H197" s="7"/>
      <c r="I197" s="7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5"/>
      <c r="AC197" s="5"/>
      <c r="AD197" s="2"/>
    </row>
    <row r="198" spans="1:30" x14ac:dyDescent="0.25">
      <c r="A198" s="363" t="s">
        <v>266</v>
      </c>
      <c r="B198" s="494"/>
      <c r="C198" s="494"/>
      <c r="D198" s="5"/>
      <c r="E198" s="5"/>
      <c r="F198" s="2"/>
      <c r="G198" s="2"/>
      <c r="H198" s="5"/>
      <c r="I198" s="84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5"/>
      <c r="AC198" s="5"/>
    </row>
    <row r="199" spans="1:30" s="5" customFormat="1" x14ac:dyDescent="0.25">
      <c r="A199" s="363" t="s">
        <v>303</v>
      </c>
      <c r="B199" s="363"/>
      <c r="C199" s="494"/>
      <c r="D199" s="2"/>
      <c r="E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0" s="5" customFormat="1" x14ac:dyDescent="0.25">
      <c r="A200" s="367" t="s">
        <v>317</v>
      </c>
      <c r="B200" s="363"/>
      <c r="C200" s="494"/>
      <c r="AD200" s="84"/>
    </row>
    <row r="201" spans="1:30" s="5" customFormat="1" x14ac:dyDescent="0.25">
      <c r="A201" s="368" t="s">
        <v>348</v>
      </c>
      <c r="B201" s="363"/>
      <c r="C201" s="494"/>
      <c r="D201" s="2"/>
      <c r="E201" s="2"/>
      <c r="J201" s="2"/>
      <c r="AB201" s="2"/>
      <c r="AC201" s="2"/>
    </row>
    <row r="202" spans="1:30" x14ac:dyDescent="0.25">
      <c r="A202" s="494"/>
      <c r="B202" s="494"/>
      <c r="C202" s="494"/>
      <c r="D202" s="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30" s="5" customFormat="1" x14ac:dyDescent="0.25">
      <c r="D203" s="2"/>
      <c r="E203" s="2"/>
    </row>
    <row r="204" spans="1:30" s="5" customFormat="1" x14ac:dyDescent="0.25">
      <c r="D204" s="396"/>
      <c r="E204" s="84"/>
    </row>
    <row r="205" spans="1:30" s="5" customFormat="1" x14ac:dyDescent="0.25">
      <c r="E205" s="84"/>
      <c r="F205" s="127"/>
    </row>
    <row r="206" spans="1:30" s="5" customForma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0" s="5" customFormat="1" x14ac:dyDescent="0.25"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</row>
    <row r="208" spans="1:30" s="5" customFormat="1" x14ac:dyDescent="0.25">
      <c r="E208" s="84"/>
      <c r="F208" s="84"/>
    </row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pans="20:21" s="5" customFormat="1" x14ac:dyDescent="0.25"/>
    <row r="242" spans="20:21" s="5" customFormat="1" x14ac:dyDescent="0.25"/>
    <row r="243" spans="20:21" s="5" customFormat="1" x14ac:dyDescent="0.25"/>
    <row r="244" spans="20:21" s="5" customFormat="1" x14ac:dyDescent="0.25"/>
    <row r="245" spans="20:21" s="5" customFormat="1" x14ac:dyDescent="0.25"/>
    <row r="246" spans="20:21" s="5" customFormat="1" x14ac:dyDescent="0.25"/>
    <row r="247" spans="20:21" s="5" customFormat="1" x14ac:dyDescent="0.25"/>
    <row r="248" spans="20:21" s="5" customFormat="1" x14ac:dyDescent="0.25"/>
    <row r="249" spans="20:21" s="5" customFormat="1" x14ac:dyDescent="0.25"/>
    <row r="250" spans="20:21" s="5" customFormat="1" x14ac:dyDescent="0.25"/>
    <row r="251" spans="20:21" s="5" customFormat="1" x14ac:dyDescent="0.25"/>
    <row r="252" spans="20:21" s="5" customFormat="1" x14ac:dyDescent="0.25"/>
    <row r="253" spans="20:21" x14ac:dyDescent="0.25">
      <c r="T253"/>
      <c r="U253"/>
    </row>
    <row r="254" spans="20:21" x14ac:dyDescent="0.25">
      <c r="T254"/>
      <c r="U254"/>
    </row>
    <row r="255" spans="20:21" x14ac:dyDescent="0.25">
      <c r="T255"/>
      <c r="U255"/>
    </row>
    <row r="256" spans="20:21" x14ac:dyDescent="0.25">
      <c r="T256"/>
      <c r="U256"/>
    </row>
    <row r="257" spans="20:21" x14ac:dyDescent="0.25">
      <c r="T257"/>
      <c r="U257"/>
    </row>
    <row r="258" spans="20:21" x14ac:dyDescent="0.25">
      <c r="T258"/>
      <c r="U258"/>
    </row>
    <row r="259" spans="20:21" x14ac:dyDescent="0.25">
      <c r="T259"/>
      <c r="U259"/>
    </row>
    <row r="260" spans="20:21" x14ac:dyDescent="0.25">
      <c r="T260"/>
      <c r="U260"/>
    </row>
    <row r="261" spans="20:21" x14ac:dyDescent="0.25">
      <c r="T261"/>
      <c r="U261"/>
    </row>
    <row r="262" spans="20:21" x14ac:dyDescent="0.25">
      <c r="T262"/>
      <c r="U262"/>
    </row>
    <row r="263" spans="20:21" x14ac:dyDescent="0.25">
      <c r="T263"/>
      <c r="U263"/>
    </row>
    <row r="264" spans="20:21" x14ac:dyDescent="0.25">
      <c r="T264"/>
      <c r="U264"/>
    </row>
    <row r="265" spans="20:21" x14ac:dyDescent="0.25">
      <c r="T265"/>
      <c r="U265"/>
    </row>
    <row r="266" spans="20:21" x14ac:dyDescent="0.25">
      <c r="T266"/>
      <c r="U266"/>
    </row>
    <row r="267" spans="20:21" x14ac:dyDescent="0.25">
      <c r="T267"/>
      <c r="U267"/>
    </row>
    <row r="268" spans="20:21" x14ac:dyDescent="0.25">
      <c r="T268"/>
      <c r="U268"/>
    </row>
    <row r="269" spans="20:21" x14ac:dyDescent="0.25">
      <c r="T269"/>
      <c r="U269"/>
    </row>
    <row r="270" spans="20:21" x14ac:dyDescent="0.25">
      <c r="T270"/>
      <c r="U270"/>
    </row>
    <row r="271" spans="20:21" x14ac:dyDescent="0.25">
      <c r="T271"/>
      <c r="U271"/>
    </row>
    <row r="272" spans="20:21" x14ac:dyDescent="0.25">
      <c r="T272"/>
      <c r="U272"/>
    </row>
    <row r="273" spans="20:21" x14ac:dyDescent="0.25">
      <c r="T273"/>
      <c r="U273"/>
    </row>
    <row r="274" spans="20:21" x14ac:dyDescent="0.25">
      <c r="T274"/>
      <c r="U274"/>
    </row>
    <row r="275" spans="20:21" x14ac:dyDescent="0.25">
      <c r="T275"/>
      <c r="U275"/>
    </row>
    <row r="276" spans="20:21" x14ac:dyDescent="0.25">
      <c r="T276"/>
      <c r="U276"/>
    </row>
    <row r="277" spans="20:21" x14ac:dyDescent="0.25">
      <c r="T277"/>
      <c r="U277"/>
    </row>
    <row r="278" spans="20:21" x14ac:dyDescent="0.25">
      <c r="T278"/>
      <c r="U278"/>
    </row>
    <row r="279" spans="20:21" x14ac:dyDescent="0.25">
      <c r="T279"/>
      <c r="U279"/>
    </row>
    <row r="280" spans="20:21" x14ac:dyDescent="0.25">
      <c r="T280"/>
      <c r="U280"/>
    </row>
    <row r="281" spans="20:21" x14ac:dyDescent="0.25">
      <c r="T281"/>
      <c r="U281"/>
    </row>
    <row r="282" spans="20:21" x14ac:dyDescent="0.25">
      <c r="T282"/>
      <c r="U282"/>
    </row>
    <row r="283" spans="20:21" x14ac:dyDescent="0.25">
      <c r="T283"/>
      <c r="U283"/>
    </row>
    <row r="284" spans="20:21" x14ac:dyDescent="0.25">
      <c r="T284"/>
      <c r="U284"/>
    </row>
    <row r="285" spans="20:21" x14ac:dyDescent="0.25">
      <c r="T285"/>
      <c r="U285"/>
    </row>
    <row r="286" spans="20:21" x14ac:dyDescent="0.25">
      <c r="T286"/>
      <c r="U286"/>
    </row>
    <row r="287" spans="20:21" x14ac:dyDescent="0.25">
      <c r="T287"/>
      <c r="U287"/>
    </row>
    <row r="288" spans="20:21" x14ac:dyDescent="0.25">
      <c r="T288"/>
      <c r="U288"/>
    </row>
    <row r="289" spans="20:21" x14ac:dyDescent="0.25">
      <c r="T289"/>
      <c r="U289"/>
    </row>
    <row r="290" spans="20:21" x14ac:dyDescent="0.25">
      <c r="T290"/>
      <c r="U290"/>
    </row>
    <row r="291" spans="20:21" x14ac:dyDescent="0.25">
      <c r="T291"/>
      <c r="U291"/>
    </row>
    <row r="292" spans="20:21" x14ac:dyDescent="0.25">
      <c r="T292"/>
      <c r="U292"/>
    </row>
    <row r="293" spans="20:21" x14ac:dyDescent="0.25">
      <c r="T293"/>
      <c r="U293"/>
    </row>
    <row r="294" spans="20:21" x14ac:dyDescent="0.25">
      <c r="T294"/>
      <c r="U294"/>
    </row>
    <row r="295" spans="20:21" x14ac:dyDescent="0.25">
      <c r="T295"/>
      <c r="U295"/>
    </row>
    <row r="296" spans="20:21" x14ac:dyDescent="0.25">
      <c r="T296"/>
      <c r="U296"/>
    </row>
    <row r="297" spans="20:21" x14ac:dyDescent="0.25">
      <c r="T297"/>
      <c r="U297"/>
    </row>
    <row r="298" spans="20:21" x14ac:dyDescent="0.25">
      <c r="T298"/>
      <c r="U298"/>
    </row>
    <row r="299" spans="20:21" x14ac:dyDescent="0.25">
      <c r="T299"/>
      <c r="U299"/>
    </row>
    <row r="300" spans="20:21" x14ac:dyDescent="0.25">
      <c r="T300"/>
      <c r="U300"/>
    </row>
    <row r="301" spans="20:21" x14ac:dyDescent="0.25">
      <c r="T301"/>
      <c r="U301"/>
    </row>
    <row r="302" spans="20:21" x14ac:dyDescent="0.25">
      <c r="T302"/>
      <c r="U302"/>
    </row>
    <row r="303" spans="20:21" x14ac:dyDescent="0.25">
      <c r="T303"/>
      <c r="U303"/>
    </row>
    <row r="304" spans="20:21" x14ac:dyDescent="0.25">
      <c r="T304"/>
      <c r="U304"/>
    </row>
    <row r="305" spans="20:21" x14ac:dyDescent="0.25">
      <c r="T305"/>
      <c r="U305"/>
    </row>
    <row r="306" spans="20:21" x14ac:dyDescent="0.25">
      <c r="T306"/>
      <c r="U306"/>
    </row>
    <row r="307" spans="20:21" x14ac:dyDescent="0.25">
      <c r="T307"/>
      <c r="U307"/>
    </row>
    <row r="308" spans="20:21" x14ac:dyDescent="0.25">
      <c r="T308"/>
      <c r="U308"/>
    </row>
    <row r="309" spans="20:21" x14ac:dyDescent="0.25">
      <c r="T309"/>
      <c r="U309"/>
    </row>
    <row r="310" spans="20:21" x14ac:dyDescent="0.25">
      <c r="T310"/>
      <c r="U310"/>
    </row>
    <row r="311" spans="20:21" x14ac:dyDescent="0.25">
      <c r="T311"/>
      <c r="U311"/>
    </row>
    <row r="312" spans="20:21" x14ac:dyDescent="0.25">
      <c r="T312"/>
      <c r="U312"/>
    </row>
    <row r="313" spans="20:21" x14ac:dyDescent="0.25">
      <c r="T313"/>
      <c r="U313"/>
    </row>
    <row r="314" spans="20:21" x14ac:dyDescent="0.25">
      <c r="T314"/>
      <c r="U314"/>
    </row>
    <row r="315" spans="20:21" x14ac:dyDescent="0.25">
      <c r="T315"/>
      <c r="U315"/>
    </row>
    <row r="316" spans="20:21" x14ac:dyDescent="0.25">
      <c r="T316"/>
      <c r="U316"/>
    </row>
    <row r="317" spans="20:21" x14ac:dyDescent="0.25">
      <c r="T317"/>
      <c r="U317"/>
    </row>
    <row r="318" spans="20:21" x14ac:dyDescent="0.25">
      <c r="T318"/>
      <c r="U318"/>
    </row>
    <row r="319" spans="20:21" x14ac:dyDescent="0.25">
      <c r="T319"/>
      <c r="U319"/>
    </row>
    <row r="320" spans="20:21" x14ac:dyDescent="0.25">
      <c r="T320"/>
      <c r="U320"/>
    </row>
    <row r="321" spans="20:21" x14ac:dyDescent="0.25">
      <c r="T321"/>
      <c r="U321"/>
    </row>
    <row r="322" spans="20:21" x14ac:dyDescent="0.25">
      <c r="T322"/>
      <c r="U322"/>
    </row>
    <row r="323" spans="20:21" x14ac:dyDescent="0.25">
      <c r="T323"/>
      <c r="U323"/>
    </row>
    <row r="324" spans="20:21" x14ac:dyDescent="0.25">
      <c r="T324"/>
      <c r="U324"/>
    </row>
    <row r="325" spans="20:21" x14ac:dyDescent="0.25">
      <c r="T325"/>
      <c r="U325"/>
    </row>
    <row r="326" spans="20:21" x14ac:dyDescent="0.25">
      <c r="T326"/>
      <c r="U326"/>
    </row>
    <row r="327" spans="20:21" x14ac:dyDescent="0.25">
      <c r="T327"/>
      <c r="U327"/>
    </row>
    <row r="328" spans="20:21" x14ac:dyDescent="0.25">
      <c r="T328"/>
      <c r="U328"/>
    </row>
    <row r="329" spans="20:21" x14ac:dyDescent="0.25">
      <c r="T329"/>
      <c r="U329"/>
    </row>
    <row r="330" spans="20:21" x14ac:dyDescent="0.25">
      <c r="T330"/>
      <c r="U330"/>
    </row>
    <row r="331" spans="20:21" x14ac:dyDescent="0.25">
      <c r="T331"/>
      <c r="U331"/>
    </row>
    <row r="332" spans="20:21" x14ac:dyDescent="0.25">
      <c r="T332"/>
      <c r="U332"/>
    </row>
    <row r="333" spans="20:21" x14ac:dyDescent="0.25">
      <c r="T333"/>
      <c r="U333"/>
    </row>
    <row r="334" spans="20:21" x14ac:dyDescent="0.25">
      <c r="T334"/>
      <c r="U334"/>
    </row>
    <row r="335" spans="20:21" x14ac:dyDescent="0.25">
      <c r="T335"/>
      <c r="U335"/>
    </row>
    <row r="336" spans="20:21" x14ac:dyDescent="0.25">
      <c r="T336"/>
      <c r="U336"/>
    </row>
    <row r="337" spans="20:21" x14ac:dyDescent="0.25">
      <c r="T337"/>
      <c r="U337"/>
    </row>
    <row r="338" spans="20:21" x14ac:dyDescent="0.25">
      <c r="T338"/>
      <c r="U338"/>
    </row>
    <row r="339" spans="20:21" x14ac:dyDescent="0.25">
      <c r="T339"/>
      <c r="U339"/>
    </row>
    <row r="340" spans="20:21" x14ac:dyDescent="0.25">
      <c r="T340"/>
      <c r="U340"/>
    </row>
    <row r="341" spans="20:21" x14ac:dyDescent="0.25">
      <c r="T341"/>
      <c r="U341"/>
    </row>
    <row r="342" spans="20:21" x14ac:dyDescent="0.25">
      <c r="T342"/>
      <c r="U342"/>
    </row>
    <row r="343" spans="20:21" x14ac:dyDescent="0.25">
      <c r="T343"/>
      <c r="U343"/>
    </row>
    <row r="344" spans="20:21" x14ac:dyDescent="0.25">
      <c r="T344"/>
      <c r="U344"/>
    </row>
    <row r="345" spans="20:21" x14ac:dyDescent="0.25">
      <c r="T345"/>
      <c r="U345"/>
    </row>
    <row r="346" spans="20:21" x14ac:dyDescent="0.25">
      <c r="T346"/>
      <c r="U346"/>
    </row>
    <row r="347" spans="20:21" x14ac:dyDescent="0.25">
      <c r="T347"/>
      <c r="U347"/>
    </row>
    <row r="348" spans="20:21" x14ac:dyDescent="0.25">
      <c r="T348"/>
      <c r="U348"/>
    </row>
    <row r="349" spans="20:21" x14ac:dyDescent="0.25">
      <c r="T349"/>
      <c r="U349"/>
    </row>
    <row r="350" spans="20:21" x14ac:dyDescent="0.25">
      <c r="T350"/>
      <c r="U350"/>
    </row>
    <row r="351" spans="20:21" x14ac:dyDescent="0.25">
      <c r="T351"/>
      <c r="U351"/>
    </row>
    <row r="352" spans="20:21" x14ac:dyDescent="0.25">
      <c r="T352"/>
      <c r="U352"/>
    </row>
    <row r="353" spans="20:21" x14ac:dyDescent="0.25">
      <c r="T353"/>
      <c r="U353"/>
    </row>
    <row r="354" spans="20:21" x14ac:dyDescent="0.25">
      <c r="T354"/>
      <c r="U354"/>
    </row>
    <row r="355" spans="20:21" x14ac:dyDescent="0.25">
      <c r="T355"/>
      <c r="U355"/>
    </row>
    <row r="356" spans="20:21" x14ac:dyDescent="0.25">
      <c r="T356"/>
      <c r="U356"/>
    </row>
    <row r="357" spans="20:21" x14ac:dyDescent="0.25">
      <c r="T357"/>
      <c r="U357"/>
    </row>
    <row r="358" spans="20:21" x14ac:dyDescent="0.25">
      <c r="T358"/>
      <c r="U358"/>
    </row>
    <row r="359" spans="20:21" x14ac:dyDescent="0.25">
      <c r="T359"/>
      <c r="U359"/>
    </row>
    <row r="360" spans="20:21" x14ac:dyDescent="0.25">
      <c r="T360"/>
      <c r="U360"/>
    </row>
    <row r="361" spans="20:21" x14ac:dyDescent="0.25">
      <c r="T361"/>
      <c r="U361"/>
    </row>
    <row r="362" spans="20:21" x14ac:dyDescent="0.25">
      <c r="T362"/>
      <c r="U362"/>
    </row>
    <row r="363" spans="20:21" x14ac:dyDescent="0.25">
      <c r="T363"/>
      <c r="U363"/>
    </row>
    <row r="364" spans="20:21" x14ac:dyDescent="0.25">
      <c r="T364"/>
      <c r="U364"/>
    </row>
    <row r="365" spans="20:21" x14ac:dyDescent="0.25">
      <c r="T365"/>
      <c r="U365"/>
    </row>
    <row r="366" spans="20:21" x14ac:dyDescent="0.25">
      <c r="T366"/>
      <c r="U366"/>
    </row>
    <row r="367" spans="20:21" x14ac:dyDescent="0.25">
      <c r="T367"/>
      <c r="U367"/>
    </row>
    <row r="368" spans="20:21" x14ac:dyDescent="0.25">
      <c r="T368"/>
      <c r="U368"/>
    </row>
    <row r="369" spans="20:21" x14ac:dyDescent="0.25">
      <c r="T369"/>
      <c r="U369"/>
    </row>
    <row r="370" spans="20:21" x14ac:dyDescent="0.25">
      <c r="T370"/>
      <c r="U370"/>
    </row>
    <row r="371" spans="20:21" x14ac:dyDescent="0.25">
      <c r="T371"/>
      <c r="U371"/>
    </row>
    <row r="372" spans="20:21" x14ac:dyDescent="0.25">
      <c r="T372"/>
      <c r="U372"/>
    </row>
    <row r="373" spans="20:21" x14ac:dyDescent="0.25">
      <c r="T373"/>
      <c r="U373"/>
    </row>
    <row r="374" spans="20:21" x14ac:dyDescent="0.25">
      <c r="T374"/>
      <c r="U374"/>
    </row>
    <row r="375" spans="20:21" x14ac:dyDescent="0.25">
      <c r="T375"/>
      <c r="U375"/>
    </row>
    <row r="376" spans="20:21" x14ac:dyDescent="0.25">
      <c r="T376"/>
      <c r="U376"/>
    </row>
    <row r="377" spans="20:21" x14ac:dyDescent="0.25">
      <c r="T377"/>
      <c r="U377"/>
    </row>
    <row r="378" spans="20:21" x14ac:dyDescent="0.25">
      <c r="T378"/>
      <c r="U378"/>
    </row>
    <row r="379" spans="20:21" x14ac:dyDescent="0.25">
      <c r="T379"/>
      <c r="U379"/>
    </row>
    <row r="380" spans="20:21" x14ac:dyDescent="0.25">
      <c r="T380"/>
      <c r="U380"/>
    </row>
    <row r="381" spans="20:21" x14ac:dyDescent="0.25">
      <c r="T381"/>
      <c r="U381"/>
    </row>
    <row r="382" spans="20:21" x14ac:dyDescent="0.25">
      <c r="T382"/>
      <c r="U382"/>
    </row>
    <row r="383" spans="20:21" x14ac:dyDescent="0.25">
      <c r="T383"/>
      <c r="U383"/>
    </row>
    <row r="384" spans="20:21" x14ac:dyDescent="0.25">
      <c r="T384"/>
      <c r="U384"/>
    </row>
    <row r="385" spans="20:21" x14ac:dyDescent="0.25">
      <c r="T385"/>
      <c r="U385"/>
    </row>
    <row r="386" spans="20:21" x14ac:dyDescent="0.25">
      <c r="T386"/>
      <c r="U386"/>
    </row>
    <row r="387" spans="20:21" x14ac:dyDescent="0.25">
      <c r="T387"/>
      <c r="U387"/>
    </row>
    <row r="388" spans="20:21" x14ac:dyDescent="0.25">
      <c r="T388"/>
      <c r="U388"/>
    </row>
    <row r="389" spans="20:21" x14ac:dyDescent="0.25">
      <c r="T389"/>
      <c r="U389"/>
    </row>
    <row r="390" spans="20:21" x14ac:dyDescent="0.25">
      <c r="T390"/>
      <c r="U390"/>
    </row>
    <row r="391" spans="20:21" x14ac:dyDescent="0.25">
      <c r="T391"/>
      <c r="U391"/>
    </row>
    <row r="392" spans="20:21" x14ac:dyDescent="0.25">
      <c r="T392"/>
      <c r="U392"/>
    </row>
    <row r="393" spans="20:21" x14ac:dyDescent="0.25">
      <c r="T393"/>
      <c r="U393"/>
    </row>
    <row r="394" spans="20:21" x14ac:dyDescent="0.25">
      <c r="T394"/>
      <c r="U394"/>
    </row>
    <row r="395" spans="20:21" x14ac:dyDescent="0.25">
      <c r="T395"/>
      <c r="U395"/>
    </row>
    <row r="396" spans="20:21" x14ac:dyDescent="0.25">
      <c r="T396"/>
      <c r="U396"/>
    </row>
    <row r="397" spans="20:21" x14ac:dyDescent="0.25">
      <c r="T397"/>
      <c r="U397"/>
    </row>
    <row r="398" spans="20:21" x14ac:dyDescent="0.25">
      <c r="T398"/>
      <c r="U398"/>
    </row>
    <row r="399" spans="20:21" x14ac:dyDescent="0.25">
      <c r="T399"/>
      <c r="U399"/>
    </row>
    <row r="400" spans="20:21" x14ac:dyDescent="0.25">
      <c r="T400"/>
      <c r="U400"/>
    </row>
    <row r="401" spans="20:21" x14ac:dyDescent="0.25">
      <c r="T401"/>
      <c r="U401"/>
    </row>
    <row r="402" spans="20:21" x14ac:dyDescent="0.25">
      <c r="T402"/>
      <c r="U402"/>
    </row>
    <row r="403" spans="20:21" x14ac:dyDescent="0.25">
      <c r="T403"/>
      <c r="U403"/>
    </row>
    <row r="404" spans="20:21" x14ac:dyDescent="0.25">
      <c r="T404"/>
      <c r="U404"/>
    </row>
    <row r="405" spans="20:21" x14ac:dyDescent="0.25">
      <c r="T405"/>
      <c r="U405"/>
    </row>
    <row r="406" spans="20:21" x14ac:dyDescent="0.25">
      <c r="T406"/>
      <c r="U406"/>
    </row>
    <row r="407" spans="20:21" x14ac:dyDescent="0.25">
      <c r="T407"/>
      <c r="U407"/>
    </row>
    <row r="408" spans="20:21" x14ac:dyDescent="0.25">
      <c r="T408"/>
      <c r="U408"/>
    </row>
    <row r="409" spans="20:21" x14ac:dyDescent="0.25">
      <c r="T409"/>
      <c r="U409"/>
    </row>
    <row r="410" spans="20:21" x14ac:dyDescent="0.25">
      <c r="T410"/>
      <c r="U410"/>
    </row>
    <row r="411" spans="20:21" x14ac:dyDescent="0.25">
      <c r="T411"/>
      <c r="U411"/>
    </row>
    <row r="412" spans="20:21" x14ac:dyDescent="0.25">
      <c r="T412"/>
      <c r="U412"/>
    </row>
    <row r="413" spans="20:21" x14ac:dyDescent="0.25">
      <c r="T413"/>
      <c r="U413"/>
    </row>
    <row r="414" spans="20:21" x14ac:dyDescent="0.25">
      <c r="T414"/>
      <c r="U414"/>
    </row>
    <row r="415" spans="20:21" x14ac:dyDescent="0.25">
      <c r="T415"/>
      <c r="U415"/>
    </row>
    <row r="416" spans="20:21" x14ac:dyDescent="0.25">
      <c r="T416"/>
      <c r="U416"/>
    </row>
    <row r="417" spans="20:21" x14ac:dyDescent="0.25">
      <c r="T417"/>
      <c r="U417"/>
    </row>
    <row r="418" spans="20:21" x14ac:dyDescent="0.25">
      <c r="T418"/>
      <c r="U418"/>
    </row>
    <row r="419" spans="20:21" x14ac:dyDescent="0.25">
      <c r="T419"/>
      <c r="U419"/>
    </row>
    <row r="420" spans="20:21" x14ac:dyDescent="0.25">
      <c r="T420"/>
      <c r="U420"/>
    </row>
    <row r="421" spans="20:21" x14ac:dyDescent="0.25">
      <c r="T421"/>
      <c r="U421"/>
    </row>
    <row r="422" spans="20:21" x14ac:dyDescent="0.25">
      <c r="T422"/>
      <c r="U422"/>
    </row>
    <row r="423" spans="20:21" x14ac:dyDescent="0.25">
      <c r="T423"/>
      <c r="U423"/>
    </row>
    <row r="424" spans="20:21" x14ac:dyDescent="0.25">
      <c r="T424"/>
      <c r="U424"/>
    </row>
    <row r="425" spans="20:21" x14ac:dyDescent="0.25">
      <c r="T425"/>
      <c r="U425"/>
    </row>
    <row r="426" spans="20:21" x14ac:dyDescent="0.25">
      <c r="T426"/>
      <c r="U426"/>
    </row>
    <row r="427" spans="20:21" x14ac:dyDescent="0.25">
      <c r="T427"/>
      <c r="U427"/>
    </row>
    <row r="428" spans="20:21" x14ac:dyDescent="0.25">
      <c r="T428"/>
      <c r="U428"/>
    </row>
    <row r="429" spans="20:21" x14ac:dyDescent="0.25">
      <c r="T429"/>
      <c r="U429"/>
    </row>
    <row r="430" spans="20:21" x14ac:dyDescent="0.25">
      <c r="T430"/>
      <c r="U430"/>
    </row>
    <row r="431" spans="20:21" x14ac:dyDescent="0.25">
      <c r="T431"/>
      <c r="U431"/>
    </row>
    <row r="432" spans="20:21" x14ac:dyDescent="0.25">
      <c r="T432"/>
      <c r="U432"/>
    </row>
    <row r="433" spans="20:21" x14ac:dyDescent="0.25">
      <c r="T433"/>
      <c r="U433"/>
    </row>
    <row r="434" spans="20:21" x14ac:dyDescent="0.25">
      <c r="T434"/>
      <c r="U434"/>
    </row>
    <row r="435" spans="20:21" x14ac:dyDescent="0.25">
      <c r="T435"/>
      <c r="U435"/>
    </row>
    <row r="436" spans="20:21" x14ac:dyDescent="0.25">
      <c r="T436"/>
      <c r="U436"/>
    </row>
    <row r="437" spans="20:21" x14ac:dyDescent="0.25">
      <c r="T437"/>
      <c r="U437"/>
    </row>
    <row r="438" spans="20:21" x14ac:dyDescent="0.25">
      <c r="T438"/>
      <c r="U438"/>
    </row>
    <row r="439" spans="20:21" x14ac:dyDescent="0.25">
      <c r="T439"/>
      <c r="U439"/>
    </row>
    <row r="440" spans="20:21" x14ac:dyDescent="0.25">
      <c r="T440"/>
      <c r="U440"/>
    </row>
    <row r="441" spans="20:21" x14ac:dyDescent="0.25">
      <c r="T441"/>
      <c r="U441"/>
    </row>
    <row r="442" spans="20:21" x14ac:dyDescent="0.25">
      <c r="T442"/>
      <c r="U442"/>
    </row>
    <row r="443" spans="20:21" x14ac:dyDescent="0.25">
      <c r="T443"/>
      <c r="U443"/>
    </row>
    <row r="444" spans="20:21" x14ac:dyDescent="0.25">
      <c r="T444"/>
      <c r="U444"/>
    </row>
    <row r="445" spans="20:21" x14ac:dyDescent="0.25">
      <c r="T445"/>
      <c r="U445"/>
    </row>
  </sheetData>
  <mergeCells count="87">
    <mergeCell ref="A5:AC5"/>
    <mergeCell ref="A6:AC6"/>
    <mergeCell ref="A8:AC8"/>
    <mergeCell ref="A9:AC9"/>
    <mergeCell ref="A11:A12"/>
    <mergeCell ref="B11:B12"/>
    <mergeCell ref="C11:C12"/>
    <mergeCell ref="D11:E11"/>
    <mergeCell ref="F11:G11"/>
    <mergeCell ref="H11:I11"/>
    <mergeCell ref="A30:B30"/>
    <mergeCell ref="J11:K11"/>
    <mergeCell ref="L11:M11"/>
    <mergeCell ref="N11:O11"/>
    <mergeCell ref="P11:Q11"/>
    <mergeCell ref="V11:W11"/>
    <mergeCell ref="X11:Y11"/>
    <mergeCell ref="Z11:AA11"/>
    <mergeCell ref="AB11:AC11"/>
    <mergeCell ref="A29:B29"/>
    <mergeCell ref="R11:S11"/>
    <mergeCell ref="T11:U11"/>
    <mergeCell ref="A33:B33"/>
    <mergeCell ref="A67:AC67"/>
    <mergeCell ref="A68:AC68"/>
    <mergeCell ref="A70:A71"/>
    <mergeCell ref="B70:B71"/>
    <mergeCell ref="C70:C71"/>
    <mergeCell ref="D70:E70"/>
    <mergeCell ref="F70:G70"/>
    <mergeCell ref="H70:I70"/>
    <mergeCell ref="J70:K70"/>
    <mergeCell ref="A88:B88"/>
    <mergeCell ref="L70:M70"/>
    <mergeCell ref="N70:O70"/>
    <mergeCell ref="P70:Q70"/>
    <mergeCell ref="R70:S70"/>
    <mergeCell ref="X70:Y70"/>
    <mergeCell ref="Z70:AA70"/>
    <mergeCell ref="AB70:AC70"/>
    <mergeCell ref="B74:C74"/>
    <mergeCell ref="A83:B83"/>
    <mergeCell ref="T70:U70"/>
    <mergeCell ref="V70:W70"/>
    <mergeCell ref="P115:Q115"/>
    <mergeCell ref="R115:S115"/>
    <mergeCell ref="A89:B89"/>
    <mergeCell ref="A90:B90"/>
    <mergeCell ref="A97:B97"/>
    <mergeCell ref="A112:AC112"/>
    <mergeCell ref="A113:AC113"/>
    <mergeCell ref="A115:A116"/>
    <mergeCell ref="B115:B116"/>
    <mergeCell ref="C115:C116"/>
    <mergeCell ref="D115:E115"/>
    <mergeCell ref="F115:G115"/>
    <mergeCell ref="A126:B126"/>
    <mergeCell ref="H115:I115"/>
    <mergeCell ref="J115:K115"/>
    <mergeCell ref="L115:M115"/>
    <mergeCell ref="N115:O115"/>
    <mergeCell ref="T115:U115"/>
    <mergeCell ref="V115:W115"/>
    <mergeCell ref="X115:Y115"/>
    <mergeCell ref="Z115:AA115"/>
    <mergeCell ref="AB115:AC115"/>
    <mergeCell ref="A155:AC155"/>
    <mergeCell ref="A156:AC156"/>
    <mergeCell ref="A158:A159"/>
    <mergeCell ref="B158:B159"/>
    <mergeCell ref="C158:C159"/>
    <mergeCell ref="D158:E158"/>
    <mergeCell ref="F158:G158"/>
    <mergeCell ref="H158:I158"/>
    <mergeCell ref="J158:K158"/>
    <mergeCell ref="L158:M158"/>
    <mergeCell ref="Z158:AA158"/>
    <mergeCell ref="AB158:AC158"/>
    <mergeCell ref="A167:B167"/>
    <mergeCell ref="A171:B171"/>
    <mergeCell ref="A192:B192"/>
    <mergeCell ref="N158:O158"/>
    <mergeCell ref="P158:Q158"/>
    <mergeCell ref="R158:S158"/>
    <mergeCell ref="T158:U158"/>
    <mergeCell ref="V158:W158"/>
    <mergeCell ref="X158:Y1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"/>
  <sheetViews>
    <sheetView workbookViewId="0">
      <selection activeCell="I18" sqref="I18"/>
    </sheetView>
  </sheetViews>
  <sheetFormatPr baseColWidth="10" defaultColWidth="11.42578125" defaultRowHeight="15" x14ac:dyDescent="0.25"/>
  <cols>
    <col min="1" max="1" width="5.42578125" customWidth="1"/>
    <col min="2" max="2" width="8.85546875" customWidth="1"/>
    <col min="3" max="3" width="25.5703125" customWidth="1"/>
  </cols>
  <sheetData>
    <row r="1" spans="1:15" ht="15.75" x14ac:dyDescent="0.25">
      <c r="A1" s="546" t="s">
        <v>336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</row>
    <row r="2" spans="1:15" ht="15.75" x14ac:dyDescent="0.25">
      <c r="A2" s="547" t="s">
        <v>3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</row>
    <row r="3" spans="1:15" ht="6.75" customHeight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6.5" thickBot="1" x14ac:dyDescent="0.35">
      <c r="A4" s="629" t="s">
        <v>4</v>
      </c>
      <c r="B4" s="631" t="s">
        <v>5</v>
      </c>
      <c r="C4" s="633" t="s">
        <v>6</v>
      </c>
      <c r="D4" s="516" t="s">
        <v>7</v>
      </c>
      <c r="E4" s="516"/>
      <c r="F4" s="516" t="s">
        <v>8</v>
      </c>
      <c r="G4" s="516"/>
      <c r="H4" s="516" t="s">
        <v>9</v>
      </c>
      <c r="I4" s="516"/>
      <c r="J4" s="516" t="s">
        <v>10</v>
      </c>
      <c r="K4" s="516"/>
      <c r="L4" s="516" t="s">
        <v>11</v>
      </c>
      <c r="M4" s="516"/>
      <c r="N4" s="516" t="s">
        <v>19</v>
      </c>
      <c r="O4" s="517"/>
    </row>
    <row r="5" spans="1:15" ht="16.5" thickBot="1" x14ac:dyDescent="0.35">
      <c r="A5" s="630"/>
      <c r="B5" s="632"/>
      <c r="C5" s="634"/>
      <c r="D5" s="128" t="s">
        <v>20</v>
      </c>
      <c r="E5" s="128" t="s">
        <v>21</v>
      </c>
      <c r="F5" s="128" t="s">
        <v>20</v>
      </c>
      <c r="G5" s="128" t="s">
        <v>21</v>
      </c>
      <c r="H5" s="128" t="s">
        <v>20</v>
      </c>
      <c r="I5" s="128" t="s">
        <v>21</v>
      </c>
      <c r="J5" s="128" t="s">
        <v>20</v>
      </c>
      <c r="K5" s="128" t="s">
        <v>21</v>
      </c>
      <c r="L5" s="128" t="s">
        <v>20</v>
      </c>
      <c r="M5" s="128" t="s">
        <v>21</v>
      </c>
      <c r="N5" s="128" t="s">
        <v>20</v>
      </c>
      <c r="O5" s="129" t="s">
        <v>21</v>
      </c>
    </row>
    <row r="6" spans="1:15" x14ac:dyDescent="0.25">
      <c r="A6" s="628" t="s">
        <v>337</v>
      </c>
      <c r="B6" s="628"/>
      <c r="C6" s="138" t="s">
        <v>108</v>
      </c>
      <c r="D6" s="135">
        <f>+D7+D8+D9+D10</f>
        <v>5889.8466058999993</v>
      </c>
      <c r="E6" s="135">
        <f>+E7+E8+E9+E10</f>
        <v>5179234.6069830004</v>
      </c>
      <c r="F6" s="135">
        <f>+F7+F8+F9+F10</f>
        <v>2011.7424799999999</v>
      </c>
      <c r="G6" s="135">
        <f>+G7+G8+G9+G10</f>
        <v>1794417.582165</v>
      </c>
      <c r="H6" s="135">
        <f t="shared" ref="H6:M6" si="0">+H7+H8+H9+H10</f>
        <v>4110.8050199999998</v>
      </c>
      <c r="I6" s="135">
        <f t="shared" si="0"/>
        <v>3419203.1589299999</v>
      </c>
      <c r="J6" s="135">
        <f t="shared" si="0"/>
        <v>3446.8237300000001</v>
      </c>
      <c r="K6" s="135">
        <f t="shared" si="0"/>
        <v>2977952.3144880002</v>
      </c>
      <c r="L6" s="135">
        <f t="shared" si="0"/>
        <v>4630.3914533333345</v>
      </c>
      <c r="M6" s="135">
        <f t="shared" si="0"/>
        <v>4090092.9904820006</v>
      </c>
      <c r="N6" s="135">
        <f>D6+F6+H6+J6+L6</f>
        <v>20089.609289233333</v>
      </c>
      <c r="O6" s="135">
        <f>E6+G6+I6+K6+M6</f>
        <v>17460900.653048001</v>
      </c>
    </row>
    <row r="7" spans="1:15" x14ac:dyDescent="0.25">
      <c r="A7" s="383"/>
      <c r="B7" s="383"/>
      <c r="C7" s="15" t="s">
        <v>109</v>
      </c>
      <c r="D7" s="57">
        <v>2434.2739200000001</v>
      </c>
      <c r="E7" s="57">
        <v>2178583.3863420002</v>
      </c>
      <c r="F7" s="57">
        <v>1121.3346299999998</v>
      </c>
      <c r="G7" s="57">
        <v>985750.37440900016</v>
      </c>
      <c r="H7" s="57">
        <v>2019.2320099999997</v>
      </c>
      <c r="I7" s="57">
        <v>1690299.6468640002</v>
      </c>
      <c r="J7" s="57">
        <v>2534.0701300000001</v>
      </c>
      <c r="K7" s="57">
        <v>2162606.8063420001</v>
      </c>
      <c r="L7" s="57">
        <v>2262.8504400000006</v>
      </c>
      <c r="M7" s="57">
        <v>2041723.7930036671</v>
      </c>
      <c r="N7" s="57">
        <f t="shared" ref="N7:O10" si="1">+D7+F7+H7+J7+L7</f>
        <v>10371.761130000001</v>
      </c>
      <c r="O7" s="57">
        <f t="shared" si="1"/>
        <v>9058964.0069606677</v>
      </c>
    </row>
    <row r="8" spans="1:15" x14ac:dyDescent="0.25">
      <c r="A8" s="383"/>
      <c r="B8" s="383">
        <v>713.1</v>
      </c>
      <c r="C8" s="15" t="s">
        <v>110</v>
      </c>
      <c r="D8" s="57">
        <v>544.20150999999998</v>
      </c>
      <c r="E8" s="57">
        <v>504747.44171000004</v>
      </c>
      <c r="F8" s="57"/>
      <c r="G8" s="57"/>
      <c r="H8" s="57">
        <v>946.65329000000008</v>
      </c>
      <c r="I8" s="57">
        <v>834872.94682800001</v>
      </c>
      <c r="J8" s="57">
        <v>389.96102999999999</v>
      </c>
      <c r="K8" s="57">
        <v>329909.03572599997</v>
      </c>
      <c r="L8" s="57">
        <v>172.06443333333331</v>
      </c>
      <c r="M8" s="57">
        <v>136149.14793533334</v>
      </c>
      <c r="N8" s="57">
        <f t="shared" si="1"/>
        <v>2052.8802633333335</v>
      </c>
      <c r="O8" s="57">
        <f t="shared" si="1"/>
        <v>1805678.5721993337</v>
      </c>
    </row>
    <row r="9" spans="1:15" x14ac:dyDescent="0.25">
      <c r="A9" s="383"/>
      <c r="B9" s="383"/>
      <c r="C9" s="15" t="s">
        <v>111</v>
      </c>
      <c r="D9" s="57">
        <v>136.07873999999998</v>
      </c>
      <c r="E9" s="57">
        <v>130944.04463</v>
      </c>
      <c r="F9" s="57">
        <v>192.77847999999997</v>
      </c>
      <c r="G9" s="57">
        <v>180336.338552</v>
      </c>
      <c r="H9" s="57"/>
      <c r="I9" s="57"/>
      <c r="J9" s="57">
        <v>165.971</v>
      </c>
      <c r="K9" s="57">
        <v>157513.35219999999</v>
      </c>
      <c r="L9" s="57"/>
      <c r="M9" s="57"/>
      <c r="N9" s="57">
        <f t="shared" si="1"/>
        <v>494.82821999999999</v>
      </c>
      <c r="O9" s="57">
        <f t="shared" si="1"/>
        <v>468793.73538199998</v>
      </c>
    </row>
    <row r="10" spans="1:15" x14ac:dyDescent="0.25">
      <c r="A10" s="383"/>
      <c r="B10" s="383"/>
      <c r="C10" s="15" t="s">
        <v>112</v>
      </c>
      <c r="D10" s="57">
        <v>2775.2924358999994</v>
      </c>
      <c r="E10" s="57">
        <v>2364959.7343010008</v>
      </c>
      <c r="F10" s="57">
        <v>697.62936999999999</v>
      </c>
      <c r="G10" s="57">
        <v>628330.86920399999</v>
      </c>
      <c r="H10" s="57">
        <v>1144.9197199999999</v>
      </c>
      <c r="I10" s="57">
        <v>894030.56523800001</v>
      </c>
      <c r="J10" s="57">
        <v>356.82156999999995</v>
      </c>
      <c r="K10" s="57">
        <v>327923.12021999998</v>
      </c>
      <c r="L10" s="57">
        <v>2195.4765800000005</v>
      </c>
      <c r="M10" s="57">
        <v>1912220.0495430001</v>
      </c>
      <c r="N10" s="57">
        <f t="shared" si="1"/>
        <v>7170.1396758999999</v>
      </c>
      <c r="O10" s="57">
        <f t="shared" si="1"/>
        <v>6127464.338506001</v>
      </c>
    </row>
  </sheetData>
  <mergeCells count="12">
    <mergeCell ref="H4:I4"/>
    <mergeCell ref="J4:K4"/>
    <mergeCell ref="L4:M4"/>
    <mergeCell ref="N4:O4"/>
    <mergeCell ref="A1:O1"/>
    <mergeCell ref="A2:O2"/>
    <mergeCell ref="F4:G4"/>
    <mergeCell ref="A6:B6"/>
    <mergeCell ref="A4:A5"/>
    <mergeCell ref="B4:B5"/>
    <mergeCell ref="C4:C5"/>
    <mergeCell ref="D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4"/>
  <sheetViews>
    <sheetView workbookViewId="0">
      <selection activeCell="AE4" sqref="AE4"/>
    </sheetView>
  </sheetViews>
  <sheetFormatPr baseColWidth="10" defaultColWidth="9.140625" defaultRowHeight="15" x14ac:dyDescent="0.25"/>
  <cols>
    <col min="1" max="1" width="6" customWidth="1"/>
    <col min="2" max="2" width="6.7109375" customWidth="1"/>
    <col min="3" max="3" width="39.85546875" customWidth="1"/>
    <col min="4" max="4" width="9.85546875" customWidth="1"/>
    <col min="5" max="5" width="12.28515625" customWidth="1"/>
    <col min="6" max="6" width="12" customWidth="1"/>
    <col min="7" max="7" width="11.7109375" customWidth="1"/>
    <col min="8" max="8" width="9.5703125" customWidth="1"/>
    <col min="9" max="9" width="13.28515625" customWidth="1"/>
    <col min="10" max="10" width="10" customWidth="1"/>
    <col min="11" max="25" width="11.85546875" customWidth="1"/>
    <col min="26" max="26" width="8.85546875" customWidth="1"/>
    <col min="27" max="27" width="11.5703125" customWidth="1"/>
    <col min="28" max="28" width="12.85546875" customWidth="1"/>
    <col min="29" max="29" width="12.5703125" customWidth="1"/>
    <col min="30" max="30" width="9.140625" style="5"/>
    <col min="31" max="31" width="13.140625" bestFit="1" customWidth="1"/>
    <col min="32" max="32" width="12.85546875" customWidth="1"/>
    <col min="33" max="33" width="18.5703125" customWidth="1"/>
  </cols>
  <sheetData>
    <row r="1" spans="1:3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2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 t="s">
        <v>270</v>
      </c>
    </row>
    <row r="4" spans="1:32" ht="15.75" x14ac:dyDescent="0.25">
      <c r="A4" s="546" t="s">
        <v>271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</row>
    <row r="5" spans="1:32" ht="15.75" x14ac:dyDescent="0.25">
      <c r="A5" s="547" t="s">
        <v>3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</row>
    <row r="6" spans="1:32" ht="11.25" customHeight="1" x14ac:dyDescent="0.3">
      <c r="A6" s="369"/>
      <c r="B6" s="369"/>
      <c r="C6" s="369"/>
      <c r="D6" s="369"/>
      <c r="E6" s="369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5"/>
      <c r="AC6" s="5"/>
    </row>
    <row r="7" spans="1:32" ht="16.5" thickBot="1" x14ac:dyDescent="0.35">
      <c r="A7" s="552" t="s">
        <v>4</v>
      </c>
      <c r="B7" s="553" t="s">
        <v>5</v>
      </c>
      <c r="C7" s="554" t="s">
        <v>6</v>
      </c>
      <c r="D7" s="549" t="s">
        <v>7</v>
      </c>
      <c r="E7" s="549"/>
      <c r="F7" s="549" t="s">
        <v>8</v>
      </c>
      <c r="G7" s="549"/>
      <c r="H7" s="549" t="s">
        <v>9</v>
      </c>
      <c r="I7" s="549"/>
      <c r="J7" s="549" t="s">
        <v>10</v>
      </c>
      <c r="K7" s="549"/>
      <c r="L7" s="549" t="s">
        <v>11</v>
      </c>
      <c r="M7" s="549"/>
      <c r="N7" s="549" t="s">
        <v>12</v>
      </c>
      <c r="O7" s="549"/>
      <c r="P7" s="549" t="s">
        <v>13</v>
      </c>
      <c r="Q7" s="549"/>
      <c r="R7" s="549" t="s">
        <v>272</v>
      </c>
      <c r="S7" s="549"/>
      <c r="T7" s="549" t="s">
        <v>15</v>
      </c>
      <c r="U7" s="549"/>
      <c r="V7" s="549" t="s">
        <v>16</v>
      </c>
      <c r="W7" s="549"/>
      <c r="X7" s="549" t="s">
        <v>17</v>
      </c>
      <c r="Y7" s="549"/>
      <c r="Z7" s="549" t="s">
        <v>18</v>
      </c>
      <c r="AA7" s="549"/>
      <c r="AB7" s="549" t="s">
        <v>19</v>
      </c>
      <c r="AC7" s="549"/>
    </row>
    <row r="8" spans="1:32" ht="15.75" x14ac:dyDescent="0.3">
      <c r="A8" s="552"/>
      <c r="B8" s="553"/>
      <c r="C8" s="554"/>
      <c r="D8" s="237" t="s">
        <v>20</v>
      </c>
      <c r="E8" s="237" t="s">
        <v>21</v>
      </c>
      <c r="F8" s="237" t="s">
        <v>20</v>
      </c>
      <c r="G8" s="237" t="s">
        <v>21</v>
      </c>
      <c r="H8" s="237" t="s">
        <v>20</v>
      </c>
      <c r="I8" s="237" t="s">
        <v>21</v>
      </c>
      <c r="J8" s="237" t="s">
        <v>20</v>
      </c>
      <c r="K8" s="237" t="s">
        <v>21</v>
      </c>
      <c r="L8" s="237" t="s">
        <v>20</v>
      </c>
      <c r="M8" s="237" t="s">
        <v>21</v>
      </c>
      <c r="N8" s="237" t="s">
        <v>20</v>
      </c>
      <c r="O8" s="237" t="s">
        <v>21</v>
      </c>
      <c r="P8" s="237" t="s">
        <v>20</v>
      </c>
      <c r="Q8" s="237" t="s">
        <v>21</v>
      </c>
      <c r="R8" s="237" t="s">
        <v>20</v>
      </c>
      <c r="S8" s="237" t="s">
        <v>21</v>
      </c>
      <c r="T8" s="237" t="s">
        <v>20</v>
      </c>
      <c r="U8" s="237" t="s">
        <v>21</v>
      </c>
      <c r="V8" s="237" t="s">
        <v>20</v>
      </c>
      <c r="W8" s="237" t="s">
        <v>21</v>
      </c>
      <c r="X8" s="237" t="s">
        <v>20</v>
      </c>
      <c r="Y8" s="237" t="s">
        <v>21</v>
      </c>
      <c r="Z8" s="237" t="s">
        <v>20</v>
      </c>
      <c r="AA8" s="237" t="s">
        <v>21</v>
      </c>
      <c r="AB8" s="237" t="s">
        <v>20</v>
      </c>
      <c r="AC8" s="237" t="s">
        <v>21</v>
      </c>
    </row>
    <row r="9" spans="1:32" x14ac:dyDescent="0.25">
      <c r="A9" s="12">
        <v>10</v>
      </c>
      <c r="B9" s="13"/>
      <c r="C9" s="130" t="s">
        <v>22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pans="1:32" x14ac:dyDescent="0.25">
      <c r="A10" s="14"/>
      <c r="B10" s="383" t="s">
        <v>23</v>
      </c>
      <c r="C10" s="15" t="s">
        <v>24</v>
      </c>
      <c r="D10" s="16">
        <v>30107.866000000002</v>
      </c>
      <c r="E10" s="16">
        <v>6506255.7398000006</v>
      </c>
      <c r="F10" s="16">
        <v>43181.928200000002</v>
      </c>
      <c r="G10" s="16">
        <v>9929322.8505999986</v>
      </c>
      <c r="H10" s="16">
        <v>29968.509300000002</v>
      </c>
      <c r="I10" s="16">
        <v>6544921.1208900008</v>
      </c>
      <c r="J10" s="16">
        <v>61518.980250000001</v>
      </c>
      <c r="K10" s="16">
        <v>13278120.988524999</v>
      </c>
      <c r="L10" s="16">
        <v>59175.892309999996</v>
      </c>
      <c r="M10" s="16">
        <v>13478557.165389998</v>
      </c>
      <c r="N10" s="16">
        <v>47419.513009999995</v>
      </c>
      <c r="O10" s="16">
        <v>9887994.1779000014</v>
      </c>
      <c r="P10" s="16">
        <v>32143.513149999999</v>
      </c>
      <c r="Q10" s="16">
        <v>7029680.9181949999</v>
      </c>
      <c r="R10" s="16">
        <v>40857.173999999999</v>
      </c>
      <c r="S10" s="16">
        <v>9455425.3691179994</v>
      </c>
      <c r="T10" s="16">
        <v>56825.497807800006</v>
      </c>
      <c r="U10" s="16">
        <v>13775512.126633998</v>
      </c>
      <c r="V10" s="16">
        <v>51785.736870000008</v>
      </c>
      <c r="W10" s="16">
        <v>11486656.074706998</v>
      </c>
      <c r="X10" s="16">
        <v>12724.77859</v>
      </c>
      <c r="Y10" s="16">
        <v>2932952.8401849996</v>
      </c>
      <c r="Z10" s="16">
        <v>56461.299100000004</v>
      </c>
      <c r="AA10" s="16">
        <v>13275524.877799999</v>
      </c>
      <c r="AB10" s="16">
        <f t="shared" ref="AB10:AC12" si="0">D10+F10+H10+J10+L10+N10+P10+R10+T10+V10+X10+Z10</f>
        <v>522170.68858780002</v>
      </c>
      <c r="AC10" s="16">
        <f t="shared" si="0"/>
        <v>117580924.24974401</v>
      </c>
    </row>
    <row r="11" spans="1:32" x14ac:dyDescent="0.25">
      <c r="A11" s="14"/>
      <c r="B11" s="383" t="s">
        <v>25</v>
      </c>
      <c r="C11" s="17" t="s">
        <v>26</v>
      </c>
      <c r="D11" s="16">
        <v>1031.03</v>
      </c>
      <c r="E11" s="16">
        <v>525441.28300000005</v>
      </c>
      <c r="F11" s="16">
        <v>1068.7191891</v>
      </c>
      <c r="G11" s="16">
        <v>564320.723</v>
      </c>
      <c r="H11" s="16">
        <v>1082.0250000000001</v>
      </c>
      <c r="I11" s="16">
        <v>547706.86199999996</v>
      </c>
      <c r="J11" s="16">
        <v>1487.9155992999999</v>
      </c>
      <c r="K11" s="16">
        <v>798905.75800000003</v>
      </c>
      <c r="L11" s="16">
        <v>969.96001000000001</v>
      </c>
      <c r="M11" s="16">
        <v>495782.67600000004</v>
      </c>
      <c r="N11" s="16">
        <v>715.24788890000002</v>
      </c>
      <c r="O11" s="16">
        <v>368727.96600000001</v>
      </c>
      <c r="P11" s="16">
        <v>1089.95</v>
      </c>
      <c r="Q11" s="16">
        <v>563265.554</v>
      </c>
      <c r="R11" s="16">
        <v>1661.0158772</v>
      </c>
      <c r="S11" s="16">
        <v>841242.272</v>
      </c>
      <c r="T11" s="16">
        <v>990.68499999999995</v>
      </c>
      <c r="U11" s="16">
        <v>489671.45</v>
      </c>
      <c r="V11" s="153">
        <v>851.82457999999997</v>
      </c>
      <c r="W11" s="153">
        <v>425037.05240000004</v>
      </c>
      <c r="X11" s="153">
        <v>1440.26</v>
      </c>
      <c r="Y11" s="153">
        <v>776481.43700000003</v>
      </c>
      <c r="Z11" s="153">
        <v>698.33</v>
      </c>
      <c r="AA11" s="153">
        <v>377410.05699999997</v>
      </c>
      <c r="AB11" s="16">
        <f t="shared" si="0"/>
        <v>13086.9631445</v>
      </c>
      <c r="AC11" s="16">
        <f t="shared" si="0"/>
        <v>6773993.090400001</v>
      </c>
    </row>
    <row r="12" spans="1:32" x14ac:dyDescent="0.25">
      <c r="A12" s="18"/>
      <c r="B12" s="383" t="s">
        <v>27</v>
      </c>
      <c r="C12" s="17" t="s">
        <v>28</v>
      </c>
      <c r="D12" s="16">
        <v>125062.7439</v>
      </c>
      <c r="E12" s="16">
        <v>22131670.681405995</v>
      </c>
      <c r="F12" s="16">
        <v>64702.391399000007</v>
      </c>
      <c r="G12" s="16">
        <v>11256157.022425001</v>
      </c>
      <c r="H12" s="16">
        <v>108021.90384899998</v>
      </c>
      <c r="I12" s="16">
        <v>19796544.717607994</v>
      </c>
      <c r="J12" s="16">
        <v>170356.71585000004</v>
      </c>
      <c r="K12" s="16">
        <v>27977983.261468004</v>
      </c>
      <c r="L12" s="16">
        <v>65382.904919999994</v>
      </c>
      <c r="M12" s="16">
        <v>10631035.044039002</v>
      </c>
      <c r="N12" s="16">
        <v>81311.060760000008</v>
      </c>
      <c r="O12" s="16">
        <v>14770619.469018999</v>
      </c>
      <c r="P12" s="16">
        <v>60913.235699999997</v>
      </c>
      <c r="Q12" s="16">
        <v>10338378.621714998</v>
      </c>
      <c r="R12" s="16">
        <v>189111.67502700005</v>
      </c>
      <c r="S12" s="16">
        <v>33421885.205199003</v>
      </c>
      <c r="T12" s="16">
        <v>168404.81841000001</v>
      </c>
      <c r="U12" s="16">
        <v>26770511.952700991</v>
      </c>
      <c r="V12" s="16">
        <v>119567.137</v>
      </c>
      <c r="W12" s="16">
        <v>19809182.239477996</v>
      </c>
      <c r="X12" s="16">
        <v>99266.773069999996</v>
      </c>
      <c r="Y12" s="16">
        <v>16306553.337809999</v>
      </c>
      <c r="Z12" s="16">
        <v>73701.051000000007</v>
      </c>
      <c r="AA12" s="16">
        <v>10952733.2903</v>
      </c>
      <c r="AB12" s="16">
        <f t="shared" si="0"/>
        <v>1325802.4108850001</v>
      </c>
      <c r="AC12" s="16">
        <f t="shared" si="0"/>
        <v>224163254.84316802</v>
      </c>
      <c r="AE12" s="19"/>
      <c r="AF12" s="20"/>
    </row>
    <row r="13" spans="1:32" x14ac:dyDescent="0.25">
      <c r="A13" s="21"/>
      <c r="B13" s="22"/>
      <c r="C13" s="2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54"/>
      <c r="Y13" s="154"/>
      <c r="Z13" s="154"/>
      <c r="AA13" s="154"/>
      <c r="AB13" s="16"/>
      <c r="AC13" s="16"/>
    </row>
    <row r="14" spans="1:32" x14ac:dyDescent="0.25">
      <c r="A14" s="24"/>
      <c r="B14" s="25"/>
      <c r="C14" s="131" t="s">
        <v>29</v>
      </c>
      <c r="D14" s="26">
        <v>2254.2709700000005</v>
      </c>
      <c r="E14" s="26">
        <v>1065573.3954349998</v>
      </c>
      <c r="F14" s="26">
        <v>8097.929280000003</v>
      </c>
      <c r="G14" s="26">
        <v>3853134.3534349971</v>
      </c>
      <c r="H14" s="26">
        <v>27034.080359999989</v>
      </c>
      <c r="I14" s="26">
        <v>12782834.506874995</v>
      </c>
      <c r="J14" s="26">
        <v>2320.2310900000002</v>
      </c>
      <c r="K14" s="26">
        <v>1145623.2145939996</v>
      </c>
      <c r="L14" s="26">
        <v>166.17931009999998</v>
      </c>
      <c r="M14" s="26">
        <v>167472.26171800005</v>
      </c>
      <c r="N14" s="26">
        <v>77.394980000000018</v>
      </c>
      <c r="O14" s="26">
        <v>99808.495566000027</v>
      </c>
      <c r="P14" s="26">
        <v>49.952545800000003</v>
      </c>
      <c r="Q14" s="26">
        <v>51395.147174000012</v>
      </c>
      <c r="R14" s="26">
        <v>60.372259899999996</v>
      </c>
      <c r="S14" s="26">
        <v>51764.96916600001</v>
      </c>
      <c r="T14" s="26">
        <v>42.348540000000007</v>
      </c>
      <c r="U14" s="26">
        <v>84569.44018900003</v>
      </c>
      <c r="V14" s="26">
        <v>97.537519999999986</v>
      </c>
      <c r="W14" s="26">
        <v>92594.000140000033</v>
      </c>
      <c r="X14" s="26">
        <v>121.97804829999998</v>
      </c>
      <c r="Y14" s="26">
        <v>100461.59677500003</v>
      </c>
      <c r="Z14" s="26">
        <v>930.42106100000001</v>
      </c>
      <c r="AA14" s="26">
        <v>576411.12505899998</v>
      </c>
      <c r="AB14" s="27">
        <f t="shared" ref="AB14:AC18" si="1">D14+F14+H14+J14+L14+N14+P14+R14+T14+V14+X14+Z14</f>
        <v>41252.695965099992</v>
      </c>
      <c r="AC14" s="27">
        <f t="shared" si="1"/>
        <v>20071642.506125994</v>
      </c>
    </row>
    <row r="15" spans="1:32" x14ac:dyDescent="0.25">
      <c r="A15" s="14"/>
      <c r="B15" s="383" t="s">
        <v>30</v>
      </c>
      <c r="C15" s="17" t="s">
        <v>31</v>
      </c>
      <c r="D15" s="16">
        <v>0.26600000000000001</v>
      </c>
      <c r="E15" s="16">
        <v>126.4</v>
      </c>
      <c r="F15" s="28"/>
      <c r="G15" s="28"/>
      <c r="H15" s="29">
        <v>7.2912499999999998</v>
      </c>
      <c r="I15" s="29">
        <v>3386.3897309999998</v>
      </c>
      <c r="J15" s="16">
        <v>0.46</v>
      </c>
      <c r="K15" s="16">
        <v>376.35199999999998</v>
      </c>
      <c r="L15" s="16">
        <v>2.1999999999999999E-2</v>
      </c>
      <c r="M15" s="16">
        <v>196.44</v>
      </c>
      <c r="N15" s="29">
        <v>20.098040000000001</v>
      </c>
      <c r="O15" s="29">
        <v>25536.2</v>
      </c>
      <c r="P15" s="29">
        <v>4.4999999999999998E-2</v>
      </c>
      <c r="Q15" s="29">
        <v>96</v>
      </c>
      <c r="R15" s="16">
        <v>4.9000000000000002E-2</v>
      </c>
      <c r="S15" s="16">
        <v>84</v>
      </c>
      <c r="T15" s="28">
        <v>1.7000000000000001E-2</v>
      </c>
      <c r="U15" s="28">
        <v>46</v>
      </c>
      <c r="V15" s="16">
        <v>1.2999999999999999E-2</v>
      </c>
      <c r="W15" s="16">
        <v>228.672</v>
      </c>
      <c r="X15" s="16">
        <v>8.0000000000000002E-3</v>
      </c>
      <c r="Y15" s="16">
        <v>45</v>
      </c>
      <c r="Z15" s="16">
        <v>4.4999999999999998E-2</v>
      </c>
      <c r="AA15" s="16">
        <v>128</v>
      </c>
      <c r="AB15" s="16">
        <f t="shared" si="1"/>
        <v>28.314290000000003</v>
      </c>
      <c r="AC15" s="16">
        <f t="shared" si="1"/>
        <v>30249.453730999998</v>
      </c>
    </row>
    <row r="16" spans="1:32" x14ac:dyDescent="0.25">
      <c r="A16" s="14"/>
      <c r="B16" s="383" t="s">
        <v>32</v>
      </c>
      <c r="C16" s="30" t="s">
        <v>33</v>
      </c>
      <c r="D16" s="16">
        <v>26.245800000000003</v>
      </c>
      <c r="E16" s="16">
        <v>31860.909224999996</v>
      </c>
      <c r="F16" s="29">
        <v>19.921580000000002</v>
      </c>
      <c r="G16" s="29">
        <v>26402.525864999996</v>
      </c>
      <c r="H16" s="29">
        <v>542.45070999999996</v>
      </c>
      <c r="I16" s="29">
        <v>308316.29558899987</v>
      </c>
      <c r="J16" s="29">
        <v>49.275559999999999</v>
      </c>
      <c r="K16" s="29">
        <v>41943.282058000026</v>
      </c>
      <c r="L16" s="16">
        <v>58.163439999999994</v>
      </c>
      <c r="M16" s="16">
        <v>97420.043671000036</v>
      </c>
      <c r="N16" s="29">
        <v>38.213060000000006</v>
      </c>
      <c r="O16" s="29">
        <v>60618.804350000028</v>
      </c>
      <c r="P16" s="29">
        <v>45.824185800000002</v>
      </c>
      <c r="Q16" s="29">
        <v>49969.219506000016</v>
      </c>
      <c r="R16" s="29">
        <v>21.897699899999999</v>
      </c>
      <c r="S16" s="29">
        <v>25181.87390200001</v>
      </c>
      <c r="T16" s="29">
        <v>41.945540000000001</v>
      </c>
      <c r="U16" s="29">
        <v>84369.040189000036</v>
      </c>
      <c r="V16" s="29">
        <v>45.131029999999996</v>
      </c>
      <c r="W16" s="29">
        <v>57715.125514000036</v>
      </c>
      <c r="X16" s="29">
        <v>23.481488299999995</v>
      </c>
      <c r="Y16" s="29">
        <v>40366.381911000026</v>
      </c>
      <c r="Z16" s="29">
        <v>22.468601000000007</v>
      </c>
      <c r="AA16" s="29">
        <v>32131.025250999999</v>
      </c>
      <c r="AB16" s="16">
        <f t="shared" si="1"/>
        <v>935.01869500000021</v>
      </c>
      <c r="AC16" s="16">
        <f t="shared" si="1"/>
        <v>856294.52703100012</v>
      </c>
    </row>
    <row r="17" spans="1:33" ht="27" x14ac:dyDescent="0.25">
      <c r="A17" s="14"/>
      <c r="B17" s="383" t="s">
        <v>34</v>
      </c>
      <c r="C17" s="30" t="s">
        <v>35</v>
      </c>
      <c r="D17" s="16">
        <v>2227.5761700000003</v>
      </c>
      <c r="E17" s="16">
        <v>1033420.9062099999</v>
      </c>
      <c r="F17" s="16">
        <v>8077.6667000000034</v>
      </c>
      <c r="G17" s="16">
        <v>3826524.5715700001</v>
      </c>
      <c r="H17" s="16">
        <v>26484.33839999999</v>
      </c>
      <c r="I17" s="16">
        <v>12471131.821554996</v>
      </c>
      <c r="J17" s="16">
        <v>2270.4935300000002</v>
      </c>
      <c r="K17" s="16">
        <v>1102958.8445359999</v>
      </c>
      <c r="L17" s="16">
        <v>107.9938701</v>
      </c>
      <c r="M17" s="16">
        <v>69855.778047</v>
      </c>
      <c r="N17" s="16">
        <v>19.073880000000003</v>
      </c>
      <c r="O17" s="16">
        <v>13603.491216</v>
      </c>
      <c r="P17" s="16">
        <v>0</v>
      </c>
      <c r="Q17" s="16">
        <v>0</v>
      </c>
      <c r="R17" s="16">
        <v>38.374559999999995</v>
      </c>
      <c r="S17" s="16">
        <v>26399.175264000001</v>
      </c>
      <c r="T17" s="16"/>
      <c r="U17" s="16"/>
      <c r="V17" s="16">
        <v>38.784559999999999</v>
      </c>
      <c r="W17" s="16">
        <v>28255.49336</v>
      </c>
      <c r="X17" s="16">
        <v>98.022559999999999</v>
      </c>
      <c r="Y17" s="16">
        <v>59863.814864000007</v>
      </c>
      <c r="Z17" s="16">
        <v>907.00746000000004</v>
      </c>
      <c r="AA17" s="16">
        <v>543792.09980800003</v>
      </c>
      <c r="AB17" s="16">
        <f t="shared" si="1"/>
        <v>40269.331690099993</v>
      </c>
      <c r="AC17" s="16">
        <f t="shared" si="1"/>
        <v>19175805.996429995</v>
      </c>
    </row>
    <row r="18" spans="1:33" x14ac:dyDescent="0.25">
      <c r="A18" s="31"/>
      <c r="B18" s="32" t="s">
        <v>36</v>
      </c>
      <c r="C18" s="33" t="s">
        <v>37</v>
      </c>
      <c r="D18" s="34">
        <v>0.183</v>
      </c>
      <c r="E18" s="34">
        <v>165.18</v>
      </c>
      <c r="F18" s="34">
        <v>0.34100000000000003</v>
      </c>
      <c r="G18" s="34">
        <v>207.256</v>
      </c>
      <c r="H18" s="34"/>
      <c r="I18" s="34"/>
      <c r="J18" s="34">
        <v>2E-3</v>
      </c>
      <c r="K18" s="34">
        <v>344.73599999999999</v>
      </c>
      <c r="L18" s="34"/>
      <c r="M18" s="34"/>
      <c r="N18" s="34">
        <v>0.01</v>
      </c>
      <c r="O18" s="34">
        <v>50</v>
      </c>
      <c r="P18" s="34">
        <v>4.0833599999999999</v>
      </c>
      <c r="Q18" s="34">
        <v>1329.927668</v>
      </c>
      <c r="R18" s="34">
        <v>5.0999999999999997E-2</v>
      </c>
      <c r="S18" s="34">
        <v>99.92</v>
      </c>
      <c r="T18" s="34">
        <v>0.38600000000000001</v>
      </c>
      <c r="U18" s="34">
        <v>154.4</v>
      </c>
      <c r="V18" s="34">
        <v>13.608930000000001</v>
      </c>
      <c r="W18" s="34">
        <v>6394.7092659999998</v>
      </c>
      <c r="X18" s="34">
        <v>0.46600000000000003</v>
      </c>
      <c r="Y18" s="34">
        <v>186.4</v>
      </c>
      <c r="Z18" s="34">
        <v>0.9</v>
      </c>
      <c r="AA18" s="34">
        <v>360</v>
      </c>
      <c r="AB18" s="34">
        <f t="shared" si="1"/>
        <v>20.031290000000002</v>
      </c>
      <c r="AC18" s="34">
        <f t="shared" si="1"/>
        <v>9292.5289339999999</v>
      </c>
    </row>
    <row r="19" spans="1:33" ht="3" customHeight="1" x14ac:dyDescent="0.25">
      <c r="A19" s="35"/>
      <c r="B19" s="36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33" x14ac:dyDescent="0.25">
      <c r="A20" s="39"/>
      <c r="B20" s="390" t="s">
        <v>38</v>
      </c>
      <c r="C20" s="40" t="s">
        <v>39</v>
      </c>
      <c r="D20" s="41">
        <v>122.01726000000001</v>
      </c>
      <c r="E20" s="41">
        <v>54831.236550000001</v>
      </c>
      <c r="F20" s="41">
        <v>49.896000000000001</v>
      </c>
      <c r="G20" s="41">
        <v>24913.072800000002</v>
      </c>
      <c r="H20" s="41"/>
      <c r="I20" s="41"/>
      <c r="J20" s="41">
        <v>50.015680000000003</v>
      </c>
      <c r="K20" s="41">
        <v>16948.257407999998</v>
      </c>
      <c r="L20" s="41">
        <v>95.935000000000002</v>
      </c>
      <c r="M20" s="41">
        <v>47306.169200000004</v>
      </c>
      <c r="N20" s="41">
        <v>74.843670000000003</v>
      </c>
      <c r="O20" s="41">
        <v>26614.427070000002</v>
      </c>
      <c r="P20" s="41">
        <v>49.441830000000003</v>
      </c>
      <c r="Q20" s="41">
        <v>18768.229177000001</v>
      </c>
      <c r="R20" s="41">
        <v>95.528999999999996</v>
      </c>
      <c r="S20" s="41">
        <v>46164.634899999997</v>
      </c>
      <c r="T20" s="41">
        <v>24.494</v>
      </c>
      <c r="U20" s="41">
        <v>11984.914199999999</v>
      </c>
      <c r="V20" s="41">
        <v>96.197040000000001</v>
      </c>
      <c r="W20" s="41">
        <v>47077.630903999998</v>
      </c>
      <c r="X20" s="41">
        <v>23.995000000000001</v>
      </c>
      <c r="Y20" s="41">
        <v>13453.996499999999</v>
      </c>
      <c r="Z20" s="41">
        <v>47.99</v>
      </c>
      <c r="AA20" s="41">
        <v>28486.864000000001</v>
      </c>
      <c r="AB20" s="41">
        <f t="shared" ref="AB20:AC27" si="2">D20+F20+H20+J20+L20+N20+P20+R20+T20+V20+X20+Z20</f>
        <v>730.35448000000008</v>
      </c>
      <c r="AC20" s="41">
        <f t="shared" si="2"/>
        <v>336549.43270900002</v>
      </c>
      <c r="AF20" s="19"/>
      <c r="AG20" s="19"/>
    </row>
    <row r="21" spans="1:33" x14ac:dyDescent="0.25">
      <c r="A21" s="42">
        <v>11</v>
      </c>
      <c r="B21" s="383" t="s">
        <v>40</v>
      </c>
      <c r="C21" s="15" t="s">
        <v>41</v>
      </c>
      <c r="D21" s="16">
        <v>388.17343219999998</v>
      </c>
      <c r="E21" s="16">
        <v>148207.85103600004</v>
      </c>
      <c r="F21" s="16">
        <v>852.25578480000001</v>
      </c>
      <c r="G21" s="16">
        <v>339511.63664400001</v>
      </c>
      <c r="H21" s="16">
        <v>569.03042939999989</v>
      </c>
      <c r="I21" s="16">
        <v>194527.01240900002</v>
      </c>
      <c r="J21" s="16">
        <v>514.77396929999998</v>
      </c>
      <c r="K21" s="16">
        <v>203686.94486199997</v>
      </c>
      <c r="L21" s="16">
        <v>703.9404902</v>
      </c>
      <c r="M21" s="16">
        <v>276263.62157199997</v>
      </c>
      <c r="N21" s="16">
        <v>480.05181280000011</v>
      </c>
      <c r="O21" s="16">
        <v>198666.30631499997</v>
      </c>
      <c r="P21" s="16">
        <v>263.94062009999999</v>
      </c>
      <c r="Q21" s="16">
        <v>104680.82053500001</v>
      </c>
      <c r="R21" s="16">
        <v>784.84471869999993</v>
      </c>
      <c r="S21" s="16">
        <v>301119.48682200001</v>
      </c>
      <c r="T21" s="16">
        <v>693.1916301</v>
      </c>
      <c r="U21" s="16">
        <v>261842.02530600003</v>
      </c>
      <c r="V21" s="16">
        <v>898.15547920000006</v>
      </c>
      <c r="W21" s="16">
        <v>340127.50132099999</v>
      </c>
      <c r="X21" s="16">
        <v>507.72367500000007</v>
      </c>
      <c r="Y21" s="16">
        <v>207056.82923600002</v>
      </c>
      <c r="Z21" s="16">
        <v>544.82518980000009</v>
      </c>
      <c r="AA21" s="16">
        <v>251314.67210500001</v>
      </c>
      <c r="AB21" s="16">
        <f t="shared" si="2"/>
        <v>7200.9072316000002</v>
      </c>
      <c r="AC21" s="16">
        <f t="shared" si="2"/>
        <v>2827004.7081629997</v>
      </c>
      <c r="AF21" s="19"/>
      <c r="AG21" s="19"/>
    </row>
    <row r="22" spans="1:33" x14ac:dyDescent="0.25">
      <c r="A22" s="42"/>
      <c r="B22" s="43" t="s">
        <v>42</v>
      </c>
      <c r="C22" s="17" t="s">
        <v>43</v>
      </c>
      <c r="D22" s="16">
        <v>68.753849100000011</v>
      </c>
      <c r="E22" s="16">
        <v>98468.758087999988</v>
      </c>
      <c r="F22" s="16">
        <v>108.93508530000001</v>
      </c>
      <c r="G22" s="16">
        <v>114478.853879</v>
      </c>
      <c r="H22" s="16">
        <v>121.84225069999999</v>
      </c>
      <c r="I22" s="16">
        <v>106660.246067</v>
      </c>
      <c r="J22" s="16">
        <v>70.108816900000008</v>
      </c>
      <c r="K22" s="16">
        <v>68756.337488000005</v>
      </c>
      <c r="L22" s="16">
        <v>118.79757999999998</v>
      </c>
      <c r="M22" s="16">
        <v>107921.27892500001</v>
      </c>
      <c r="N22" s="16">
        <v>41.092137300000005</v>
      </c>
      <c r="O22" s="16">
        <v>41698.091784999997</v>
      </c>
      <c r="P22" s="16">
        <v>57.552</v>
      </c>
      <c r="Q22" s="16">
        <v>44187.96</v>
      </c>
      <c r="R22" s="16">
        <v>51.288921199999997</v>
      </c>
      <c r="S22" s="16">
        <v>57126.077547000008</v>
      </c>
      <c r="T22" s="16">
        <v>73.696579999999983</v>
      </c>
      <c r="U22" s="16">
        <v>60680.254255000007</v>
      </c>
      <c r="V22" s="153">
        <v>138.0300939</v>
      </c>
      <c r="W22" s="153">
        <v>111062.09361599998</v>
      </c>
      <c r="X22" s="153">
        <v>76.507045000000019</v>
      </c>
      <c r="Y22" s="153">
        <v>82261.646919000006</v>
      </c>
      <c r="Z22" s="153">
        <v>50.163120000000006</v>
      </c>
      <c r="AA22" s="153">
        <v>45175.987080999992</v>
      </c>
      <c r="AB22" s="16">
        <f t="shared" si="2"/>
        <v>976.76747940000018</v>
      </c>
      <c r="AC22" s="16">
        <f t="shared" si="2"/>
        <v>938477.58565000002</v>
      </c>
      <c r="AF22" s="19"/>
      <c r="AG22" s="19"/>
    </row>
    <row r="23" spans="1:33" x14ac:dyDescent="0.25">
      <c r="A23" s="383"/>
      <c r="B23" s="44" t="s">
        <v>44</v>
      </c>
      <c r="C23" s="15" t="s">
        <v>45</v>
      </c>
      <c r="D23" s="16">
        <v>1.7411399999999999</v>
      </c>
      <c r="E23" s="16">
        <v>2383.6144599999998</v>
      </c>
      <c r="F23" s="16">
        <v>1.4999999999999999E-2</v>
      </c>
      <c r="G23" s="16">
        <v>67.5</v>
      </c>
      <c r="H23" s="16">
        <v>23.06485</v>
      </c>
      <c r="I23" s="16">
        <v>26076.091254999999</v>
      </c>
      <c r="J23" s="16">
        <v>0.32447000000000004</v>
      </c>
      <c r="K23" s="16">
        <v>112.49374899999999</v>
      </c>
      <c r="L23" s="16">
        <v>3.4777500000000003</v>
      </c>
      <c r="M23" s="16">
        <v>3047.828888</v>
      </c>
      <c r="N23" s="16">
        <v>0.91330999999999996</v>
      </c>
      <c r="O23" s="16">
        <v>4051.5026239999997</v>
      </c>
      <c r="P23" s="16">
        <v>0.58796000000000004</v>
      </c>
      <c r="Q23" s="16">
        <v>505.36799999999999</v>
      </c>
      <c r="R23" s="16">
        <v>0.68018999999999996</v>
      </c>
      <c r="S23" s="16">
        <v>473.59726999999998</v>
      </c>
      <c r="T23" s="16">
        <v>0.60500999999999994</v>
      </c>
      <c r="U23" s="16">
        <v>552.85</v>
      </c>
      <c r="V23" s="16">
        <v>1.3161700000000001</v>
      </c>
      <c r="W23" s="16">
        <v>2711.7428300000001</v>
      </c>
      <c r="X23" s="16">
        <v>0.52300000000000002</v>
      </c>
      <c r="Y23" s="16">
        <v>418.0086</v>
      </c>
      <c r="Z23" s="16">
        <v>0.83733439999999992</v>
      </c>
      <c r="AA23" s="16">
        <v>914.70990800000004</v>
      </c>
      <c r="AB23" s="16">
        <f t="shared" si="2"/>
        <v>34.086184400000008</v>
      </c>
      <c r="AC23" s="16">
        <f t="shared" si="2"/>
        <v>41315.307584000002</v>
      </c>
      <c r="AF23" s="19"/>
      <c r="AG23" s="19"/>
    </row>
    <row r="24" spans="1:33" x14ac:dyDescent="0.25">
      <c r="A24" s="518" t="s">
        <v>46</v>
      </c>
      <c r="B24" s="519"/>
      <c r="C24" s="15" t="s">
        <v>47</v>
      </c>
      <c r="D24" s="16">
        <v>14391.754000000001</v>
      </c>
      <c r="E24" s="16">
        <v>5341269.4701999994</v>
      </c>
      <c r="F24" s="16">
        <v>20199.371999999999</v>
      </c>
      <c r="G24" s="16">
        <v>7786978.4973299997</v>
      </c>
      <c r="H24" s="16">
        <v>7887</v>
      </c>
      <c r="I24" s="16">
        <v>3179684.0830000001</v>
      </c>
      <c r="J24" s="16">
        <v>8738.0030000000006</v>
      </c>
      <c r="K24" s="16">
        <v>3162464.7660000003</v>
      </c>
      <c r="L24" s="16">
        <v>11865.005010000001</v>
      </c>
      <c r="M24" s="16">
        <v>4309346.58</v>
      </c>
      <c r="N24" s="16">
        <v>19653.002</v>
      </c>
      <c r="O24" s="16">
        <v>6946277.1749999998</v>
      </c>
      <c r="P24" s="16">
        <v>16583.458999999999</v>
      </c>
      <c r="Q24" s="16">
        <v>5929900.9754619999</v>
      </c>
      <c r="R24" s="16">
        <v>20501.194</v>
      </c>
      <c r="S24" s="16">
        <v>7157281.1963940002</v>
      </c>
      <c r="T24" s="16"/>
      <c r="U24" s="16"/>
      <c r="V24" s="16">
        <v>24093.74</v>
      </c>
      <c r="W24" s="16">
        <v>8333168.1768000005</v>
      </c>
      <c r="X24" s="16">
        <v>2.5999999999999999E-2</v>
      </c>
      <c r="Y24" s="16">
        <v>154.0812</v>
      </c>
      <c r="Z24" s="16">
        <v>3515.0189999999998</v>
      </c>
      <c r="AA24" s="16">
        <v>1295696.45</v>
      </c>
      <c r="AB24" s="16">
        <f t="shared" si="2"/>
        <v>147427.57401000001</v>
      </c>
      <c r="AC24" s="16">
        <f t="shared" si="2"/>
        <v>53442221.451386005</v>
      </c>
      <c r="AF24" s="19"/>
      <c r="AG24" s="19"/>
    </row>
    <row r="25" spans="1:33" x14ac:dyDescent="0.25">
      <c r="A25" s="520" t="s">
        <v>48</v>
      </c>
      <c r="B25" s="521"/>
      <c r="C25" s="15" t="s">
        <v>49</v>
      </c>
      <c r="D25" s="16">
        <v>0</v>
      </c>
      <c r="E25" s="16">
        <v>0</v>
      </c>
      <c r="F25" s="16">
        <v>3503.098</v>
      </c>
      <c r="G25" s="16">
        <v>1350761.3651999999</v>
      </c>
      <c r="H25" s="16"/>
      <c r="I25" s="16"/>
      <c r="J25" s="16">
        <v>8132.1779999999999</v>
      </c>
      <c r="K25" s="16">
        <v>3045036.3881999999</v>
      </c>
      <c r="L25" s="16">
        <v>3255.6709999999998</v>
      </c>
      <c r="M25" s="16">
        <v>1166006.0515999999</v>
      </c>
      <c r="N25" s="16">
        <v>5380</v>
      </c>
      <c r="O25" s="16">
        <v>1877869</v>
      </c>
      <c r="P25" s="16">
        <v>8055.4059999999999</v>
      </c>
      <c r="Q25" s="16">
        <v>2753351.2230000002</v>
      </c>
      <c r="R25" s="16">
        <v>3176.25</v>
      </c>
      <c r="S25" s="16">
        <v>1130983.875</v>
      </c>
      <c r="T25" s="16">
        <v>1813.3579999999999</v>
      </c>
      <c r="U25" s="16">
        <v>629919.71239999996</v>
      </c>
      <c r="V25" s="16">
        <v>16743.196</v>
      </c>
      <c r="W25" s="16">
        <v>5755967.7971999999</v>
      </c>
      <c r="X25" s="16">
        <v>104.848</v>
      </c>
      <c r="Y25" s="16">
        <v>34599.839999999997</v>
      </c>
      <c r="Z25" s="16">
        <v>2707.5</v>
      </c>
      <c r="AA25" s="16">
        <v>939398</v>
      </c>
      <c r="AB25" s="16">
        <f t="shared" si="2"/>
        <v>52871.50499999999</v>
      </c>
      <c r="AC25" s="16">
        <f t="shared" si="2"/>
        <v>18683893.252600003</v>
      </c>
      <c r="AF25" s="19"/>
      <c r="AG25" s="19"/>
    </row>
    <row r="26" spans="1:33" x14ac:dyDescent="0.25">
      <c r="A26" s="383"/>
      <c r="B26" s="43" t="s">
        <v>50</v>
      </c>
      <c r="C26" s="17" t="s">
        <v>51</v>
      </c>
      <c r="D26" s="16">
        <v>6.5499999999999994E-3</v>
      </c>
      <c r="E26" s="16">
        <v>33.000210000000003</v>
      </c>
      <c r="F26" s="16"/>
      <c r="G26" s="16"/>
      <c r="H26" s="16">
        <v>1.4999999999999999E-2</v>
      </c>
      <c r="I26" s="16">
        <v>84</v>
      </c>
      <c r="J26" s="16"/>
      <c r="K26" s="16"/>
      <c r="L26" s="16">
        <v>1.0000000000000001E-5</v>
      </c>
      <c r="M26" s="16">
        <v>33</v>
      </c>
      <c r="N26" s="16"/>
      <c r="O26" s="16"/>
      <c r="P26" s="16"/>
      <c r="Q26" s="16"/>
      <c r="R26" s="16"/>
      <c r="S26" s="16"/>
      <c r="T26" s="16">
        <v>1.0000000000000001E-5</v>
      </c>
      <c r="U26" s="16">
        <v>66</v>
      </c>
      <c r="V26" s="153"/>
      <c r="W26" s="153"/>
      <c r="X26" s="153"/>
      <c r="Y26" s="153"/>
      <c r="Z26" s="153">
        <v>2.5000000000000001E-2</v>
      </c>
      <c r="AA26" s="153">
        <v>60.1</v>
      </c>
      <c r="AB26" s="16">
        <f t="shared" si="2"/>
        <v>4.657E-2</v>
      </c>
      <c r="AC26" s="16">
        <f t="shared" si="2"/>
        <v>276.10021</v>
      </c>
      <c r="AF26" s="19"/>
      <c r="AG26" s="19"/>
    </row>
    <row r="27" spans="1:33" x14ac:dyDescent="0.25">
      <c r="A27" s="383"/>
      <c r="B27" s="43" t="s">
        <v>52</v>
      </c>
      <c r="C27" s="17" t="s">
        <v>53</v>
      </c>
      <c r="D27" s="16">
        <v>77.023936599999999</v>
      </c>
      <c r="E27" s="16">
        <v>62635.31203600001</v>
      </c>
      <c r="F27" s="16">
        <v>63.147437699999998</v>
      </c>
      <c r="G27" s="16">
        <v>68859.414158</v>
      </c>
      <c r="H27" s="16">
        <v>170.7033485</v>
      </c>
      <c r="I27" s="16">
        <v>173123.63412</v>
      </c>
      <c r="J27" s="16">
        <v>67.094989300000009</v>
      </c>
      <c r="K27" s="16">
        <v>39854.322788000005</v>
      </c>
      <c r="L27" s="16">
        <v>98.836401900000013</v>
      </c>
      <c r="M27" s="16">
        <v>125233.46271599997</v>
      </c>
      <c r="N27" s="16">
        <v>153.68071000000006</v>
      </c>
      <c r="O27" s="16">
        <v>153316.40285300001</v>
      </c>
      <c r="P27" s="16">
        <v>135.04409520000004</v>
      </c>
      <c r="Q27" s="16">
        <v>139381.16003</v>
      </c>
      <c r="R27" s="16">
        <v>19.982637199999981</v>
      </c>
      <c r="S27" s="16">
        <v>26256.950402999999</v>
      </c>
      <c r="T27" s="16">
        <v>80.926969999999926</v>
      </c>
      <c r="U27" s="16">
        <v>87461.979397000003</v>
      </c>
      <c r="V27" s="153">
        <v>46.51926559999999</v>
      </c>
      <c r="W27" s="153">
        <v>50742.304585999998</v>
      </c>
      <c r="X27" s="153">
        <v>217.5841063</v>
      </c>
      <c r="Y27" s="153">
        <v>141461.18813200001</v>
      </c>
      <c r="Z27" s="153">
        <v>121.70175509999989</v>
      </c>
      <c r="AA27" s="153">
        <v>149318.99773500001</v>
      </c>
      <c r="AB27" s="16">
        <f t="shared" si="2"/>
        <v>1252.2456533999998</v>
      </c>
      <c r="AC27" s="16">
        <f t="shared" si="2"/>
        <v>1217645.1289540001</v>
      </c>
      <c r="AF27" s="19"/>
      <c r="AG27" s="19"/>
    </row>
    <row r="28" spans="1:33" x14ac:dyDescent="0.25">
      <c r="A28" s="522" t="s">
        <v>54</v>
      </c>
      <c r="B28" s="523"/>
      <c r="C28" s="130" t="s">
        <v>55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155"/>
      <c r="W28" s="155"/>
      <c r="X28" s="155"/>
      <c r="Y28" s="155"/>
      <c r="Z28" s="155"/>
      <c r="AA28" s="155"/>
      <c r="AB28" s="45"/>
      <c r="AC28" s="45"/>
      <c r="AF28" s="19"/>
      <c r="AG28" s="19"/>
    </row>
    <row r="29" spans="1:33" x14ac:dyDescent="0.25">
      <c r="A29" s="46"/>
      <c r="B29" s="47" t="s">
        <v>56</v>
      </c>
      <c r="C29" s="156" t="s">
        <v>57</v>
      </c>
      <c r="D29" s="16">
        <v>1638.925</v>
      </c>
      <c r="E29" s="16">
        <v>1403463.9248049997</v>
      </c>
      <c r="F29" s="16">
        <v>534.05327769999997</v>
      </c>
      <c r="G29" s="16">
        <v>497210.60061999998</v>
      </c>
      <c r="H29" s="16">
        <v>72.866415000000003</v>
      </c>
      <c r="I29" s="16">
        <v>90731.128521999999</v>
      </c>
      <c r="J29" s="16">
        <v>1279.1416299999994</v>
      </c>
      <c r="K29" s="16">
        <v>1105201.9476749997</v>
      </c>
      <c r="L29" s="16">
        <v>1780.0374999999999</v>
      </c>
      <c r="M29" s="16">
        <v>1482305.0779470003</v>
      </c>
      <c r="N29" s="16">
        <v>134.01674</v>
      </c>
      <c r="O29" s="16">
        <v>204843.04666800002</v>
      </c>
      <c r="P29" s="16">
        <v>4.3562700000000003</v>
      </c>
      <c r="Q29" s="16">
        <v>9359.7581220000011</v>
      </c>
      <c r="R29" s="16">
        <v>67.029430000000005</v>
      </c>
      <c r="S29" s="16">
        <v>84081.515648000001</v>
      </c>
      <c r="T29" s="16">
        <v>1005.6634106</v>
      </c>
      <c r="U29" s="16">
        <v>874839.98191800003</v>
      </c>
      <c r="V29" s="153">
        <v>536.62133999999992</v>
      </c>
      <c r="W29" s="153">
        <v>478695.91789900005</v>
      </c>
      <c r="X29" s="153">
        <v>70.412959100000009</v>
      </c>
      <c r="Y29" s="153">
        <v>112051.57999200001</v>
      </c>
      <c r="Z29" s="153">
        <v>70.379840000000016</v>
      </c>
      <c r="AA29" s="153">
        <v>69855.213354000007</v>
      </c>
      <c r="AB29" s="16">
        <f t="shared" ref="AB29:AC31" si="3">D29+F29+H29+J29+L29+N29+P29+R29+T29+V29+X29+Z29</f>
        <v>7193.5038123999984</v>
      </c>
      <c r="AC29" s="16">
        <f t="shared" si="3"/>
        <v>6412639.6931699989</v>
      </c>
      <c r="AF29" s="19"/>
      <c r="AG29" s="19"/>
    </row>
    <row r="30" spans="1:33" x14ac:dyDescent="0.25">
      <c r="A30" s="46"/>
      <c r="B30" s="47" t="s">
        <v>58</v>
      </c>
      <c r="C30" s="48" t="s">
        <v>59</v>
      </c>
      <c r="D30" s="16">
        <v>21521.315442000003</v>
      </c>
      <c r="E30" s="16">
        <v>19125574.400660995</v>
      </c>
      <c r="F30" s="16">
        <v>21342.569782300005</v>
      </c>
      <c r="G30" s="16">
        <v>19104486.154642995</v>
      </c>
      <c r="H30" s="16">
        <v>14537.583460799988</v>
      </c>
      <c r="I30" s="16">
        <v>12859777.743569992</v>
      </c>
      <c r="J30" s="16">
        <v>18375.632444899988</v>
      </c>
      <c r="K30" s="16">
        <v>15741002.845865997</v>
      </c>
      <c r="L30" s="16">
        <v>25648.633753900016</v>
      </c>
      <c r="M30" s="16">
        <v>21008536.868467007</v>
      </c>
      <c r="N30" s="16">
        <v>17625.482052300009</v>
      </c>
      <c r="O30" s="16">
        <v>13952080.522211999</v>
      </c>
      <c r="P30" s="16">
        <v>16776.160675099996</v>
      </c>
      <c r="Q30" s="16">
        <v>13247118.701232003</v>
      </c>
      <c r="R30" s="16">
        <v>21560.667130300069</v>
      </c>
      <c r="S30" s="16">
        <v>18503186.429802008</v>
      </c>
      <c r="T30" s="16">
        <v>8294.0673991999938</v>
      </c>
      <c r="U30" s="16">
        <v>15936964.535648001</v>
      </c>
      <c r="V30" s="153">
        <v>19056.91532220001</v>
      </c>
      <c r="W30" s="153">
        <v>16347750.175010003</v>
      </c>
      <c r="X30" s="153">
        <v>25393.860008600004</v>
      </c>
      <c r="Y30" s="153">
        <v>19663991.064178988</v>
      </c>
      <c r="Z30" s="153">
        <v>17522.861718999993</v>
      </c>
      <c r="AA30" s="153">
        <v>15356975.614096003</v>
      </c>
      <c r="AB30" s="16">
        <f t="shared" si="3"/>
        <v>227655.74919060007</v>
      </c>
      <c r="AC30" s="16">
        <f t="shared" si="3"/>
        <v>200847445.05538598</v>
      </c>
      <c r="AF30" s="19"/>
      <c r="AG30" s="19"/>
    </row>
    <row r="31" spans="1:33" x14ac:dyDescent="0.25">
      <c r="A31" s="46"/>
      <c r="B31" s="47" t="s">
        <v>60</v>
      </c>
      <c r="C31" s="49" t="s">
        <v>61</v>
      </c>
      <c r="D31" s="16">
        <v>580.21272460000182</v>
      </c>
      <c r="E31" s="16">
        <v>659354.07763698697</v>
      </c>
      <c r="F31" s="16">
        <v>2848.657162500007</v>
      </c>
      <c r="G31" s="16">
        <v>2370126.5575629883</v>
      </c>
      <c r="H31" s="16">
        <v>888.84084219999022</v>
      </c>
      <c r="I31" s="16">
        <v>1113262.0814779904</v>
      </c>
      <c r="J31" s="16">
        <v>769.41644459998861</v>
      </c>
      <c r="K31" s="16">
        <v>946669.43566399999</v>
      </c>
      <c r="L31" s="16">
        <v>2247.1657141997639</v>
      </c>
      <c r="M31" s="16">
        <v>1872905.6343059391</v>
      </c>
      <c r="N31" s="16">
        <v>907.43526779999229</v>
      </c>
      <c r="O31" s="16">
        <v>1113707.1533159912</v>
      </c>
      <c r="P31" s="16">
        <v>887.02722199999334</v>
      </c>
      <c r="Q31" s="16">
        <v>1041183.4223609772</v>
      </c>
      <c r="R31" s="16">
        <v>2695.0151832000047</v>
      </c>
      <c r="S31" s="16">
        <v>2518460.7752749659</v>
      </c>
      <c r="T31" s="16">
        <v>198.44033380042492</v>
      </c>
      <c r="U31" s="16">
        <v>738811.53512880765</v>
      </c>
      <c r="V31" s="153">
        <v>859.98362509999788</v>
      </c>
      <c r="W31" s="153">
        <v>1298044.9868239872</v>
      </c>
      <c r="X31" s="153">
        <v>8886.4788560982852</v>
      </c>
      <c r="Y31" s="153">
        <v>6901571.0513935685</v>
      </c>
      <c r="Z31" s="153">
        <v>3292.7249804017483</v>
      </c>
      <c r="AA31" s="153">
        <v>4268241.7575695813</v>
      </c>
      <c r="AB31" s="16">
        <f t="shared" si="3"/>
        <v>25061.398356500198</v>
      </c>
      <c r="AC31" s="16">
        <f t="shared" si="3"/>
        <v>24842338.468515784</v>
      </c>
      <c r="AF31" s="19"/>
      <c r="AG31" s="19"/>
    </row>
    <row r="32" spans="1:33" x14ac:dyDescent="0.25">
      <c r="A32" s="25"/>
      <c r="C32" s="130" t="s">
        <v>62</v>
      </c>
      <c r="D32" s="50"/>
      <c r="E32" s="50"/>
      <c r="F32" s="50"/>
      <c r="G32" s="50"/>
      <c r="H32" s="50">
        <v>105.4922507</v>
      </c>
      <c r="I32" s="50">
        <v>88675.246067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/>
      <c r="AC32" s="51"/>
      <c r="AF32" s="19"/>
      <c r="AG32" s="19"/>
    </row>
    <row r="33" spans="1:29" ht="4.5" customHeight="1" x14ac:dyDescent="0.25">
      <c r="A33" s="25"/>
      <c r="B33" s="5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157"/>
      <c r="AC33" s="157"/>
    </row>
    <row r="34" spans="1:29" ht="26.25" x14ac:dyDescent="0.25">
      <c r="A34" s="18">
        <v>24</v>
      </c>
      <c r="B34" s="55"/>
      <c r="C34" s="132" t="s">
        <v>63</v>
      </c>
      <c r="D34" s="94">
        <v>4285.6901080999996</v>
      </c>
      <c r="E34" s="94">
        <v>28684382.222608</v>
      </c>
      <c r="F34" s="94">
        <v>3609.4924714000008</v>
      </c>
      <c r="G34" s="94">
        <v>26303781.241199985</v>
      </c>
      <c r="H34" s="94">
        <v>4505.7238375999996</v>
      </c>
      <c r="I34" s="94">
        <v>29159155.956053</v>
      </c>
      <c r="J34" s="94">
        <v>3093.9606562000008</v>
      </c>
      <c r="K34" s="94">
        <v>21057114.418516997</v>
      </c>
      <c r="L34" s="94">
        <v>3744.7375369999995</v>
      </c>
      <c r="M34" s="94">
        <v>20128572.815145992</v>
      </c>
      <c r="N34" s="94">
        <v>3359.8860051999991</v>
      </c>
      <c r="O34" s="94">
        <v>19118809.191254005</v>
      </c>
      <c r="P34" s="94">
        <v>3162.4587473000001</v>
      </c>
      <c r="Q34" s="94">
        <v>19039034.034708999</v>
      </c>
      <c r="R34" s="94">
        <v>3289.8450329000007</v>
      </c>
      <c r="S34" s="94">
        <v>26644702.319955997</v>
      </c>
      <c r="T34" s="94">
        <v>2025.3606939000001</v>
      </c>
      <c r="U34" s="94">
        <v>15710407.016234998</v>
      </c>
      <c r="V34" s="94">
        <v>3339.8260615000008</v>
      </c>
      <c r="W34" s="94">
        <v>23074773.868884996</v>
      </c>
      <c r="X34" s="94">
        <v>4276.504782</v>
      </c>
      <c r="Y34" s="94">
        <v>31283345.087268993</v>
      </c>
      <c r="Z34" s="94">
        <v>3312.6969271999997</v>
      </c>
      <c r="AA34" s="94">
        <v>29586823.777331989</v>
      </c>
      <c r="AB34" s="94">
        <f t="shared" ref="AB34:AC37" si="4">D34+F34+H34+J34+L34+N34+P34+R34+T34+V34+X34+Z34</f>
        <v>42006.182860300003</v>
      </c>
      <c r="AC34" s="94">
        <f t="shared" si="4"/>
        <v>289790901.94916403</v>
      </c>
    </row>
    <row r="35" spans="1:29" x14ac:dyDescent="0.25">
      <c r="A35" s="14"/>
      <c r="B35" s="56" t="s">
        <v>64</v>
      </c>
      <c r="C35" s="30" t="s">
        <v>65</v>
      </c>
      <c r="D35" s="57">
        <v>1841.5425900000007</v>
      </c>
      <c r="E35" s="57">
        <v>19454999.575797997</v>
      </c>
      <c r="F35" s="57">
        <v>2340.3884500000004</v>
      </c>
      <c r="G35" s="57">
        <v>18120874.96850799</v>
      </c>
      <c r="H35" s="57">
        <v>3351.0434700000001</v>
      </c>
      <c r="I35" s="57">
        <v>20512567.919794001</v>
      </c>
      <c r="J35" s="57">
        <v>2243.2245100000005</v>
      </c>
      <c r="K35" s="57">
        <v>13343324.030168999</v>
      </c>
      <c r="L35" s="57">
        <v>2702.9953499999992</v>
      </c>
      <c r="M35" s="57">
        <v>12331101.977832997</v>
      </c>
      <c r="N35" s="57">
        <v>2067.8631715999995</v>
      </c>
      <c r="O35" s="57">
        <v>10299133.647121003</v>
      </c>
      <c r="P35" s="57">
        <v>1578.37219</v>
      </c>
      <c r="Q35" s="57">
        <v>10025599.704912001</v>
      </c>
      <c r="R35" s="57">
        <v>2259.3276344000005</v>
      </c>
      <c r="S35" s="57">
        <v>15759433.795423994</v>
      </c>
      <c r="T35" s="57">
        <v>1328.56484</v>
      </c>
      <c r="U35" s="57">
        <v>7451190.7447999995</v>
      </c>
      <c r="V35" s="57">
        <v>1826.5690730000006</v>
      </c>
      <c r="W35" s="57">
        <v>12203105.946115997</v>
      </c>
      <c r="X35" s="57">
        <v>2261.4397131000001</v>
      </c>
      <c r="Y35" s="57">
        <v>18629008.133082993</v>
      </c>
      <c r="Z35" s="57">
        <v>1779.3357500999994</v>
      </c>
      <c r="AA35" s="57">
        <v>20777102.216736991</v>
      </c>
      <c r="AB35" s="57">
        <f t="shared" si="4"/>
        <v>25580.666742200003</v>
      </c>
      <c r="AC35" s="57">
        <f t="shared" si="4"/>
        <v>178907442.66029498</v>
      </c>
    </row>
    <row r="36" spans="1:29" x14ac:dyDescent="0.25">
      <c r="A36" s="14"/>
      <c r="B36" s="58">
        <v>2402</v>
      </c>
      <c r="C36" s="15" t="s">
        <v>66</v>
      </c>
      <c r="D36" s="57">
        <v>27.702498100000021</v>
      </c>
      <c r="E36" s="57">
        <v>889008.91049999988</v>
      </c>
      <c r="F36" s="57">
        <v>66.98439140000005</v>
      </c>
      <c r="G36" s="57">
        <v>1882196.6780000005</v>
      </c>
      <c r="H36" s="57">
        <v>52.430667599999957</v>
      </c>
      <c r="I36" s="57">
        <v>2099974.6871500006</v>
      </c>
      <c r="J36" s="57">
        <v>27.677306199999979</v>
      </c>
      <c r="K36" s="57">
        <v>1206619.8340999992</v>
      </c>
      <c r="L36" s="57">
        <v>32.914936999999981</v>
      </c>
      <c r="M36" s="57">
        <v>1578576.2645889996</v>
      </c>
      <c r="N36" s="57">
        <v>22.887253599999994</v>
      </c>
      <c r="O36" s="57">
        <v>1174971.9196000006</v>
      </c>
      <c r="P36" s="57">
        <v>53.780806299999988</v>
      </c>
      <c r="Q36" s="57">
        <v>1620367.5390000006</v>
      </c>
      <c r="R36" s="57">
        <v>177.14511850000002</v>
      </c>
      <c r="S36" s="57">
        <v>4376308.758200001</v>
      </c>
      <c r="T36" s="57">
        <v>117.32528280000002</v>
      </c>
      <c r="U36" s="57">
        <v>3194416.9369040001</v>
      </c>
      <c r="V36" s="57">
        <v>107.1020185</v>
      </c>
      <c r="W36" s="57">
        <v>2086049.1289569994</v>
      </c>
      <c r="X36" s="57">
        <v>227.45876890000011</v>
      </c>
      <c r="Y36" s="57">
        <v>4094912.6554</v>
      </c>
      <c r="Z36" s="57">
        <v>81.766697099999959</v>
      </c>
      <c r="AA36" s="57">
        <v>2465404.3657900011</v>
      </c>
      <c r="AB36" s="57">
        <f t="shared" si="4"/>
        <v>995.17574600000012</v>
      </c>
      <c r="AC36" s="57">
        <f t="shared" si="4"/>
        <v>26668807.678190004</v>
      </c>
    </row>
    <row r="37" spans="1:29" ht="40.5" x14ac:dyDescent="0.25">
      <c r="A37" s="14"/>
      <c r="B37" s="58">
        <v>2403</v>
      </c>
      <c r="C37" s="30" t="s">
        <v>67</v>
      </c>
      <c r="D37" s="57">
        <v>2416.4450199999992</v>
      </c>
      <c r="E37" s="57">
        <v>8340373.7363100005</v>
      </c>
      <c r="F37" s="57">
        <v>1202.1196299999999</v>
      </c>
      <c r="G37" s="57">
        <v>6300709.5946919965</v>
      </c>
      <c r="H37" s="57">
        <v>1102.2496999999996</v>
      </c>
      <c r="I37" s="57">
        <v>6546613.3491089987</v>
      </c>
      <c r="J37" s="57">
        <v>823.05884000000003</v>
      </c>
      <c r="K37" s="57">
        <v>6507170.5542480005</v>
      </c>
      <c r="L37" s="57">
        <v>1008.8272500000003</v>
      </c>
      <c r="M37" s="57">
        <v>6218894.5727239968</v>
      </c>
      <c r="N37" s="57">
        <v>1269.1355799999997</v>
      </c>
      <c r="O37" s="57">
        <v>7644703.6245330004</v>
      </c>
      <c r="P37" s="57">
        <v>1530.3057510000001</v>
      </c>
      <c r="Q37" s="57">
        <v>7393066.790796997</v>
      </c>
      <c r="R37" s="57">
        <v>853.37227999999993</v>
      </c>
      <c r="S37" s="57">
        <v>6508959.7663320024</v>
      </c>
      <c r="T37" s="57">
        <v>579.47057110000014</v>
      </c>
      <c r="U37" s="57">
        <v>5064799.334530999</v>
      </c>
      <c r="V37" s="57">
        <v>1406.1549700000005</v>
      </c>
      <c r="W37" s="57">
        <v>8785618.7938119993</v>
      </c>
      <c r="X37" s="57">
        <v>1787.6062999999997</v>
      </c>
      <c r="Y37" s="57">
        <v>8559424.2987859994</v>
      </c>
      <c r="Z37" s="57">
        <v>1451.5944800000002</v>
      </c>
      <c r="AA37" s="57">
        <v>6344317.1948049972</v>
      </c>
      <c r="AB37" s="57">
        <f t="shared" si="4"/>
        <v>15430.3403721</v>
      </c>
      <c r="AC37" s="57">
        <f t="shared" si="4"/>
        <v>84214651.610678986</v>
      </c>
    </row>
    <row r="38" spans="1:29" x14ac:dyDescent="0.25">
      <c r="A38" s="24"/>
      <c r="B38" s="59"/>
      <c r="C38" s="2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60"/>
      <c r="AC38" s="157"/>
    </row>
    <row r="39" spans="1:29" x14ac:dyDescent="0.25">
      <c r="A39" s="18">
        <v>18</v>
      </c>
      <c r="B39" s="61"/>
      <c r="C39" s="133" t="s">
        <v>68</v>
      </c>
      <c r="D39" s="94">
        <v>630.94110270000044</v>
      </c>
      <c r="E39" s="94">
        <v>2147169.4276259989</v>
      </c>
      <c r="F39" s="94">
        <v>588.03779689999988</v>
      </c>
      <c r="G39" s="94">
        <v>2007080.2536850004</v>
      </c>
      <c r="H39" s="94">
        <v>735.15125539999985</v>
      </c>
      <c r="I39" s="94">
        <v>2548858.7915450018</v>
      </c>
      <c r="J39" s="94">
        <v>657.93025859999989</v>
      </c>
      <c r="K39" s="94">
        <v>2266037.2836929993</v>
      </c>
      <c r="L39" s="94">
        <v>654.78309179999974</v>
      </c>
      <c r="M39" s="94">
        <v>2316293.4097390007</v>
      </c>
      <c r="N39" s="94">
        <v>626.93308349999961</v>
      </c>
      <c r="O39" s="94">
        <v>2038615.5626030003</v>
      </c>
      <c r="P39" s="94">
        <v>815.54556730000013</v>
      </c>
      <c r="Q39" s="94">
        <v>2520448.7383380011</v>
      </c>
      <c r="R39" s="94">
        <v>693.95732179999959</v>
      </c>
      <c r="S39" s="94">
        <v>2482727.0845559984</v>
      </c>
      <c r="T39" s="94">
        <v>615.16180809999958</v>
      </c>
      <c r="U39" s="94">
        <v>2060795.6134159996</v>
      </c>
      <c r="V39" s="94">
        <v>781.47116609999966</v>
      </c>
      <c r="W39" s="94">
        <v>3227138.2253119983</v>
      </c>
      <c r="X39" s="94">
        <v>770.49191319999954</v>
      </c>
      <c r="Y39" s="94">
        <v>2568786.6013919991</v>
      </c>
      <c r="Z39" s="94">
        <v>736.79811069999926</v>
      </c>
      <c r="AA39" s="94">
        <v>2666691.4841939993</v>
      </c>
      <c r="AB39" s="94">
        <f t="shared" ref="AB39:AC45" si="5">D39+F39+H39+J39+L39+N39+P39+R39+T39+V39+X39+Z39</f>
        <v>8307.2024760999975</v>
      </c>
      <c r="AC39" s="94">
        <f t="shared" si="5"/>
        <v>28850642.476098996</v>
      </c>
    </row>
    <row r="40" spans="1:29" x14ac:dyDescent="0.25">
      <c r="A40" s="62"/>
      <c r="B40" s="63" t="s">
        <v>69</v>
      </c>
      <c r="C40" s="30" t="s">
        <v>70</v>
      </c>
      <c r="D40" s="60">
        <v>9.8000000000000004E-2</v>
      </c>
      <c r="E40" s="57">
        <v>362</v>
      </c>
      <c r="F40" s="60"/>
      <c r="G40" s="57"/>
      <c r="H40" s="60">
        <v>0.81440000000000001</v>
      </c>
      <c r="I40" s="57">
        <v>6138.2080000000005</v>
      </c>
      <c r="J40" s="57">
        <v>0.35520000000000002</v>
      </c>
      <c r="K40" s="57">
        <v>532.79999999999995</v>
      </c>
      <c r="L40" s="57"/>
      <c r="M40" s="57"/>
      <c r="N40" s="57">
        <v>6.2200000000000005E-2</v>
      </c>
      <c r="O40" s="57">
        <v>93.3</v>
      </c>
      <c r="P40" s="57">
        <v>0.104</v>
      </c>
      <c r="Q40" s="57">
        <v>156</v>
      </c>
      <c r="R40" s="57">
        <v>0.03</v>
      </c>
      <c r="S40" s="57">
        <v>45</v>
      </c>
      <c r="T40" s="57">
        <v>0.108</v>
      </c>
      <c r="U40" s="57">
        <v>162</v>
      </c>
      <c r="V40" s="57">
        <v>9.6000000000000002E-2</v>
      </c>
      <c r="W40" s="57">
        <v>144</v>
      </c>
      <c r="X40" s="57"/>
      <c r="Y40" s="57"/>
      <c r="Z40" s="57">
        <v>0.39200000000000002</v>
      </c>
      <c r="AA40" s="57">
        <v>588</v>
      </c>
      <c r="AB40" s="60">
        <f t="shared" si="5"/>
        <v>2.0598000000000005</v>
      </c>
      <c r="AC40" s="60">
        <f t="shared" si="5"/>
        <v>8221.3080000000009</v>
      </c>
    </row>
    <row r="41" spans="1:29" x14ac:dyDescent="0.25">
      <c r="A41" s="62"/>
      <c r="B41" s="63">
        <v>1802</v>
      </c>
      <c r="C41" s="30" t="s">
        <v>71</v>
      </c>
      <c r="D41" s="57">
        <v>0.315</v>
      </c>
      <c r="E41" s="57">
        <v>472.5</v>
      </c>
      <c r="F41" s="57">
        <v>1.3693199999999999E-2</v>
      </c>
      <c r="G41" s="57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60">
        <f t="shared" si="5"/>
        <v>0.32869320000000002</v>
      </c>
      <c r="AC41" s="60">
        <f t="shared" si="5"/>
        <v>474.5</v>
      </c>
    </row>
    <row r="42" spans="1:29" x14ac:dyDescent="0.25">
      <c r="A42" s="62"/>
      <c r="B42" s="63">
        <v>1803</v>
      </c>
      <c r="C42" s="30" t="s">
        <v>72</v>
      </c>
      <c r="D42" s="57">
        <v>20.3</v>
      </c>
      <c r="E42" s="57">
        <v>72800</v>
      </c>
      <c r="F42" s="57">
        <v>20.16</v>
      </c>
      <c r="G42" s="57">
        <v>76237.8</v>
      </c>
      <c r="H42" s="57">
        <v>0.15</v>
      </c>
      <c r="I42" s="57">
        <v>600</v>
      </c>
      <c r="J42" s="57">
        <v>1.40419</v>
      </c>
      <c r="K42" s="57">
        <v>6993.8631269999996</v>
      </c>
      <c r="L42" s="57"/>
      <c r="M42" s="57"/>
      <c r="N42" s="57">
        <v>0.55000000000000004</v>
      </c>
      <c r="O42" s="57">
        <v>2200</v>
      </c>
      <c r="P42" s="57">
        <v>1.0322100000000001</v>
      </c>
      <c r="Q42" s="57">
        <v>5459.9892330000002</v>
      </c>
      <c r="R42" s="57">
        <v>0.3</v>
      </c>
      <c r="S42" s="57">
        <v>1200</v>
      </c>
      <c r="T42" s="57">
        <v>0.75</v>
      </c>
      <c r="U42" s="57">
        <v>3000</v>
      </c>
      <c r="V42" s="57">
        <v>0.27500000000000002</v>
      </c>
      <c r="W42" s="57">
        <v>1100</v>
      </c>
      <c r="X42" s="57"/>
      <c r="Y42" s="57"/>
      <c r="Z42" s="57">
        <v>0.25</v>
      </c>
      <c r="AA42" s="57">
        <v>1000</v>
      </c>
      <c r="AB42" s="60">
        <f t="shared" si="5"/>
        <v>45.171399999999991</v>
      </c>
      <c r="AC42" s="60">
        <f t="shared" si="5"/>
        <v>170591.65235999998</v>
      </c>
    </row>
    <row r="43" spans="1:29" x14ac:dyDescent="0.25">
      <c r="A43" s="62"/>
      <c r="B43" s="63">
        <v>1804</v>
      </c>
      <c r="C43" s="30" t="s">
        <v>73</v>
      </c>
      <c r="D43" s="57">
        <v>0.995</v>
      </c>
      <c r="E43" s="57">
        <v>7156.25</v>
      </c>
      <c r="F43" s="57">
        <v>1.26942</v>
      </c>
      <c r="G43" s="57">
        <v>4498.1991099999996</v>
      </c>
      <c r="H43" s="57">
        <v>0.7632000000000001</v>
      </c>
      <c r="I43" s="57">
        <v>2865.6</v>
      </c>
      <c r="J43" s="57">
        <v>1.1573</v>
      </c>
      <c r="K43" s="57">
        <v>4729.9898400000002</v>
      </c>
      <c r="L43" s="57">
        <v>1.1776500000000001</v>
      </c>
      <c r="M43" s="57">
        <v>3897.98947</v>
      </c>
      <c r="N43" s="57">
        <v>1.4932999999999998</v>
      </c>
      <c r="O43" s="57">
        <v>5243.50054</v>
      </c>
      <c r="P43" s="57">
        <v>0.75</v>
      </c>
      <c r="Q43" s="57">
        <v>2625</v>
      </c>
      <c r="R43" s="57">
        <v>1.3476900000000001</v>
      </c>
      <c r="S43" s="57">
        <v>4904.3494680000003</v>
      </c>
      <c r="T43" s="57">
        <v>0.47199999999999998</v>
      </c>
      <c r="U43" s="57">
        <v>1846.7392</v>
      </c>
      <c r="V43" s="57">
        <v>1.4450000000000001</v>
      </c>
      <c r="W43" s="57">
        <v>4922.5</v>
      </c>
      <c r="X43" s="57">
        <v>0.27008000000000004</v>
      </c>
      <c r="Y43" s="57">
        <v>1149.0053680000001</v>
      </c>
      <c r="Z43" s="57">
        <v>6.0000000000000001E-3</v>
      </c>
      <c r="AA43" s="57">
        <v>21</v>
      </c>
      <c r="AB43" s="60">
        <f t="shared" si="5"/>
        <v>11.14664</v>
      </c>
      <c r="AC43" s="60">
        <f t="shared" si="5"/>
        <v>43860.122996000006</v>
      </c>
    </row>
    <row r="44" spans="1:29" x14ac:dyDescent="0.25">
      <c r="A44" s="62"/>
      <c r="B44" s="63">
        <v>1805</v>
      </c>
      <c r="C44" s="30" t="s">
        <v>74</v>
      </c>
      <c r="D44" s="57">
        <v>76.425850000000011</v>
      </c>
      <c r="E44" s="57">
        <v>202396.55755</v>
      </c>
      <c r="F44" s="57">
        <v>44.429589999999997</v>
      </c>
      <c r="G44" s="57">
        <v>109995.693117</v>
      </c>
      <c r="H44" s="57">
        <v>35.359459999999999</v>
      </c>
      <c r="I44" s="57">
        <v>93096.279513000001</v>
      </c>
      <c r="J44" s="57">
        <v>61.452910000000003</v>
      </c>
      <c r="K44" s="57">
        <v>142272.54895199998</v>
      </c>
      <c r="L44" s="57">
        <v>74.942800000000005</v>
      </c>
      <c r="M44" s="57">
        <v>193386.38434000002</v>
      </c>
      <c r="N44" s="57">
        <v>24.392520000000001</v>
      </c>
      <c r="O44" s="57">
        <v>55251.314760000001</v>
      </c>
      <c r="P44" s="57">
        <v>96.626919999999998</v>
      </c>
      <c r="Q44" s="57">
        <v>217784.30628799999</v>
      </c>
      <c r="R44" s="57">
        <v>47.369419999999998</v>
      </c>
      <c r="S44" s="57">
        <v>130632.22663200001</v>
      </c>
      <c r="T44" s="57">
        <v>23.146898</v>
      </c>
      <c r="U44" s="57">
        <v>45053.408465999993</v>
      </c>
      <c r="V44" s="57">
        <v>70.462199999999996</v>
      </c>
      <c r="W44" s="57">
        <v>167612.28187999999</v>
      </c>
      <c r="X44" s="57">
        <v>39.031367900000006</v>
      </c>
      <c r="Y44" s="57">
        <v>92805.113712000006</v>
      </c>
      <c r="Z44" s="57">
        <v>99.710070000000002</v>
      </c>
      <c r="AA44" s="57">
        <v>242793.32093599997</v>
      </c>
      <c r="AB44" s="60">
        <f t="shared" si="5"/>
        <v>693.35000589999993</v>
      </c>
      <c r="AC44" s="60">
        <f t="shared" si="5"/>
        <v>1693079.4361459999</v>
      </c>
    </row>
    <row r="45" spans="1:29" ht="27" x14ac:dyDescent="0.25">
      <c r="A45" s="64"/>
      <c r="B45" s="65">
        <v>1806</v>
      </c>
      <c r="C45" s="66" t="s">
        <v>75</v>
      </c>
      <c r="D45" s="67">
        <v>532.80725270000039</v>
      </c>
      <c r="E45" s="67">
        <v>1863982.1200759993</v>
      </c>
      <c r="F45" s="67">
        <v>522.16509369999994</v>
      </c>
      <c r="G45" s="67">
        <v>1816346.561458</v>
      </c>
      <c r="H45" s="67">
        <v>698.0641953999999</v>
      </c>
      <c r="I45" s="67">
        <v>2446158.7040320016</v>
      </c>
      <c r="J45" s="67">
        <v>593.5606585999999</v>
      </c>
      <c r="K45" s="67">
        <v>2111508.0817739991</v>
      </c>
      <c r="L45" s="67">
        <v>578.66264179999973</v>
      </c>
      <c r="M45" s="67">
        <v>2119009.0359290009</v>
      </c>
      <c r="N45" s="67">
        <v>600.43506349999961</v>
      </c>
      <c r="O45" s="67">
        <v>1975827.4473030004</v>
      </c>
      <c r="P45" s="67">
        <v>717.03243730000008</v>
      </c>
      <c r="Q45" s="67">
        <v>2294423.4428170011</v>
      </c>
      <c r="R45" s="67">
        <v>644.91021179999962</v>
      </c>
      <c r="S45" s="67">
        <v>2345945.5084559983</v>
      </c>
      <c r="T45" s="67">
        <v>590.68491009999957</v>
      </c>
      <c r="U45" s="67">
        <v>2010733.4657499995</v>
      </c>
      <c r="V45" s="67">
        <v>709.19296609999969</v>
      </c>
      <c r="W45" s="67">
        <v>3053359.4434319981</v>
      </c>
      <c r="X45" s="67">
        <v>731.19046529999957</v>
      </c>
      <c r="Y45" s="67">
        <v>2474832.482311999</v>
      </c>
      <c r="Z45" s="67">
        <v>636.44004069999926</v>
      </c>
      <c r="AA45" s="67">
        <v>2422289.1632579993</v>
      </c>
      <c r="AB45" s="158">
        <f t="shared" si="5"/>
        <v>7555.1459369999975</v>
      </c>
      <c r="AC45" s="158">
        <f t="shared" si="5"/>
        <v>26934415.456597</v>
      </c>
    </row>
    <row r="46" spans="1:29" x14ac:dyDescent="0.25">
      <c r="A46" s="68"/>
      <c r="B46" s="69"/>
      <c r="C46" s="37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1"/>
    </row>
    <row r="47" spans="1:29" ht="51.75" x14ac:dyDescent="0.25">
      <c r="A47" s="72" t="s">
        <v>76</v>
      </c>
      <c r="B47" s="73"/>
      <c r="C47" s="134" t="s">
        <v>77</v>
      </c>
      <c r="D47" s="135">
        <v>898.1335593</v>
      </c>
      <c r="E47" s="135">
        <v>2671300.3902149997</v>
      </c>
      <c r="F47" s="135">
        <v>453.57098360000003</v>
      </c>
      <c r="G47" s="135">
        <v>1085327.1006240002</v>
      </c>
      <c r="H47" s="135">
        <v>2894.8990258000008</v>
      </c>
      <c r="I47" s="135">
        <v>7866090.5526059959</v>
      </c>
      <c r="J47" s="135">
        <v>1377.9872464</v>
      </c>
      <c r="K47" s="135">
        <v>3566359.8654149999</v>
      </c>
      <c r="L47" s="135">
        <v>1933.1375411000001</v>
      </c>
      <c r="M47" s="135">
        <v>5023483.6016520001</v>
      </c>
      <c r="N47" s="135">
        <v>153.09115789999998</v>
      </c>
      <c r="O47" s="135">
        <v>487011.08917700005</v>
      </c>
      <c r="P47" s="135">
        <v>258.5293241</v>
      </c>
      <c r="Q47" s="135">
        <v>559881.7948090001</v>
      </c>
      <c r="R47" s="135">
        <v>1091.6846727999998</v>
      </c>
      <c r="S47" s="135">
        <v>2695073.9954210003</v>
      </c>
      <c r="T47" s="135">
        <v>1759.8439187000001</v>
      </c>
      <c r="U47" s="135">
        <v>4178369.1793160005</v>
      </c>
      <c r="V47" s="135">
        <v>814.53357590000007</v>
      </c>
      <c r="W47" s="135">
        <v>1968772.8254590002</v>
      </c>
      <c r="X47" s="135">
        <v>1819.7251813999999</v>
      </c>
      <c r="Y47" s="135">
        <v>5571790.3667750005</v>
      </c>
      <c r="Z47" s="135">
        <v>990.54827579999994</v>
      </c>
      <c r="AA47" s="135">
        <v>2826149.9010779997</v>
      </c>
      <c r="AB47" s="135">
        <f>+D47+F47+H47+J47+L47+N47+P47+R47+T47+V47+X47+Z47</f>
        <v>14445.6844628</v>
      </c>
      <c r="AC47" s="135">
        <f>+E47+G47+I47+K47+M47+O47+Q47+S47+U47+W47+Y47+AA47</f>
        <v>38499610.662546992</v>
      </c>
    </row>
    <row r="48" spans="1:29" x14ac:dyDescent="0.25">
      <c r="A48" s="62" t="s">
        <v>78</v>
      </c>
      <c r="B48" s="63" t="s">
        <v>79</v>
      </c>
      <c r="C48" s="17" t="s">
        <v>80</v>
      </c>
      <c r="D48" s="60">
        <v>882.10123999999996</v>
      </c>
      <c r="E48" s="57">
        <v>2546742.1875959998</v>
      </c>
      <c r="F48" s="60">
        <v>426.36377000000005</v>
      </c>
      <c r="G48" s="57">
        <v>887192.66038699995</v>
      </c>
      <c r="H48" s="57">
        <v>2870.2665100000004</v>
      </c>
      <c r="I48" s="57">
        <v>7649207.6423159968</v>
      </c>
      <c r="J48" s="57">
        <v>1342.0776599999999</v>
      </c>
      <c r="K48" s="57">
        <v>3275586.0765099996</v>
      </c>
      <c r="L48" s="57">
        <v>1899.2985000000001</v>
      </c>
      <c r="M48" s="57">
        <v>4779586.8373009991</v>
      </c>
      <c r="N48" s="57">
        <v>109.23012999999999</v>
      </c>
      <c r="O48" s="57">
        <v>247576.09172799997</v>
      </c>
      <c r="P48" s="57">
        <v>228.81267</v>
      </c>
      <c r="Q48" s="57">
        <v>415471.71861400001</v>
      </c>
      <c r="R48" s="57">
        <v>1071.9877999999999</v>
      </c>
      <c r="S48" s="57">
        <v>2506086.614937</v>
      </c>
      <c r="T48" s="57">
        <v>1751.2595700000002</v>
      </c>
      <c r="U48" s="57">
        <v>4083039.7351810005</v>
      </c>
      <c r="V48" s="57">
        <v>803.10976000000005</v>
      </c>
      <c r="W48" s="57">
        <v>1779723.1735170002</v>
      </c>
      <c r="X48" s="57">
        <v>1749.9502</v>
      </c>
      <c r="Y48" s="57">
        <v>5164072.5638750009</v>
      </c>
      <c r="Z48" s="57">
        <v>972.05220999999995</v>
      </c>
      <c r="AA48" s="57">
        <v>2622390.8620489999</v>
      </c>
      <c r="AB48" s="60">
        <f t="shared" ref="AB48:AC51" si="6">D48+F48+H48+J48+L48+N48+P48+R48+T48+V48+X48+Z48</f>
        <v>14106.510019999998</v>
      </c>
      <c r="AC48" s="60">
        <f t="shared" si="6"/>
        <v>35956676.164010994</v>
      </c>
    </row>
    <row r="49" spans="1:29" x14ac:dyDescent="0.25">
      <c r="A49" s="62"/>
      <c r="B49" s="63" t="s">
        <v>81</v>
      </c>
      <c r="C49" s="17" t="s">
        <v>82</v>
      </c>
      <c r="D49" s="60"/>
      <c r="E49" s="57"/>
      <c r="F49" s="60"/>
      <c r="G49" s="57"/>
      <c r="H49" s="57">
        <v>0.20150000000000001</v>
      </c>
      <c r="I49" s="57">
        <v>349.98534999999998</v>
      </c>
      <c r="J49" s="57">
        <v>5.0999999999999995E-3</v>
      </c>
      <c r="K49" s="57">
        <v>35.088000000000001</v>
      </c>
      <c r="L49" s="57"/>
      <c r="M49" s="57"/>
      <c r="N49" s="57">
        <v>19.2</v>
      </c>
      <c r="O49" s="57">
        <v>81905.279999999999</v>
      </c>
      <c r="P49" s="57">
        <v>3.0120000000000001E-2</v>
      </c>
      <c r="Q49" s="57">
        <v>1046.0692879999999</v>
      </c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60">
        <f t="shared" si="6"/>
        <v>19.436720000000001</v>
      </c>
      <c r="AC49" s="60">
        <f t="shared" si="6"/>
        <v>83336.422638000004</v>
      </c>
    </row>
    <row r="50" spans="1:29" x14ac:dyDescent="0.25">
      <c r="A50" s="62"/>
      <c r="B50" s="63" t="s">
        <v>83</v>
      </c>
      <c r="C50" s="30" t="s">
        <v>84</v>
      </c>
      <c r="D50" s="60">
        <v>3.7488543000000001</v>
      </c>
      <c r="E50" s="57">
        <v>52942.569599999995</v>
      </c>
      <c r="F50" s="60">
        <v>5.2555826000000003</v>
      </c>
      <c r="G50" s="57">
        <v>12004.022263999997</v>
      </c>
      <c r="H50" s="57">
        <v>1.728</v>
      </c>
      <c r="I50" s="57">
        <v>6080.7360000000008</v>
      </c>
      <c r="J50" s="57">
        <v>3.8006036999999999</v>
      </c>
      <c r="K50" s="57">
        <v>25779.819600000003</v>
      </c>
      <c r="L50" s="57">
        <v>0.64824000000000004</v>
      </c>
      <c r="M50" s="57">
        <v>7332.0865920000006</v>
      </c>
      <c r="N50" s="57">
        <v>2.4243373000000004</v>
      </c>
      <c r="O50" s="57">
        <v>8246.3768</v>
      </c>
      <c r="P50" s="57">
        <v>3.2753912000000001</v>
      </c>
      <c r="Q50" s="57">
        <v>8798.501400000001</v>
      </c>
      <c r="R50" s="57">
        <v>0.69968980000000003</v>
      </c>
      <c r="S50" s="57">
        <v>31737.289524000003</v>
      </c>
      <c r="T50" s="57">
        <v>2.7662</v>
      </c>
      <c r="U50" s="57">
        <v>25223.795600000001</v>
      </c>
      <c r="V50" s="57">
        <v>0.98201480000000008</v>
      </c>
      <c r="W50" s="57">
        <v>28298.758600000001</v>
      </c>
      <c r="X50" s="57">
        <v>0.1229401</v>
      </c>
      <c r="Y50" s="57">
        <v>425.41359999999997</v>
      </c>
      <c r="Z50" s="57">
        <v>2.0095999999999998</v>
      </c>
      <c r="AA50" s="57">
        <v>45067.261615999996</v>
      </c>
      <c r="AB50" s="60">
        <f t="shared" si="6"/>
        <v>27.461453800000005</v>
      </c>
      <c r="AC50" s="60">
        <f t="shared" si="6"/>
        <v>251936.631196</v>
      </c>
    </row>
    <row r="51" spans="1:29" x14ac:dyDescent="0.25">
      <c r="A51" s="62"/>
      <c r="B51" s="63" t="s">
        <v>85</v>
      </c>
      <c r="C51" s="30" t="s">
        <v>86</v>
      </c>
      <c r="D51" s="57">
        <v>12.163885000000001</v>
      </c>
      <c r="E51" s="57">
        <v>69752.032639000012</v>
      </c>
      <c r="F51" s="57">
        <v>20.158529800000004</v>
      </c>
      <c r="G51" s="57">
        <v>157626.729418</v>
      </c>
      <c r="H51" s="57">
        <v>13.646005500000005</v>
      </c>
      <c r="I51" s="57">
        <v>159496.75995799992</v>
      </c>
      <c r="J51" s="57">
        <v>28.388154299999993</v>
      </c>
      <c r="K51" s="57">
        <v>238284.26520500006</v>
      </c>
      <c r="L51" s="57">
        <v>28.485021900000007</v>
      </c>
      <c r="M51" s="57">
        <v>206773.59242700003</v>
      </c>
      <c r="N51" s="57">
        <v>21.1708547</v>
      </c>
      <c r="O51" s="57">
        <v>140823.18062800003</v>
      </c>
      <c r="P51" s="57">
        <v>25.1576895</v>
      </c>
      <c r="Q51" s="57">
        <v>128155.48150300002</v>
      </c>
      <c r="R51" s="57">
        <v>17.281043699999998</v>
      </c>
      <c r="S51" s="57">
        <v>142952.47253800003</v>
      </c>
      <c r="T51" s="57">
        <v>4.919628699999997</v>
      </c>
      <c r="U51" s="57">
        <v>56528.324535000036</v>
      </c>
      <c r="V51" s="57">
        <v>10.349419599999997</v>
      </c>
      <c r="W51" s="57">
        <v>160532.45194200004</v>
      </c>
      <c r="X51" s="57">
        <v>68.333314899999976</v>
      </c>
      <c r="Y51" s="57">
        <v>396234.25501100003</v>
      </c>
      <c r="Z51" s="57">
        <v>16.389405800000006</v>
      </c>
      <c r="AA51" s="57">
        <v>157226.33618499999</v>
      </c>
      <c r="AB51" s="60">
        <f t="shared" si="6"/>
        <v>266.44295340000002</v>
      </c>
      <c r="AC51" s="60">
        <f t="shared" si="6"/>
        <v>2014385.8819890001</v>
      </c>
    </row>
    <row r="52" spans="1:29" ht="9.75" customHeight="1" x14ac:dyDescent="0.25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</row>
    <row r="53" spans="1:29" x14ac:dyDescent="0.25">
      <c r="A53" s="74"/>
      <c r="B53" s="74"/>
      <c r="C53" s="74"/>
      <c r="D53" s="75"/>
      <c r="E53" s="75"/>
      <c r="F53" s="75"/>
      <c r="G53" s="75"/>
      <c r="H53" s="75"/>
      <c r="I53" s="75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5"/>
      <c r="AC53" s="6" t="s">
        <v>273</v>
      </c>
    </row>
    <row r="54" spans="1:29" x14ac:dyDescent="0.25">
      <c r="A54" s="74"/>
      <c r="B54" s="74"/>
      <c r="C54" s="74"/>
      <c r="D54" s="75"/>
      <c r="E54" s="75"/>
      <c r="F54" s="75"/>
      <c r="G54" s="75"/>
      <c r="H54" s="75"/>
      <c r="I54" s="75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5"/>
      <c r="AC54" s="6"/>
    </row>
    <row r="55" spans="1:29" x14ac:dyDescent="0.25">
      <c r="A55" s="74"/>
      <c r="B55" s="74"/>
      <c r="C55" s="74"/>
      <c r="D55" s="75"/>
      <c r="E55" s="75"/>
      <c r="F55" s="75"/>
      <c r="G55" s="75"/>
      <c r="H55" s="75"/>
      <c r="I55" s="75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5"/>
      <c r="AC55" s="6"/>
    </row>
    <row r="56" spans="1:29" ht="15.75" x14ac:dyDescent="0.25">
      <c r="A56" s="546" t="s">
        <v>271</v>
      </c>
      <c r="B56" s="546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</row>
    <row r="57" spans="1:29" ht="15.75" x14ac:dyDescent="0.25">
      <c r="A57" s="547" t="s">
        <v>3</v>
      </c>
      <c r="B57" s="547"/>
      <c r="C57" s="547"/>
      <c r="D57" s="547"/>
      <c r="E57" s="547"/>
      <c r="F57" s="547"/>
      <c r="G57" s="547"/>
      <c r="H57" s="547"/>
      <c r="I57" s="547"/>
      <c r="J57" s="547"/>
      <c r="K57" s="547"/>
      <c r="L57" s="547"/>
      <c r="M57" s="547"/>
      <c r="N57" s="547"/>
      <c r="O57" s="547"/>
      <c r="P57" s="547"/>
      <c r="Q57" s="547"/>
      <c r="R57" s="547"/>
      <c r="S57" s="547"/>
      <c r="T57" s="547"/>
      <c r="U57" s="547"/>
      <c r="V57" s="547"/>
      <c r="W57" s="547"/>
      <c r="X57" s="547"/>
      <c r="Y57" s="547"/>
      <c r="Z57" s="547"/>
      <c r="AA57" s="547"/>
      <c r="AB57" s="547"/>
      <c r="AC57" s="547"/>
    </row>
    <row r="58" spans="1:29" ht="9" customHeight="1" x14ac:dyDescent="0.25">
      <c r="A58" s="382"/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53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76"/>
      <c r="AC58" s="76"/>
    </row>
    <row r="59" spans="1:29" ht="16.5" thickBot="1" x14ac:dyDescent="0.35">
      <c r="A59" s="550" t="s">
        <v>4</v>
      </c>
      <c r="B59" s="551" t="s">
        <v>5</v>
      </c>
      <c r="C59" s="550" t="s">
        <v>90</v>
      </c>
      <c r="D59" s="549" t="s">
        <v>7</v>
      </c>
      <c r="E59" s="549"/>
      <c r="F59" s="549" t="s">
        <v>8</v>
      </c>
      <c r="G59" s="549"/>
      <c r="H59" s="549" t="s">
        <v>9</v>
      </c>
      <c r="I59" s="549"/>
      <c r="J59" s="549" t="s">
        <v>10</v>
      </c>
      <c r="K59" s="549"/>
      <c r="L59" s="549" t="s">
        <v>11</v>
      </c>
      <c r="M59" s="549"/>
      <c r="N59" s="549" t="s">
        <v>12</v>
      </c>
      <c r="O59" s="549"/>
      <c r="P59" s="549" t="s">
        <v>13</v>
      </c>
      <c r="Q59" s="549"/>
      <c r="R59" s="549" t="s">
        <v>272</v>
      </c>
      <c r="S59" s="549"/>
      <c r="T59" s="549" t="s">
        <v>15</v>
      </c>
      <c r="U59" s="549"/>
      <c r="V59" s="549" t="s">
        <v>16</v>
      </c>
      <c r="W59" s="549"/>
      <c r="X59" s="549" t="s">
        <v>17</v>
      </c>
      <c r="Y59" s="549"/>
      <c r="Z59" s="549" t="s">
        <v>18</v>
      </c>
      <c r="AA59" s="549"/>
      <c r="AB59" s="549" t="s">
        <v>19</v>
      </c>
      <c r="AC59" s="549"/>
    </row>
    <row r="60" spans="1:29" ht="15.75" x14ac:dyDescent="0.3">
      <c r="A60" s="550"/>
      <c r="B60" s="551"/>
      <c r="C60" s="550"/>
      <c r="D60" s="237" t="s">
        <v>20</v>
      </c>
      <c r="E60" s="237" t="s">
        <v>21</v>
      </c>
      <c r="F60" s="237" t="s">
        <v>20</v>
      </c>
      <c r="G60" s="237" t="s">
        <v>21</v>
      </c>
      <c r="H60" s="237" t="s">
        <v>20</v>
      </c>
      <c r="I60" s="237" t="s">
        <v>21</v>
      </c>
      <c r="J60" s="237" t="s">
        <v>20</v>
      </c>
      <c r="K60" s="237" t="s">
        <v>21</v>
      </c>
      <c r="L60" s="237" t="s">
        <v>20</v>
      </c>
      <c r="M60" s="237" t="s">
        <v>21</v>
      </c>
      <c r="N60" s="237" t="s">
        <v>20</v>
      </c>
      <c r="O60" s="237" t="s">
        <v>21</v>
      </c>
      <c r="P60" s="237" t="s">
        <v>20</v>
      </c>
      <c r="Q60" s="237" t="s">
        <v>21</v>
      </c>
      <c r="R60" s="237" t="s">
        <v>20</v>
      </c>
      <c r="S60" s="237" t="s">
        <v>21</v>
      </c>
      <c r="T60" s="237" t="s">
        <v>20</v>
      </c>
      <c r="U60" s="237" t="s">
        <v>21</v>
      </c>
      <c r="V60" s="237" t="s">
        <v>20</v>
      </c>
      <c r="W60" s="237" t="s">
        <v>21</v>
      </c>
      <c r="X60" s="237" t="s">
        <v>20</v>
      </c>
      <c r="Y60" s="237" t="s">
        <v>21</v>
      </c>
      <c r="Z60" s="237" t="s">
        <v>20</v>
      </c>
      <c r="AA60" s="237" t="s">
        <v>21</v>
      </c>
      <c r="AB60" s="237" t="s">
        <v>20</v>
      </c>
      <c r="AC60" s="237" t="s">
        <v>21</v>
      </c>
    </row>
    <row r="61" spans="1:29" x14ac:dyDescent="0.25">
      <c r="A61" s="77"/>
      <c r="B61" s="78" t="s">
        <v>91</v>
      </c>
      <c r="C61" s="79" t="s">
        <v>92</v>
      </c>
      <c r="D61" s="80">
        <v>0.10438</v>
      </c>
      <c r="E61" s="80">
        <v>1409.0900600000002</v>
      </c>
      <c r="F61" s="80">
        <v>1.5002194</v>
      </c>
      <c r="G61" s="80">
        <v>26022.9372</v>
      </c>
      <c r="H61" s="80">
        <v>9.0570103</v>
      </c>
      <c r="I61" s="80">
        <v>50955.428981999998</v>
      </c>
      <c r="J61" s="80">
        <v>1.9559755999999999</v>
      </c>
      <c r="K61" s="80">
        <v>17930.697299999996</v>
      </c>
      <c r="L61" s="80">
        <v>4.5876818999999998</v>
      </c>
      <c r="M61" s="80">
        <v>29520.953331999997</v>
      </c>
      <c r="N61" s="80">
        <v>1.0616258999999999</v>
      </c>
      <c r="O61" s="80">
        <v>8423.2799999999988</v>
      </c>
      <c r="P61" s="80">
        <v>1.1288146999999999</v>
      </c>
      <c r="Q61" s="80">
        <v>6145.08</v>
      </c>
      <c r="R61" s="80">
        <v>1.6578593000000001</v>
      </c>
      <c r="S61" s="80">
        <v>13588.56919</v>
      </c>
      <c r="T61" s="80">
        <v>0.89851999999999999</v>
      </c>
      <c r="U61" s="80">
        <v>13577.323999999999</v>
      </c>
      <c r="V61" s="80"/>
      <c r="W61" s="80"/>
      <c r="X61" s="80">
        <v>1.3067264000000001</v>
      </c>
      <c r="Y61" s="80">
        <v>10922.793929000001</v>
      </c>
      <c r="Z61" s="80">
        <v>9.7060000000000007E-2</v>
      </c>
      <c r="AA61" s="80">
        <v>1465.4412279999999</v>
      </c>
      <c r="AB61" s="60">
        <f t="shared" ref="AB61:AC67" si="7">D61+F61+H61+J61+L61+N61+P61+R61+T61+V61+X61+Z61</f>
        <v>23.355873500000001</v>
      </c>
      <c r="AC61" s="60">
        <f t="shared" si="7"/>
        <v>179961.595221</v>
      </c>
    </row>
    <row r="62" spans="1:29" x14ac:dyDescent="0.25">
      <c r="A62" s="62"/>
      <c r="B62" s="63" t="s">
        <v>93</v>
      </c>
      <c r="C62" s="17" t="s">
        <v>94</v>
      </c>
      <c r="D62" s="57">
        <v>1.52E-2</v>
      </c>
      <c r="E62" s="57">
        <v>454.51031999999998</v>
      </c>
      <c r="F62" s="60">
        <v>0.29288180000000003</v>
      </c>
      <c r="G62" s="60">
        <v>2480.7513549999999</v>
      </c>
      <c r="H62" s="60"/>
      <c r="I62" s="60"/>
      <c r="J62" s="60">
        <v>1.7597528</v>
      </c>
      <c r="K62" s="60">
        <v>8743.9187999999995</v>
      </c>
      <c r="L62" s="60">
        <v>0.1180973</v>
      </c>
      <c r="M62" s="60">
        <v>270.13200000000001</v>
      </c>
      <c r="N62" s="60">
        <v>4.2100000000000002E-3</v>
      </c>
      <c r="O62" s="60">
        <v>36.880020999999999</v>
      </c>
      <c r="P62" s="60">
        <v>0.12463870000000001</v>
      </c>
      <c r="Q62" s="60">
        <v>264.94400400000001</v>
      </c>
      <c r="R62" s="60">
        <v>5.8279999999999992E-2</v>
      </c>
      <c r="S62" s="60">
        <v>709.04923199999996</v>
      </c>
      <c r="T62" s="60"/>
      <c r="U62" s="60"/>
      <c r="V62" s="60">
        <v>9.2381500000000005E-2</v>
      </c>
      <c r="W62" s="60">
        <v>218.44139999999999</v>
      </c>
      <c r="X62" s="60">
        <v>1.2E-2</v>
      </c>
      <c r="Y62" s="60">
        <v>135.34036</v>
      </c>
      <c r="Z62" s="60"/>
      <c r="AA62" s="60"/>
      <c r="AB62" s="60">
        <f t="shared" si="7"/>
        <v>2.4774421000000002</v>
      </c>
      <c r="AC62" s="60">
        <f t="shared" si="7"/>
        <v>13313.967492</v>
      </c>
    </row>
    <row r="63" spans="1:29" x14ac:dyDescent="0.25">
      <c r="A63" s="21">
        <v>17</v>
      </c>
      <c r="B63" s="548" t="s">
        <v>95</v>
      </c>
      <c r="C63" s="548"/>
      <c r="D63" s="94">
        <v>2838.8109270000014</v>
      </c>
      <c r="E63" s="94">
        <v>3209909.6830850001</v>
      </c>
      <c r="F63" s="94">
        <v>2069.3148436999995</v>
      </c>
      <c r="G63" s="94">
        <v>3143869.6398629975</v>
      </c>
      <c r="H63" s="94">
        <v>2915.8245450000013</v>
      </c>
      <c r="I63" s="94">
        <v>4241742.7687669974</v>
      </c>
      <c r="J63" s="94">
        <v>2375.335819099997</v>
      </c>
      <c r="K63" s="94">
        <v>3649468.9544540001</v>
      </c>
      <c r="L63" s="94">
        <v>2388.8725347999971</v>
      </c>
      <c r="M63" s="94">
        <v>3426312.3146729972</v>
      </c>
      <c r="N63" s="94">
        <v>3552.2608042000011</v>
      </c>
      <c r="O63" s="94">
        <v>4179516.2222659979</v>
      </c>
      <c r="P63" s="94">
        <v>4343.8334670000022</v>
      </c>
      <c r="Q63" s="94">
        <v>4276011.2756489934</v>
      </c>
      <c r="R63" s="94">
        <v>3018.7096961000011</v>
      </c>
      <c r="S63" s="94">
        <v>4773491.6209639944</v>
      </c>
      <c r="T63" s="94">
        <v>3210.3928296000008</v>
      </c>
      <c r="U63" s="94">
        <v>5137063.1473809918</v>
      </c>
      <c r="V63" s="94">
        <v>4075.0932798000013</v>
      </c>
      <c r="W63" s="94">
        <v>5284725.5767169911</v>
      </c>
      <c r="X63" s="94">
        <v>4673.0769016999966</v>
      </c>
      <c r="Y63" s="94">
        <v>5628555.4647830008</v>
      </c>
      <c r="Z63" s="94">
        <v>4690.4084610000009</v>
      </c>
      <c r="AA63" s="94">
        <v>4163832.6887589986</v>
      </c>
      <c r="AB63" s="94">
        <f t="shared" si="7"/>
        <v>40151.934109000002</v>
      </c>
      <c r="AC63" s="94">
        <f t="shared" si="7"/>
        <v>51114499.357360952</v>
      </c>
    </row>
    <row r="64" spans="1:29" ht="27" x14ac:dyDescent="0.25">
      <c r="A64" s="62"/>
      <c r="B64" s="63" t="s">
        <v>96</v>
      </c>
      <c r="C64" s="30" t="s">
        <v>97</v>
      </c>
      <c r="D64" s="57">
        <v>1330.6247396999997</v>
      </c>
      <c r="E64" s="57">
        <v>590054.15422300005</v>
      </c>
      <c r="F64" s="57">
        <v>295.95776620000004</v>
      </c>
      <c r="G64" s="57">
        <v>161882.716793</v>
      </c>
      <c r="H64" s="57">
        <v>985.80417159999979</v>
      </c>
      <c r="I64" s="57">
        <v>558123.72414300009</v>
      </c>
      <c r="J64" s="57">
        <v>3.1314766000000005</v>
      </c>
      <c r="K64" s="57">
        <v>6865.8162939999993</v>
      </c>
      <c r="L64" s="57">
        <v>387.65765779999987</v>
      </c>
      <c r="M64" s="57">
        <v>200484.55685799997</v>
      </c>
      <c r="N64" s="57">
        <v>1146.2270072000006</v>
      </c>
      <c r="O64" s="57">
        <v>598614.86175099981</v>
      </c>
      <c r="P64" s="57">
        <v>852.39035730000001</v>
      </c>
      <c r="Q64" s="57">
        <v>449563.15608099988</v>
      </c>
      <c r="R64" s="57">
        <v>700.21708740000008</v>
      </c>
      <c r="S64" s="57">
        <v>385812.5753400001</v>
      </c>
      <c r="T64" s="57">
        <v>214.48466999999999</v>
      </c>
      <c r="U64" s="57">
        <v>100862.36736300003</v>
      </c>
      <c r="V64" s="57">
        <v>1122.4548664000001</v>
      </c>
      <c r="W64" s="57">
        <v>495515.57758600009</v>
      </c>
      <c r="X64" s="57">
        <v>668.25662400000022</v>
      </c>
      <c r="Y64" s="57">
        <v>336554.24833199999</v>
      </c>
      <c r="Z64" s="57">
        <v>1989.0482</v>
      </c>
      <c r="AA64" s="57">
        <v>977727.13600699988</v>
      </c>
      <c r="AB64" s="57">
        <f t="shared" si="7"/>
        <v>9696.2546242000008</v>
      </c>
      <c r="AC64" s="57">
        <f t="shared" si="7"/>
        <v>4862060.8907709997</v>
      </c>
    </row>
    <row r="65" spans="1:29" x14ac:dyDescent="0.25">
      <c r="A65" s="62"/>
      <c r="B65" s="63">
        <v>17.02</v>
      </c>
      <c r="C65" s="15" t="s">
        <v>98</v>
      </c>
      <c r="D65" s="57">
        <v>305.84038660000004</v>
      </c>
      <c r="E65" s="57">
        <v>287237.79322300002</v>
      </c>
      <c r="F65" s="57">
        <v>281.77710170000023</v>
      </c>
      <c r="G65" s="57">
        <v>307663.08639399993</v>
      </c>
      <c r="H65" s="57">
        <v>171.13065569999998</v>
      </c>
      <c r="I65" s="57">
        <v>238905.33652100002</v>
      </c>
      <c r="J65" s="57">
        <v>477.61864170000013</v>
      </c>
      <c r="K65" s="57">
        <v>340986.42699499993</v>
      </c>
      <c r="L65" s="57">
        <v>277.83181780000007</v>
      </c>
      <c r="M65" s="57">
        <v>272493.40775699995</v>
      </c>
      <c r="N65" s="57">
        <v>794.88541839999993</v>
      </c>
      <c r="O65" s="57">
        <v>579834.00559099985</v>
      </c>
      <c r="P65" s="57">
        <v>1969.2245336000005</v>
      </c>
      <c r="Q65" s="57">
        <v>1058026.757981</v>
      </c>
      <c r="R65" s="57">
        <v>391.5405054000002</v>
      </c>
      <c r="S65" s="57">
        <v>435677.49350499979</v>
      </c>
      <c r="T65" s="57">
        <v>1016.9197527000001</v>
      </c>
      <c r="U65" s="57">
        <v>642443.08866700018</v>
      </c>
      <c r="V65" s="57">
        <v>1114.8754928999999</v>
      </c>
      <c r="W65" s="57">
        <v>664914.87104299967</v>
      </c>
      <c r="X65" s="57">
        <v>1601.7041552999999</v>
      </c>
      <c r="Y65" s="57">
        <v>997858.90874199977</v>
      </c>
      <c r="Z65" s="57">
        <v>1314.1894026999996</v>
      </c>
      <c r="AA65" s="57">
        <v>713282.88289199991</v>
      </c>
      <c r="AB65" s="57">
        <f t="shared" si="7"/>
        <v>9717.5378645000001</v>
      </c>
      <c r="AC65" s="57">
        <f t="shared" si="7"/>
        <v>6539324.0593109988</v>
      </c>
    </row>
    <row r="66" spans="1:29" x14ac:dyDescent="0.25">
      <c r="A66" s="62"/>
      <c r="B66" s="63">
        <v>17.03</v>
      </c>
      <c r="C66" s="30" t="s">
        <v>99</v>
      </c>
      <c r="D66" s="57">
        <v>0</v>
      </c>
      <c r="E66" s="57">
        <v>0</v>
      </c>
      <c r="F66" s="57">
        <v>0.1485407</v>
      </c>
      <c r="G66" s="57">
        <v>455.4</v>
      </c>
      <c r="H66" s="57">
        <v>1.4050083</v>
      </c>
      <c r="I66" s="57">
        <v>3460.1460000000002</v>
      </c>
      <c r="J66" s="57"/>
      <c r="K66" s="57"/>
      <c r="L66" s="57">
        <v>1.8358100000000002</v>
      </c>
      <c r="M66" s="57">
        <v>6421.7124460000005</v>
      </c>
      <c r="N66" s="57"/>
      <c r="O66" s="57"/>
      <c r="P66" s="57">
        <v>1E-3</v>
      </c>
      <c r="Q66" s="57">
        <v>5.2</v>
      </c>
      <c r="R66" s="57"/>
      <c r="S66" s="57"/>
      <c r="T66" s="57">
        <v>0.91320000000000001</v>
      </c>
      <c r="U66" s="57">
        <v>2396.09148</v>
      </c>
      <c r="V66" s="57">
        <v>1.2E-2</v>
      </c>
      <c r="W66" s="57">
        <v>181.2</v>
      </c>
      <c r="X66" s="57"/>
      <c r="Y66" s="57"/>
      <c r="Z66" s="57">
        <v>5.6399999999999999E-2</v>
      </c>
      <c r="AA66" s="57">
        <v>78.699839999999995</v>
      </c>
      <c r="AB66" s="57">
        <f t="shared" si="7"/>
        <v>4.3719589999999995</v>
      </c>
      <c r="AC66" s="57">
        <f t="shared" si="7"/>
        <v>12998.449766</v>
      </c>
    </row>
    <row r="67" spans="1:29" x14ac:dyDescent="0.25">
      <c r="A67" s="62"/>
      <c r="B67" s="63">
        <v>1704</v>
      </c>
      <c r="C67" s="15" t="s">
        <v>100</v>
      </c>
      <c r="D67" s="57">
        <v>1202.3458007000013</v>
      </c>
      <c r="E67" s="57">
        <v>2332617.7356389998</v>
      </c>
      <c r="F67" s="57">
        <v>1491.4314350999994</v>
      </c>
      <c r="G67" s="57">
        <v>2673868.4366759975</v>
      </c>
      <c r="H67" s="57">
        <v>1757.4847094000017</v>
      </c>
      <c r="I67" s="57">
        <v>3441253.5621029977</v>
      </c>
      <c r="J67" s="57">
        <v>1894.5857007999969</v>
      </c>
      <c r="K67" s="57">
        <v>3301616.7111650002</v>
      </c>
      <c r="L67" s="57">
        <v>1721.5472491999972</v>
      </c>
      <c r="M67" s="57">
        <v>2946912.6376119973</v>
      </c>
      <c r="N67" s="57">
        <v>1611.1483786000006</v>
      </c>
      <c r="O67" s="57">
        <v>3001067.3549239985</v>
      </c>
      <c r="P67" s="57">
        <v>1522.2175761000017</v>
      </c>
      <c r="Q67" s="57">
        <v>2768416.1615869934</v>
      </c>
      <c r="R67" s="57">
        <v>1926.9521033000008</v>
      </c>
      <c r="S67" s="57">
        <v>3952001.5521189948</v>
      </c>
      <c r="T67" s="57">
        <v>1978.0752069000007</v>
      </c>
      <c r="U67" s="57">
        <v>4391361.5998709919</v>
      </c>
      <c r="V67" s="57">
        <v>1837.7509205000013</v>
      </c>
      <c r="W67" s="57">
        <v>4124113.9280879912</v>
      </c>
      <c r="X67" s="57">
        <v>2403.1161223999966</v>
      </c>
      <c r="Y67" s="57">
        <v>4294142.307709001</v>
      </c>
      <c r="Z67" s="57">
        <v>1387.1144583000012</v>
      </c>
      <c r="AA67" s="57">
        <v>2472743.970019999</v>
      </c>
      <c r="AB67" s="57">
        <f t="shared" si="7"/>
        <v>20733.769661299997</v>
      </c>
      <c r="AC67" s="57">
        <f t="shared" si="7"/>
        <v>39700115.95751296</v>
      </c>
    </row>
    <row r="68" spans="1:29" x14ac:dyDescent="0.25">
      <c r="A68" s="81"/>
      <c r="C68" s="136" t="s">
        <v>101</v>
      </c>
      <c r="D68" s="82"/>
      <c r="E68" s="82"/>
      <c r="F68" s="82"/>
      <c r="G68" s="82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4"/>
      <c r="AC68" s="84"/>
    </row>
    <row r="69" spans="1:29" x14ac:dyDescent="0.25">
      <c r="A69" s="85"/>
      <c r="B69" s="383">
        <v>801.11</v>
      </c>
      <c r="C69" s="17" t="s">
        <v>102</v>
      </c>
      <c r="D69" s="57">
        <v>439.06700000000001</v>
      </c>
      <c r="E69" s="57">
        <v>270994.94060000003</v>
      </c>
      <c r="F69" s="57">
        <v>78.906000000000006</v>
      </c>
      <c r="G69" s="57">
        <v>49964.757599999997</v>
      </c>
      <c r="H69" s="57">
        <v>95.21435000000001</v>
      </c>
      <c r="I69" s="57">
        <v>45508.696000000004</v>
      </c>
      <c r="J69" s="57">
        <v>149.518</v>
      </c>
      <c r="K69" s="57">
        <v>74039.593599999993</v>
      </c>
      <c r="L69" s="57">
        <v>485.46872580000002</v>
      </c>
      <c r="M69" s="57">
        <v>272086.90377999999</v>
      </c>
      <c r="N69" s="57">
        <v>124.696</v>
      </c>
      <c r="O69" s="57">
        <v>76627.584000000003</v>
      </c>
      <c r="P69" s="57">
        <v>372.03917999999999</v>
      </c>
      <c r="Q69" s="57">
        <v>252209.48477999997</v>
      </c>
      <c r="R69" s="57">
        <v>700.41</v>
      </c>
      <c r="S69" s="57">
        <v>437789.08100000001</v>
      </c>
      <c r="T69" s="57">
        <v>542.96978000000001</v>
      </c>
      <c r="U69" s="57">
        <v>326512.60546699999</v>
      </c>
      <c r="V69" s="57">
        <v>1038.73</v>
      </c>
      <c r="W69" s="57">
        <v>593501.03800000006</v>
      </c>
      <c r="X69" s="57">
        <v>201.85859590000001</v>
      </c>
      <c r="Y69" s="57">
        <v>123431.250569</v>
      </c>
      <c r="Z69" s="57">
        <v>79.5</v>
      </c>
      <c r="AA69" s="57">
        <v>38239.5</v>
      </c>
      <c r="AB69" s="57">
        <f>D69+F69+H69+J69+L69+N69+P69+R69+T69+V69+X69+Z69</f>
        <v>4308.3776317000002</v>
      </c>
      <c r="AC69" s="57">
        <f>E69+G69+I69+K69+M69+O69+Q69+S69+U69+W69+Y69+AA69</f>
        <v>2560905.4353960003</v>
      </c>
    </row>
    <row r="70" spans="1:29" x14ac:dyDescent="0.25">
      <c r="A70" s="81"/>
      <c r="B70" s="383" t="s">
        <v>103</v>
      </c>
      <c r="C70" s="15" t="s">
        <v>104</v>
      </c>
      <c r="D70" s="57">
        <v>127.49799829999998</v>
      </c>
      <c r="E70" s="57">
        <v>415843.10587099992</v>
      </c>
      <c r="F70" s="57">
        <v>97.33109420000001</v>
      </c>
      <c r="G70" s="57">
        <v>275406.94806499995</v>
      </c>
      <c r="H70" s="57">
        <v>172.05876329999998</v>
      </c>
      <c r="I70" s="57">
        <v>576011.48028200003</v>
      </c>
      <c r="J70" s="57">
        <v>86.365564599999985</v>
      </c>
      <c r="K70" s="57">
        <v>237781.76850599999</v>
      </c>
      <c r="L70" s="57">
        <v>192.33705610000001</v>
      </c>
      <c r="M70" s="57">
        <v>556796.80194400006</v>
      </c>
      <c r="N70" s="57">
        <v>144.15151350000008</v>
      </c>
      <c r="O70" s="57">
        <v>469292.73644799984</v>
      </c>
      <c r="P70" s="57">
        <v>160.04750010000004</v>
      </c>
      <c r="Q70" s="57">
        <v>547698.07095000008</v>
      </c>
      <c r="R70" s="57">
        <v>120.1569860999999</v>
      </c>
      <c r="S70" s="57">
        <v>393455.36784000002</v>
      </c>
      <c r="T70" s="57">
        <v>108.76734340000002</v>
      </c>
      <c r="U70" s="57">
        <v>374604.08540999994</v>
      </c>
      <c r="V70" s="57">
        <v>147.0297822</v>
      </c>
      <c r="W70" s="57">
        <v>450816.42341400002</v>
      </c>
      <c r="X70" s="57">
        <v>96.033521100000002</v>
      </c>
      <c r="Y70" s="57">
        <v>317839.86131700024</v>
      </c>
      <c r="Z70" s="57">
        <v>128.7916798</v>
      </c>
      <c r="AA70" s="57">
        <v>497885.61331600009</v>
      </c>
      <c r="AB70" s="57">
        <f>D70+F70+H70+J70+L70+N70+P70+R70+T70+V70+X70+Z70</f>
        <v>1580.5688027000001</v>
      </c>
      <c r="AC70" s="57">
        <f>E70+G70+I70+K70+M70+O70+Q70+S70+U70+W70+Y70+AA70</f>
        <v>5113432.263363</v>
      </c>
    </row>
    <row r="71" spans="1:29" x14ac:dyDescent="0.25">
      <c r="A71" s="12" t="s">
        <v>105</v>
      </c>
      <c r="B71" s="86"/>
      <c r="C71" s="137" t="s">
        <v>106</v>
      </c>
      <c r="D71" s="50"/>
      <c r="E71" s="50"/>
      <c r="F71" s="87"/>
      <c r="G71" s="87"/>
      <c r="H71" s="87"/>
      <c r="I71" s="87"/>
      <c r="J71" s="87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50"/>
    </row>
    <row r="72" spans="1:29" x14ac:dyDescent="0.25">
      <c r="A72" s="539" t="s">
        <v>107</v>
      </c>
      <c r="B72" s="539"/>
      <c r="C72" s="93" t="s">
        <v>108</v>
      </c>
      <c r="D72" s="135">
        <v>634.31399999999996</v>
      </c>
      <c r="E72" s="135">
        <v>648464.75160000008</v>
      </c>
      <c r="F72" s="135">
        <v>117.88562</v>
      </c>
      <c r="G72" s="135">
        <v>115320.11600000001</v>
      </c>
      <c r="H72" s="135">
        <v>2003.8588299999999</v>
      </c>
      <c r="I72" s="135">
        <v>1995026.9612799999</v>
      </c>
      <c r="J72" s="135">
        <v>11847.38327</v>
      </c>
      <c r="K72" s="135">
        <v>11440172.525187004</v>
      </c>
      <c r="L72" s="135">
        <v>5166.384070000001</v>
      </c>
      <c r="M72" s="135">
        <v>4842912.7202460002</v>
      </c>
      <c r="N72" s="135">
        <v>1226.2670999999998</v>
      </c>
      <c r="O72" s="135">
        <v>971586.8024119999</v>
      </c>
      <c r="P72" s="135">
        <v>622.21946000000003</v>
      </c>
      <c r="Q72" s="135">
        <v>533047.70436099998</v>
      </c>
      <c r="R72" s="135">
        <v>1112.3735299999998</v>
      </c>
      <c r="S72" s="135">
        <v>893173.05772500008</v>
      </c>
      <c r="T72" s="135">
        <v>726.66104399999995</v>
      </c>
      <c r="U72" s="135">
        <v>640636.76699499995</v>
      </c>
      <c r="V72" s="135">
        <v>2998.415794</v>
      </c>
      <c r="W72" s="135">
        <v>2818034.3794379993</v>
      </c>
      <c r="X72" s="135">
        <v>3944.8099099999995</v>
      </c>
      <c r="Y72" s="135">
        <v>3637497.8679570011</v>
      </c>
      <c r="Z72" s="135">
        <v>6458.3597800000007</v>
      </c>
      <c r="AA72" s="135">
        <v>5592560.2011520006</v>
      </c>
      <c r="AB72" s="135">
        <f>D72+F72+H72+J72+L72+N72+P72+R72+T72+V72+X72+Z72</f>
        <v>36858.932408000008</v>
      </c>
      <c r="AC72" s="135">
        <f>E72+G72+I72+K72+M72+O72+Q72+S72+U72+W72+Y72+AA72</f>
        <v>34128433.854353011</v>
      </c>
    </row>
    <row r="73" spans="1:29" x14ac:dyDescent="0.25">
      <c r="A73" s="383"/>
      <c r="B73" s="383"/>
      <c r="C73" s="15" t="s">
        <v>109</v>
      </c>
      <c r="D73" s="57">
        <v>634.31399999999996</v>
      </c>
      <c r="E73" s="57">
        <v>648464.75160000008</v>
      </c>
      <c r="F73" s="57">
        <v>117.64561999999999</v>
      </c>
      <c r="G73" s="57">
        <v>114565.26800000001</v>
      </c>
      <c r="H73" s="57">
        <v>1995.1028099999999</v>
      </c>
      <c r="I73" s="57">
        <v>1980085.113016</v>
      </c>
      <c r="J73" s="57">
        <v>7897.271560000001</v>
      </c>
      <c r="K73" s="57">
        <v>7816667.8513340037</v>
      </c>
      <c r="L73" s="57">
        <v>2964.510940000001</v>
      </c>
      <c r="M73" s="57">
        <v>2912143.7189310007</v>
      </c>
      <c r="N73" s="57">
        <v>294.79106999999993</v>
      </c>
      <c r="O73" s="57">
        <v>218375.82378100001</v>
      </c>
      <c r="P73" s="57">
        <v>226.75315000000001</v>
      </c>
      <c r="Q73" s="57">
        <v>222150.061055</v>
      </c>
      <c r="R73" s="57">
        <v>439.99199999999996</v>
      </c>
      <c r="S73" s="57">
        <v>276446.97360000003</v>
      </c>
      <c r="T73" s="57"/>
      <c r="U73" s="57"/>
      <c r="V73" s="57"/>
      <c r="W73" s="57"/>
      <c r="X73" s="57">
        <v>25.399849999999997</v>
      </c>
      <c r="Y73" s="57">
        <v>20444.708225000002</v>
      </c>
      <c r="Z73" s="57">
        <v>1112.4959799999999</v>
      </c>
      <c r="AA73" s="57">
        <v>864737.73876000009</v>
      </c>
      <c r="AB73" s="57">
        <f t="shared" ref="AB73:AC78" si="8">+D73+F73+H73+J73+L73+N73+P73+R73+T73+V73+X73+Z73</f>
        <v>15708.276980000002</v>
      </c>
      <c r="AC73" s="57">
        <f t="shared" si="8"/>
        <v>15074082.008302007</v>
      </c>
    </row>
    <row r="74" spans="1:29" x14ac:dyDescent="0.25">
      <c r="A74" s="383"/>
      <c r="B74" s="383">
        <v>713.1</v>
      </c>
      <c r="C74" s="15" t="s">
        <v>110</v>
      </c>
      <c r="D74" s="57"/>
      <c r="E74" s="57"/>
      <c r="F74" s="57">
        <v>0.06</v>
      </c>
      <c r="G74" s="57">
        <v>119.97</v>
      </c>
      <c r="H74" s="57"/>
      <c r="I74" s="57"/>
      <c r="J74" s="57">
        <v>765.21649000000002</v>
      </c>
      <c r="K74" s="57">
        <v>683025.24852300005</v>
      </c>
      <c r="L74" s="57"/>
      <c r="M74" s="57"/>
      <c r="N74" s="57">
        <v>45.35924</v>
      </c>
      <c r="O74" s="57">
        <v>34395.911692000001</v>
      </c>
      <c r="P74" s="57"/>
      <c r="Q74" s="57"/>
      <c r="R74" s="57"/>
      <c r="S74" s="57"/>
      <c r="T74" s="57">
        <v>277.14778000000001</v>
      </c>
      <c r="U74" s="57">
        <v>216134.76218600001</v>
      </c>
      <c r="V74" s="57">
        <v>279.05288000000002</v>
      </c>
      <c r="W74" s="57">
        <v>215133.04282999999</v>
      </c>
      <c r="X74" s="57"/>
      <c r="Y74" s="57"/>
      <c r="Z74" s="57">
        <v>90.719399999999993</v>
      </c>
      <c r="AA74" s="57">
        <v>52873.534305000001</v>
      </c>
      <c r="AB74" s="57">
        <f t="shared" si="8"/>
        <v>1457.5557899999999</v>
      </c>
      <c r="AC74" s="57">
        <f t="shared" si="8"/>
        <v>1201682.4695359999</v>
      </c>
    </row>
    <row r="75" spans="1:29" x14ac:dyDescent="0.25">
      <c r="A75" s="383"/>
      <c r="B75" s="383"/>
      <c r="C75" s="15" t="s">
        <v>111</v>
      </c>
      <c r="D75" s="57"/>
      <c r="E75" s="57"/>
      <c r="F75" s="57"/>
      <c r="G75" s="57"/>
      <c r="H75" s="57"/>
      <c r="I75" s="57"/>
      <c r="J75" s="57">
        <v>39.915999999999997</v>
      </c>
      <c r="K75" s="57">
        <v>34419.566800000001</v>
      </c>
      <c r="L75" s="57"/>
      <c r="M75" s="57"/>
      <c r="N75" s="57">
        <v>180.53129999999999</v>
      </c>
      <c r="O75" s="57">
        <v>163097.02538599999</v>
      </c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>
        <v>51.079000000000001</v>
      </c>
      <c r="AA75" s="57">
        <v>56276.303255999999</v>
      </c>
      <c r="AB75" s="57">
        <f t="shared" si="8"/>
        <v>271.52629999999999</v>
      </c>
      <c r="AC75" s="57">
        <f t="shared" si="8"/>
        <v>253792.89544200001</v>
      </c>
    </row>
    <row r="76" spans="1:29" x14ac:dyDescent="0.25">
      <c r="A76" s="383"/>
      <c r="B76" s="383"/>
      <c r="C76" s="15" t="s">
        <v>112</v>
      </c>
      <c r="D76" s="57"/>
      <c r="E76" s="57"/>
      <c r="F76" s="57">
        <v>0.18</v>
      </c>
      <c r="G76" s="57">
        <v>634.87800000000004</v>
      </c>
      <c r="H76" s="57">
        <v>8.7560200000000012</v>
      </c>
      <c r="I76" s="57">
        <v>14941.848263999998</v>
      </c>
      <c r="J76" s="57">
        <v>3144.9792199999997</v>
      </c>
      <c r="K76" s="57">
        <v>2906059.8585299994</v>
      </c>
      <c r="L76" s="57">
        <v>2201.8731299999999</v>
      </c>
      <c r="M76" s="57">
        <v>1930769.0013149998</v>
      </c>
      <c r="N76" s="57">
        <v>705.58548999999994</v>
      </c>
      <c r="O76" s="57">
        <v>555718.04155299987</v>
      </c>
      <c r="P76" s="57">
        <v>395.46631000000008</v>
      </c>
      <c r="Q76" s="57">
        <v>310897.64330599998</v>
      </c>
      <c r="R76" s="57">
        <v>672.38153</v>
      </c>
      <c r="S76" s="57">
        <v>616726.08412500005</v>
      </c>
      <c r="T76" s="57">
        <v>449.51326399999999</v>
      </c>
      <c r="U76" s="57">
        <v>424502.00480900001</v>
      </c>
      <c r="V76" s="57">
        <v>2719.3629139999998</v>
      </c>
      <c r="W76" s="57">
        <v>2602901.3366079992</v>
      </c>
      <c r="X76" s="57">
        <v>3919.4100599999997</v>
      </c>
      <c r="Y76" s="57">
        <v>3617053.1597320009</v>
      </c>
      <c r="Z76" s="57">
        <v>5204.0654000000004</v>
      </c>
      <c r="AA76" s="57">
        <v>4618672.6248310003</v>
      </c>
      <c r="AB76" s="57">
        <f t="shared" si="8"/>
        <v>19421.573337999998</v>
      </c>
      <c r="AC76" s="57">
        <f t="shared" si="8"/>
        <v>17598876.481073</v>
      </c>
    </row>
    <row r="77" spans="1:29" x14ac:dyDescent="0.25">
      <c r="A77" s="539" t="s">
        <v>113</v>
      </c>
      <c r="B77" s="539"/>
      <c r="C77" s="17" t="s">
        <v>114</v>
      </c>
      <c r="D77" s="60">
        <v>148.14583999999996</v>
      </c>
      <c r="E77" s="60">
        <v>78867.919455999989</v>
      </c>
      <c r="F77" s="60">
        <v>175.75425000000001</v>
      </c>
      <c r="G77" s="60">
        <v>75248.57961999999</v>
      </c>
      <c r="H77" s="60">
        <v>89.351330000000004</v>
      </c>
      <c r="I77" s="60">
        <v>56917.448276999996</v>
      </c>
      <c r="J77" s="57">
        <v>59.5426</v>
      </c>
      <c r="K77" s="57">
        <v>39416.303856000006</v>
      </c>
      <c r="L77" s="60">
        <v>62.949979999999996</v>
      </c>
      <c r="M77" s="60">
        <v>47006.792652000004</v>
      </c>
      <c r="N77" s="60">
        <v>71.724369999999993</v>
      </c>
      <c r="O77" s="60">
        <v>45016.244436999994</v>
      </c>
      <c r="P77" s="60">
        <v>83.490040000000008</v>
      </c>
      <c r="Q77" s="60">
        <v>41566.327191000004</v>
      </c>
      <c r="R77" s="60">
        <v>91.262579999999986</v>
      </c>
      <c r="S77" s="60">
        <v>75917.264389000004</v>
      </c>
      <c r="T77" s="60">
        <v>42.296979999999998</v>
      </c>
      <c r="U77" s="60">
        <v>28925.710465</v>
      </c>
      <c r="V77" s="60">
        <v>150.65356</v>
      </c>
      <c r="W77" s="60">
        <v>84615.424750999999</v>
      </c>
      <c r="X77" s="60">
        <v>180.96890999999997</v>
      </c>
      <c r="Y77" s="60">
        <v>122991.70133700001</v>
      </c>
      <c r="Z77" s="60">
        <v>107.28238999999998</v>
      </c>
      <c r="AA77" s="60">
        <v>58615.581216999999</v>
      </c>
      <c r="AB77" s="57">
        <f t="shared" si="8"/>
        <v>1263.42283</v>
      </c>
      <c r="AC77" s="57">
        <f t="shared" si="8"/>
        <v>755105.29764800007</v>
      </c>
    </row>
    <row r="78" spans="1:29" x14ac:dyDescent="0.25">
      <c r="A78" s="539" t="s">
        <v>115</v>
      </c>
      <c r="B78" s="539"/>
      <c r="C78" s="15" t="s">
        <v>116</v>
      </c>
      <c r="D78" s="57">
        <v>0.45400000000000001</v>
      </c>
      <c r="E78" s="57">
        <v>796.99700000000007</v>
      </c>
      <c r="F78" s="57">
        <v>0.73699999999999999</v>
      </c>
      <c r="G78" s="57">
        <v>1675.0041999999999</v>
      </c>
      <c r="H78" s="57">
        <v>1.06626</v>
      </c>
      <c r="I78" s="57">
        <v>2327.4732999999997</v>
      </c>
      <c r="J78" s="57">
        <v>0.40608</v>
      </c>
      <c r="K78" s="57">
        <v>1759.1377479999999</v>
      </c>
      <c r="L78" s="57">
        <v>14.606</v>
      </c>
      <c r="M78" s="57">
        <v>14167.82</v>
      </c>
      <c r="N78" s="57">
        <v>7.4736999999999998E-3</v>
      </c>
      <c r="O78" s="57">
        <v>47.4</v>
      </c>
      <c r="P78" s="57">
        <v>0.23587</v>
      </c>
      <c r="Q78" s="57">
        <v>627.81159600000001</v>
      </c>
      <c r="R78" s="57">
        <v>4.0800000000000003E-3</v>
      </c>
      <c r="S78" s="57">
        <v>38.311199999999999</v>
      </c>
      <c r="T78" s="57"/>
      <c r="U78" s="57"/>
      <c r="V78" s="57">
        <v>5.4906900000000002E-2</v>
      </c>
      <c r="W78" s="57">
        <v>139.76</v>
      </c>
      <c r="X78" s="57">
        <v>3.7482000000000001E-3</v>
      </c>
      <c r="Y78" s="57">
        <v>10.0296</v>
      </c>
      <c r="Z78" s="57">
        <v>1.1738400000000002</v>
      </c>
      <c r="AA78" s="57">
        <v>4236.6557830000002</v>
      </c>
      <c r="AB78" s="57">
        <f t="shared" si="8"/>
        <v>18.749258799999993</v>
      </c>
      <c r="AC78" s="57">
        <f t="shared" si="8"/>
        <v>25826.400427</v>
      </c>
    </row>
    <row r="79" spans="1:29" x14ac:dyDescent="0.25">
      <c r="A79" s="538"/>
      <c r="B79" s="538"/>
      <c r="C79" s="138" t="s">
        <v>117</v>
      </c>
      <c r="D79" s="135">
        <v>105.40436</v>
      </c>
      <c r="E79" s="135">
        <v>103985.208083</v>
      </c>
      <c r="F79" s="135">
        <v>9.2071199999999997</v>
      </c>
      <c r="G79" s="135">
        <v>7190.0826200000001</v>
      </c>
      <c r="H79" s="135">
        <v>11.29332</v>
      </c>
      <c r="I79" s="135">
        <v>10007.484432000001</v>
      </c>
      <c r="J79" s="135">
        <v>1.6797500000000001</v>
      </c>
      <c r="K79" s="135">
        <v>985.21152499999994</v>
      </c>
      <c r="L79" s="135">
        <v>6.3679899999999998</v>
      </c>
      <c r="M79" s="135">
        <v>5147.6749170000003</v>
      </c>
      <c r="N79" s="135">
        <v>57.715940000000003</v>
      </c>
      <c r="O79" s="135">
        <v>60722.391989999996</v>
      </c>
      <c r="P79" s="135">
        <v>381.91971000000007</v>
      </c>
      <c r="Q79" s="135">
        <v>474439.74288899999</v>
      </c>
      <c r="R79" s="135">
        <v>1.8394000000000001</v>
      </c>
      <c r="S79" s="135">
        <v>1251.0867600000001</v>
      </c>
      <c r="T79" s="135">
        <v>243.52269000000001</v>
      </c>
      <c r="U79" s="135">
        <v>288112.32711799996</v>
      </c>
      <c r="V79" s="135">
        <v>570.587762</v>
      </c>
      <c r="W79" s="135">
        <v>675021.29434100003</v>
      </c>
      <c r="X79" s="135">
        <v>636.77485479999996</v>
      </c>
      <c r="Y79" s="135">
        <v>751011.39690399996</v>
      </c>
      <c r="Z79" s="135">
        <v>3.1850499999999995</v>
      </c>
      <c r="AA79" s="135">
        <v>3820.0003550000001</v>
      </c>
      <c r="AB79" s="135">
        <f t="shared" ref="AB79:AC82" si="9">D79+F79+H79+J79+L79+N79+P79+R79+T79+V79+X79+Z79</f>
        <v>2029.4979468000001</v>
      </c>
      <c r="AC79" s="135">
        <f t="shared" si="9"/>
        <v>2381693.9019340002</v>
      </c>
    </row>
    <row r="80" spans="1:29" x14ac:dyDescent="0.25">
      <c r="A80" s="383"/>
      <c r="B80" s="383" t="s">
        <v>118</v>
      </c>
      <c r="C80" s="15" t="s">
        <v>119</v>
      </c>
      <c r="D80" s="57">
        <v>0.60026999999999997</v>
      </c>
      <c r="E80" s="57">
        <v>1151.978157</v>
      </c>
      <c r="F80" s="57">
        <v>0.45454</v>
      </c>
      <c r="G80" s="57">
        <v>836.35360000000003</v>
      </c>
      <c r="H80" s="57">
        <v>0.90039999999999998</v>
      </c>
      <c r="I80" s="57">
        <v>1790.9856400000001</v>
      </c>
      <c r="J80" s="57"/>
      <c r="K80" s="57"/>
      <c r="L80" s="57">
        <v>2.0819900000000002</v>
      </c>
      <c r="M80" s="57">
        <v>1682.8725170000002</v>
      </c>
      <c r="N80" s="57">
        <v>1.1850499999999999</v>
      </c>
      <c r="O80" s="57">
        <v>2524.4457550000002</v>
      </c>
      <c r="P80" s="57">
        <v>0.57152999999999998</v>
      </c>
      <c r="Q80" s="57">
        <v>1193.9833229999999</v>
      </c>
      <c r="R80" s="57"/>
      <c r="S80" s="57"/>
      <c r="T80" s="57">
        <v>0.52390000000000003</v>
      </c>
      <c r="U80" s="57">
        <v>1094.4794899999999</v>
      </c>
      <c r="V80" s="57">
        <v>51.083289999999998</v>
      </c>
      <c r="W80" s="57">
        <v>70133.009923000005</v>
      </c>
      <c r="X80" s="57">
        <v>50.886882700000001</v>
      </c>
      <c r="Y80" s="57">
        <v>67163.541983999996</v>
      </c>
      <c r="Z80" s="57">
        <v>1.1430499999999999</v>
      </c>
      <c r="AA80" s="57">
        <v>2387.9457550000002</v>
      </c>
      <c r="AB80" s="57">
        <f t="shared" si="9"/>
        <v>109.4309027</v>
      </c>
      <c r="AC80" s="57">
        <f t="shared" si="9"/>
        <v>149959.59614400001</v>
      </c>
    </row>
    <row r="81" spans="1:31" x14ac:dyDescent="0.25">
      <c r="A81" s="383"/>
      <c r="B81" s="383" t="s">
        <v>120</v>
      </c>
      <c r="C81" s="17" t="s">
        <v>121</v>
      </c>
      <c r="D81" s="60">
        <v>7.46279</v>
      </c>
      <c r="E81" s="60">
        <v>5171.4624859999994</v>
      </c>
      <c r="F81" s="60">
        <v>8.75258</v>
      </c>
      <c r="G81" s="60">
        <v>6353.7290199999998</v>
      </c>
      <c r="H81" s="60">
        <v>10.39292</v>
      </c>
      <c r="I81" s="60">
        <v>8216.4987920000003</v>
      </c>
      <c r="J81" s="60">
        <v>1.6797500000000001</v>
      </c>
      <c r="K81" s="60">
        <v>985.21152499999994</v>
      </c>
      <c r="L81" s="57">
        <v>4.2859999999999996</v>
      </c>
      <c r="M81" s="57">
        <v>3464.8024</v>
      </c>
      <c r="N81" s="60">
        <v>56.530890000000007</v>
      </c>
      <c r="O81" s="60">
        <v>58197.946234999996</v>
      </c>
      <c r="P81" s="60">
        <v>381.34818000000007</v>
      </c>
      <c r="Q81" s="60">
        <v>473245.75956599996</v>
      </c>
      <c r="R81" s="60">
        <v>1.8394000000000001</v>
      </c>
      <c r="S81" s="60">
        <v>1251.0867600000001</v>
      </c>
      <c r="T81" s="60">
        <v>242.99879000000001</v>
      </c>
      <c r="U81" s="60">
        <v>287017.84762799996</v>
      </c>
      <c r="V81" s="60">
        <v>393.86064199999998</v>
      </c>
      <c r="W81" s="60">
        <v>468224.34209499997</v>
      </c>
      <c r="X81" s="60">
        <v>324.95077210000005</v>
      </c>
      <c r="Y81" s="60">
        <v>383244.24739999999</v>
      </c>
      <c r="Z81" s="60">
        <v>2.0419999999999998</v>
      </c>
      <c r="AA81" s="60">
        <v>1432.0545999999999</v>
      </c>
      <c r="AB81" s="57">
        <f t="shared" si="9"/>
        <v>1436.1447140999999</v>
      </c>
      <c r="AC81" s="57">
        <f t="shared" si="9"/>
        <v>1696804.9885069998</v>
      </c>
      <c r="AD81" s="84"/>
      <c r="AE81" s="88"/>
    </row>
    <row r="82" spans="1:31" x14ac:dyDescent="0.25">
      <c r="A82" s="383"/>
      <c r="B82" s="383" t="s">
        <v>122</v>
      </c>
      <c r="C82" s="17" t="s">
        <v>123</v>
      </c>
      <c r="D82" s="60">
        <v>96.575999999999993</v>
      </c>
      <c r="E82" s="60">
        <v>97091.771999999997</v>
      </c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>
        <v>125.64383000000001</v>
      </c>
      <c r="W82" s="60">
        <v>136663.942323</v>
      </c>
      <c r="X82" s="60">
        <v>260.93719999999996</v>
      </c>
      <c r="Y82" s="60">
        <v>300603.60751999996</v>
      </c>
      <c r="Z82" s="60"/>
      <c r="AA82" s="60"/>
      <c r="AB82" s="57">
        <f t="shared" si="9"/>
        <v>483.15702999999996</v>
      </c>
      <c r="AC82" s="57">
        <f t="shared" si="9"/>
        <v>534359.3218429999</v>
      </c>
    </row>
    <row r="83" spans="1:31" x14ac:dyDescent="0.25">
      <c r="A83" s="12" t="s">
        <v>105</v>
      </c>
      <c r="B83" s="86"/>
      <c r="C83" s="137" t="s">
        <v>124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157"/>
      <c r="AC83" s="157"/>
    </row>
    <row r="84" spans="1:31" x14ac:dyDescent="0.25">
      <c r="A84" s="89"/>
      <c r="B84" s="383" t="s">
        <v>125</v>
      </c>
      <c r="C84" s="90" t="s">
        <v>126</v>
      </c>
      <c r="D84" s="91">
        <v>9.0699999999999999E-3</v>
      </c>
      <c r="E84" s="91">
        <v>18.230699999999999</v>
      </c>
      <c r="F84" s="91">
        <v>8.4899000000000004</v>
      </c>
      <c r="G84" s="91">
        <v>46097.498</v>
      </c>
      <c r="H84" s="91"/>
      <c r="I84" s="91"/>
      <c r="J84" s="91"/>
      <c r="K84" s="91"/>
      <c r="L84" s="91">
        <v>5.6711999999999998</v>
      </c>
      <c r="M84" s="91">
        <v>1984.92</v>
      </c>
      <c r="N84" s="91"/>
      <c r="O84" s="91"/>
      <c r="P84" s="91">
        <v>5.4329999999999998</v>
      </c>
      <c r="Q84" s="91">
        <v>1398.0044</v>
      </c>
      <c r="R84" s="91">
        <v>21.162680000000002</v>
      </c>
      <c r="S84" s="91">
        <v>137158.5398</v>
      </c>
      <c r="T84" s="91">
        <v>26.65597</v>
      </c>
      <c r="U84" s="91">
        <v>111234.83669999997</v>
      </c>
      <c r="V84" s="91">
        <v>15.284549999999999</v>
      </c>
      <c r="W84" s="91">
        <v>21398.777700000002</v>
      </c>
      <c r="X84" s="91"/>
      <c r="Y84" s="91"/>
      <c r="Z84" s="91">
        <v>16.65241</v>
      </c>
      <c r="AA84" s="91">
        <v>56197.760900000001</v>
      </c>
      <c r="AB84" s="91">
        <f>+J84+D84+F84+H84+L84+N84+P84+R84+T84+V84+X84+Z84</f>
        <v>99.358779999999996</v>
      </c>
      <c r="AC84" s="91">
        <f>+K84+E84+G84+I84+M84+O84+Q84+S84+U84+W84+Y84+AA84</f>
        <v>375488.56819999992</v>
      </c>
    </row>
    <row r="85" spans="1:31" x14ac:dyDescent="0.25">
      <c r="A85" s="89"/>
      <c r="B85" s="383" t="s">
        <v>127</v>
      </c>
      <c r="C85" s="92" t="s">
        <v>128</v>
      </c>
      <c r="D85" s="91">
        <v>235.12497999999999</v>
      </c>
      <c r="E85" s="91">
        <v>112698.84152300001</v>
      </c>
      <c r="F85" s="91">
        <v>836.81239999999991</v>
      </c>
      <c r="G85" s="91">
        <v>259409.66607000001</v>
      </c>
      <c r="H85" s="160">
        <v>1434.2485299999998</v>
      </c>
      <c r="I85" s="160">
        <v>395158.17584699992</v>
      </c>
      <c r="J85" s="160">
        <v>14.084640000000002</v>
      </c>
      <c r="K85" s="160">
        <v>16037.874715999997</v>
      </c>
      <c r="L85" s="160">
        <v>9.5027899999999992</v>
      </c>
      <c r="M85" s="160">
        <v>11387.609711999999</v>
      </c>
      <c r="N85" s="160">
        <v>13.315040000000003</v>
      </c>
      <c r="O85" s="160">
        <v>14743.384639999995</v>
      </c>
      <c r="P85" s="160">
        <v>8.6655099999999994</v>
      </c>
      <c r="Q85" s="160">
        <v>9496.2574220000006</v>
      </c>
      <c r="R85" s="160">
        <v>122.91831000000001</v>
      </c>
      <c r="S85" s="160">
        <v>40895.707443000014</v>
      </c>
      <c r="T85" s="160">
        <v>37.796030000000009</v>
      </c>
      <c r="U85" s="160">
        <v>19446.197673000002</v>
      </c>
      <c r="V85" s="160">
        <v>567.36620000000005</v>
      </c>
      <c r="W85" s="160">
        <v>204436.58828700008</v>
      </c>
      <c r="X85" s="160">
        <v>2100.7912900000001</v>
      </c>
      <c r="Y85" s="160">
        <v>847813.20518699987</v>
      </c>
      <c r="Z85" s="160">
        <v>3099.2192950000003</v>
      </c>
      <c r="AA85" s="160">
        <v>1336023.5733120004</v>
      </c>
      <c r="AB85" s="91">
        <f>+J85+D85+F85+H85+L85+N85+P85+R85+T85+V85+X85+Z85</f>
        <v>8479.8450150000008</v>
      </c>
      <c r="AC85" s="91">
        <f>+K85+E85+G85+I85+M85+O85+Q85+S85+U85+W85+Y85+AA85</f>
        <v>3267547.0818320005</v>
      </c>
    </row>
    <row r="86" spans="1:31" x14ac:dyDescent="0.25">
      <c r="A86" s="539"/>
      <c r="B86" s="539"/>
      <c r="C86" s="93" t="s">
        <v>129</v>
      </c>
      <c r="D86" s="94">
        <v>307.46240999999998</v>
      </c>
      <c r="E86" s="94">
        <v>1087253.0102539998</v>
      </c>
      <c r="F86" s="94">
        <v>228.1949558</v>
      </c>
      <c r="G86" s="94">
        <v>725025.51482000016</v>
      </c>
      <c r="H86" s="94">
        <v>380.56118379999998</v>
      </c>
      <c r="I86" s="94">
        <v>1129257.4463269999</v>
      </c>
      <c r="J86" s="94">
        <v>595.15742249999994</v>
      </c>
      <c r="K86" s="94">
        <v>1440908.3660830001</v>
      </c>
      <c r="L86" s="94">
        <v>358.08871020000004</v>
      </c>
      <c r="M86" s="94">
        <v>971489.56465500011</v>
      </c>
      <c r="N86" s="94">
        <v>308.82717720000005</v>
      </c>
      <c r="O86" s="94">
        <v>613254.97661899996</v>
      </c>
      <c r="P86" s="94">
        <v>1109.84121</v>
      </c>
      <c r="Q86" s="94">
        <v>1578797.233574</v>
      </c>
      <c r="R86" s="94">
        <v>1678.8844003000002</v>
      </c>
      <c r="S86" s="94">
        <v>1762412.298622</v>
      </c>
      <c r="T86" s="94">
        <v>990.36231999999995</v>
      </c>
      <c r="U86" s="94">
        <v>1396022.1204629997</v>
      </c>
      <c r="V86" s="94">
        <v>477.12988199999995</v>
      </c>
      <c r="W86" s="94">
        <v>818122.90610999998</v>
      </c>
      <c r="X86" s="94">
        <v>669.38713170000005</v>
      </c>
      <c r="Y86" s="94">
        <v>916941.93030299991</v>
      </c>
      <c r="Z86" s="94">
        <v>1200.9138503000001</v>
      </c>
      <c r="AA86" s="94">
        <v>1256483.413402</v>
      </c>
      <c r="AB86" s="94">
        <f t="shared" ref="AB86:AC96" si="10">D86+F86+H86+J86+L86+N86+P86+R86+T86+V86+X86+Z86</f>
        <v>8304.8106538000011</v>
      </c>
      <c r="AC86" s="94">
        <f t="shared" si="10"/>
        <v>13695968.781232001</v>
      </c>
    </row>
    <row r="87" spans="1:31" s="5" customFormat="1" x14ac:dyDescent="0.25">
      <c r="A87" s="383"/>
      <c r="B87" s="383"/>
      <c r="C87" s="93" t="s">
        <v>130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5">
        <v>218.64</v>
      </c>
      <c r="U87" s="95">
        <v>489247.36800000002</v>
      </c>
      <c r="V87" s="94"/>
      <c r="W87" s="94"/>
      <c r="X87" s="95">
        <v>233</v>
      </c>
      <c r="Y87" s="95">
        <v>323641.90000000002</v>
      </c>
      <c r="Z87" s="94"/>
      <c r="AA87" s="94"/>
      <c r="AB87" s="95">
        <f t="shared" si="10"/>
        <v>451.64</v>
      </c>
      <c r="AC87" s="95">
        <f t="shared" si="10"/>
        <v>812889.26800000004</v>
      </c>
    </row>
    <row r="88" spans="1:31" x14ac:dyDescent="0.25">
      <c r="A88" s="383"/>
      <c r="B88" s="383" t="s">
        <v>131</v>
      </c>
      <c r="C88" s="15" t="s">
        <v>132</v>
      </c>
      <c r="D88" s="57">
        <v>167.64099999999999</v>
      </c>
      <c r="E88" s="57">
        <v>405537.51150000002</v>
      </c>
      <c r="F88" s="57">
        <v>130.03700000000001</v>
      </c>
      <c r="G88" s="57">
        <v>303745.65120000002</v>
      </c>
      <c r="H88" s="57">
        <v>316.07671999999997</v>
      </c>
      <c r="I88" s="57">
        <v>717018.30722199997</v>
      </c>
      <c r="J88" s="57">
        <v>544.11393999999996</v>
      </c>
      <c r="K88" s="57">
        <v>1158069.6989180001</v>
      </c>
      <c r="L88" s="57">
        <v>312.35700000000003</v>
      </c>
      <c r="M88" s="57">
        <v>736799.95600000012</v>
      </c>
      <c r="N88" s="57">
        <v>260.09500000000003</v>
      </c>
      <c r="O88" s="57">
        <v>301595.97989999998</v>
      </c>
      <c r="P88" s="57">
        <v>957.55200000000002</v>
      </c>
      <c r="Q88" s="57">
        <v>1021579.2015999999</v>
      </c>
      <c r="R88" s="57">
        <v>1585.88</v>
      </c>
      <c r="S88" s="57">
        <v>1427448.8705</v>
      </c>
      <c r="T88" s="57">
        <v>711.77498000000003</v>
      </c>
      <c r="U88" s="57">
        <v>692765.5483139999</v>
      </c>
      <c r="V88" s="57">
        <v>335.7568</v>
      </c>
      <c r="W88" s="57">
        <v>337273.01379999996</v>
      </c>
      <c r="X88" s="57">
        <v>307.88</v>
      </c>
      <c r="Y88" s="57">
        <v>322520.75999999995</v>
      </c>
      <c r="Z88" s="57">
        <v>1093.7860000000001</v>
      </c>
      <c r="AA88" s="57">
        <v>1021179.5546999999</v>
      </c>
      <c r="AB88" s="57">
        <f t="shared" si="10"/>
        <v>6722.9504400000005</v>
      </c>
      <c r="AC88" s="57">
        <f t="shared" si="10"/>
        <v>8445534.0536540002</v>
      </c>
    </row>
    <row r="89" spans="1:31" x14ac:dyDescent="0.25">
      <c r="A89" s="383"/>
      <c r="B89" s="383" t="s">
        <v>133</v>
      </c>
      <c r="C89" s="15" t="s">
        <v>134</v>
      </c>
      <c r="D89" s="57">
        <v>139.82140999999999</v>
      </c>
      <c r="E89" s="57">
        <v>681715.49875399994</v>
      </c>
      <c r="F89" s="57">
        <v>98.157955799999996</v>
      </c>
      <c r="G89" s="57">
        <v>421279.86362000008</v>
      </c>
      <c r="H89" s="57">
        <v>64.4844638</v>
      </c>
      <c r="I89" s="57">
        <v>412239.13910499995</v>
      </c>
      <c r="J89" s="57">
        <v>51.043482499999996</v>
      </c>
      <c r="K89" s="57">
        <v>282838.66716500005</v>
      </c>
      <c r="L89" s="57">
        <v>45.731710200000009</v>
      </c>
      <c r="M89" s="57">
        <v>234689.60865499999</v>
      </c>
      <c r="N89" s="57">
        <v>48.732177199999995</v>
      </c>
      <c r="O89" s="57">
        <v>311658.99671899999</v>
      </c>
      <c r="P89" s="57">
        <v>152.28921000000003</v>
      </c>
      <c r="Q89" s="57">
        <v>557218.03197400004</v>
      </c>
      <c r="R89" s="57">
        <v>93.004400300000015</v>
      </c>
      <c r="S89" s="57">
        <v>334963.42812200001</v>
      </c>
      <c r="T89" s="57">
        <v>59.947339999999997</v>
      </c>
      <c r="U89" s="57">
        <v>214009.20414899997</v>
      </c>
      <c r="V89" s="57">
        <v>141.37308199999998</v>
      </c>
      <c r="W89" s="57">
        <v>480849.89231000002</v>
      </c>
      <c r="X89" s="57">
        <v>128.5071317</v>
      </c>
      <c r="Y89" s="57">
        <v>270779.27030299994</v>
      </c>
      <c r="Z89" s="57">
        <v>107.12785029999999</v>
      </c>
      <c r="AA89" s="57">
        <v>235303.85870200003</v>
      </c>
      <c r="AB89" s="57">
        <f t="shared" si="10"/>
        <v>1130.2202138000002</v>
      </c>
      <c r="AC89" s="57">
        <f t="shared" si="10"/>
        <v>4437545.459578</v>
      </c>
    </row>
    <row r="90" spans="1:31" x14ac:dyDescent="0.25">
      <c r="A90" s="383"/>
      <c r="B90" s="383" t="s">
        <v>274</v>
      </c>
      <c r="C90" s="93" t="s">
        <v>275</v>
      </c>
      <c r="D90" s="94">
        <v>22.878401499999995</v>
      </c>
      <c r="E90" s="94">
        <v>56387.015284000008</v>
      </c>
      <c r="F90" s="94">
        <v>79.711346900000009</v>
      </c>
      <c r="G90" s="94">
        <v>62114.242586000015</v>
      </c>
      <c r="H90" s="94">
        <v>53.43342169999999</v>
      </c>
      <c r="I90" s="94">
        <v>111545.61325099994</v>
      </c>
      <c r="J90" s="94">
        <v>17.914847399999999</v>
      </c>
      <c r="K90" s="94">
        <v>26434.802420000004</v>
      </c>
      <c r="L90" s="94">
        <v>35.847408399999992</v>
      </c>
      <c r="M90" s="94">
        <v>73872.987755000024</v>
      </c>
      <c r="N90" s="94">
        <v>32.864184400000006</v>
      </c>
      <c r="O90" s="94">
        <v>70010.211938999972</v>
      </c>
      <c r="P90" s="94">
        <v>9.4539316000000007</v>
      </c>
      <c r="Q90" s="94">
        <v>16822.994878999998</v>
      </c>
      <c r="R90" s="94">
        <v>20.0035396</v>
      </c>
      <c r="S90" s="94">
        <v>23281.142005999998</v>
      </c>
      <c r="T90" s="94">
        <v>8.1829529000000001</v>
      </c>
      <c r="U90" s="94">
        <v>22410.092521999995</v>
      </c>
      <c r="V90" s="94">
        <v>54.315572200000005</v>
      </c>
      <c r="W90" s="94">
        <v>151829.43040299995</v>
      </c>
      <c r="X90" s="94">
        <v>12.061886800000002</v>
      </c>
      <c r="Y90" s="94">
        <v>25513.432534000007</v>
      </c>
      <c r="Z90" s="94"/>
      <c r="AA90" s="94"/>
      <c r="AB90" s="94">
        <f t="shared" si="10"/>
        <v>346.66749340000001</v>
      </c>
      <c r="AC90" s="94">
        <f t="shared" si="10"/>
        <v>640221.96557899995</v>
      </c>
    </row>
    <row r="91" spans="1:31" x14ac:dyDescent="0.25">
      <c r="A91" s="383"/>
      <c r="B91" s="383" t="s">
        <v>137</v>
      </c>
      <c r="C91" s="15" t="s">
        <v>138</v>
      </c>
      <c r="D91" s="57">
        <v>1.4939200000000001</v>
      </c>
      <c r="E91" s="57">
        <v>4639.4210939999994</v>
      </c>
      <c r="F91" s="57">
        <v>0.35266999999999998</v>
      </c>
      <c r="G91" s="57">
        <v>1187.5051919999999</v>
      </c>
      <c r="H91" s="57">
        <v>0.23672000000000001</v>
      </c>
      <c r="I91" s="57">
        <v>1202.9481000000001</v>
      </c>
      <c r="J91" s="57">
        <v>0.56699999999999995</v>
      </c>
      <c r="K91" s="57">
        <v>3449.9908799999994</v>
      </c>
      <c r="L91" s="57">
        <v>54.51623</v>
      </c>
      <c r="M91" s="57">
        <v>16319.917181999999</v>
      </c>
      <c r="N91" s="57">
        <v>21.985439999999997</v>
      </c>
      <c r="O91" s="57">
        <v>6316.3688200000006</v>
      </c>
      <c r="P91" s="57">
        <v>0.13300999999999999</v>
      </c>
      <c r="Q91" s="57">
        <v>387.501126</v>
      </c>
      <c r="R91" s="57">
        <v>0.65771000000000002</v>
      </c>
      <c r="S91" s="57">
        <v>5510.0312960000001</v>
      </c>
      <c r="T91" s="57">
        <v>1.3340799999999999</v>
      </c>
      <c r="U91" s="57">
        <v>2585.3568399999999</v>
      </c>
      <c r="V91" s="57">
        <v>24.333030000000001</v>
      </c>
      <c r="W91" s="57">
        <v>21198.100717000001</v>
      </c>
      <c r="X91" s="57">
        <v>9.0574300000000001</v>
      </c>
      <c r="Y91" s="57">
        <v>3657.774328</v>
      </c>
      <c r="Z91" s="57">
        <v>23.56334</v>
      </c>
      <c r="AA91" s="57">
        <v>9955.9064319999998</v>
      </c>
      <c r="AB91" s="57">
        <f t="shared" si="10"/>
        <v>138.23057999999997</v>
      </c>
      <c r="AC91" s="57">
        <f t="shared" si="10"/>
        <v>76410.82200700001</v>
      </c>
    </row>
    <row r="92" spans="1:31" x14ac:dyDescent="0.25">
      <c r="A92" s="90"/>
      <c r="B92" s="383" t="s">
        <v>139</v>
      </c>
      <c r="C92" s="15" t="s">
        <v>140</v>
      </c>
      <c r="D92" s="57">
        <v>55.28884</v>
      </c>
      <c r="E92" s="57">
        <v>77819.033509000015</v>
      </c>
      <c r="F92" s="57">
        <v>72.497402300000005</v>
      </c>
      <c r="G92" s="57">
        <v>98067.837523000038</v>
      </c>
      <c r="H92" s="57">
        <v>50.822611200000011</v>
      </c>
      <c r="I92" s="57">
        <v>79624.51282899997</v>
      </c>
      <c r="J92" s="57">
        <v>36.404640000000008</v>
      </c>
      <c r="K92" s="57">
        <v>71844.524204999994</v>
      </c>
      <c r="L92" s="57">
        <v>37.698919400000001</v>
      </c>
      <c r="M92" s="57">
        <v>59643.917712000009</v>
      </c>
      <c r="N92" s="57">
        <v>45.202340000000014</v>
      </c>
      <c r="O92" s="57">
        <v>66762.113308000044</v>
      </c>
      <c r="P92" s="57">
        <v>27.684640000000009</v>
      </c>
      <c r="Q92" s="57">
        <v>50496.010935999999</v>
      </c>
      <c r="R92" s="57">
        <v>54.799331799999997</v>
      </c>
      <c r="S92" s="57">
        <v>70984.469937000002</v>
      </c>
      <c r="T92" s="57">
        <v>46.571854999999971</v>
      </c>
      <c r="U92" s="57">
        <v>60746.986349999977</v>
      </c>
      <c r="V92" s="57">
        <v>56.049180000000021</v>
      </c>
      <c r="W92" s="57">
        <v>80768.782762999996</v>
      </c>
      <c r="X92" s="57">
        <v>56.9116</v>
      </c>
      <c r="Y92" s="57">
        <v>84775.588836000039</v>
      </c>
      <c r="Z92" s="57">
        <v>42.175959999999996</v>
      </c>
      <c r="AA92" s="57">
        <v>77845.338463000022</v>
      </c>
      <c r="AB92" s="57">
        <f t="shared" si="10"/>
        <v>582.10731970000006</v>
      </c>
      <c r="AC92" s="57">
        <f t="shared" si="10"/>
        <v>879379.11637100007</v>
      </c>
    </row>
    <row r="93" spans="1:31" x14ac:dyDescent="0.25">
      <c r="A93" s="92"/>
      <c r="B93" s="383" t="s">
        <v>141</v>
      </c>
      <c r="C93" s="17" t="s">
        <v>142</v>
      </c>
      <c r="D93" s="57">
        <v>7.3012299999999994</v>
      </c>
      <c r="E93" s="57">
        <v>7213.7896679999994</v>
      </c>
      <c r="F93" s="57">
        <v>8.8378899999999998</v>
      </c>
      <c r="G93" s="57">
        <v>7694.2482369999998</v>
      </c>
      <c r="H93" s="57">
        <v>5.25509</v>
      </c>
      <c r="I93" s="57">
        <v>5405.066476</v>
      </c>
      <c r="J93" s="57">
        <v>6.2886600000000001</v>
      </c>
      <c r="K93" s="57">
        <v>5819.3423659999999</v>
      </c>
      <c r="L93" s="60">
        <v>11.6667451</v>
      </c>
      <c r="M93" s="60">
        <v>10723.834650000001</v>
      </c>
      <c r="N93" s="60">
        <v>4.0509399999999998</v>
      </c>
      <c r="O93" s="60">
        <v>3489.6332709999997</v>
      </c>
      <c r="P93" s="60">
        <v>2.4233099999999999</v>
      </c>
      <c r="Q93" s="60">
        <v>3007.4325799999997</v>
      </c>
      <c r="R93" s="60">
        <v>3.2674199999999995</v>
      </c>
      <c r="S93" s="60">
        <v>3282.2104139999997</v>
      </c>
      <c r="T93" s="60">
        <v>10.1181</v>
      </c>
      <c r="U93" s="60">
        <v>8888.9426999999996</v>
      </c>
      <c r="V93" s="60">
        <v>10.14077</v>
      </c>
      <c r="W93" s="60">
        <v>8969.7571500000013</v>
      </c>
      <c r="X93" s="60">
        <v>5.9430999999999994</v>
      </c>
      <c r="Y93" s="60">
        <v>4463.83716</v>
      </c>
      <c r="Z93" s="60">
        <v>29.947340000000001</v>
      </c>
      <c r="AA93" s="60">
        <v>23348.114238000002</v>
      </c>
      <c r="AB93" s="57">
        <f t="shared" si="10"/>
        <v>105.24059509999999</v>
      </c>
      <c r="AC93" s="57">
        <f t="shared" si="10"/>
        <v>92306.208909999987</v>
      </c>
    </row>
    <row r="94" spans="1:31" x14ac:dyDescent="0.25">
      <c r="A94" s="92"/>
      <c r="B94" s="383">
        <v>705</v>
      </c>
      <c r="C94" s="17" t="s">
        <v>143</v>
      </c>
      <c r="D94" s="57">
        <v>20.274500000000003</v>
      </c>
      <c r="E94" s="57">
        <v>63311.904085000002</v>
      </c>
      <c r="F94" s="57">
        <v>20.234040000000022</v>
      </c>
      <c r="G94" s="57">
        <v>67804.681276999952</v>
      </c>
      <c r="H94" s="57">
        <v>19.997810000000015</v>
      </c>
      <c r="I94" s="57">
        <v>76275.613533999989</v>
      </c>
      <c r="J94" s="57">
        <v>15.639089999999992</v>
      </c>
      <c r="K94" s="57">
        <v>89285.351303000003</v>
      </c>
      <c r="L94" s="60">
        <v>22.03727000000001</v>
      </c>
      <c r="M94" s="60">
        <v>74221.045834000033</v>
      </c>
      <c r="N94" s="60">
        <v>20.863810000000012</v>
      </c>
      <c r="O94" s="60">
        <v>65652.792987999972</v>
      </c>
      <c r="P94" s="60">
        <v>20.586520000000021</v>
      </c>
      <c r="Q94" s="60">
        <v>66879.150085999965</v>
      </c>
      <c r="R94" s="60">
        <v>18.264050000000001</v>
      </c>
      <c r="S94" s="60">
        <v>55012.989121999999</v>
      </c>
      <c r="T94" s="60">
        <v>18.605500000000021</v>
      </c>
      <c r="U94" s="60">
        <v>56339.712808999931</v>
      </c>
      <c r="V94" s="60">
        <v>13.33024</v>
      </c>
      <c r="W94" s="60">
        <v>48817.291622999954</v>
      </c>
      <c r="X94" s="60">
        <v>19.603090000000016</v>
      </c>
      <c r="Y94" s="60">
        <v>74399.493492999987</v>
      </c>
      <c r="Z94" s="60">
        <v>21.267890000000012</v>
      </c>
      <c r="AA94" s="60">
        <v>80621.142666999949</v>
      </c>
      <c r="AB94" s="57">
        <f t="shared" si="10"/>
        <v>230.70381000000015</v>
      </c>
      <c r="AC94" s="57">
        <f t="shared" si="10"/>
        <v>818621.1688209998</v>
      </c>
    </row>
    <row r="95" spans="1:31" x14ac:dyDescent="0.25">
      <c r="A95" s="90"/>
      <c r="B95" s="383" t="s">
        <v>144</v>
      </c>
      <c r="C95" s="15" t="s">
        <v>145</v>
      </c>
      <c r="D95" s="57">
        <v>0.59400999999999993</v>
      </c>
      <c r="E95" s="57">
        <v>1362.5782760000002</v>
      </c>
      <c r="F95" s="57">
        <v>0.47367999999999993</v>
      </c>
      <c r="G95" s="57">
        <v>1232.19892</v>
      </c>
      <c r="H95" s="57">
        <v>0.45693999999999996</v>
      </c>
      <c r="I95" s="57">
        <v>1141.9614919999999</v>
      </c>
      <c r="J95" s="57">
        <v>0.35044999999999998</v>
      </c>
      <c r="K95" s="57">
        <v>718.05778699999996</v>
      </c>
      <c r="L95" s="57">
        <v>0.14967999999999998</v>
      </c>
      <c r="M95" s="57">
        <v>446.475978</v>
      </c>
      <c r="N95" s="57">
        <v>0.43635999999999997</v>
      </c>
      <c r="O95" s="57">
        <v>1033.0987169999999</v>
      </c>
      <c r="P95" s="57">
        <v>0.64546999999999999</v>
      </c>
      <c r="Q95" s="57">
        <v>1526.8531539999999</v>
      </c>
      <c r="R95" s="57">
        <v>0.77566000000000002</v>
      </c>
      <c r="S95" s="57">
        <v>1468.254252</v>
      </c>
      <c r="T95" s="57">
        <v>0.93621999999999994</v>
      </c>
      <c r="U95" s="57">
        <v>1896.7790580000001</v>
      </c>
      <c r="V95" s="57">
        <v>0.44224999999999992</v>
      </c>
      <c r="W95" s="57">
        <v>881.69005400000015</v>
      </c>
      <c r="X95" s="57">
        <v>0.70534000000000008</v>
      </c>
      <c r="Y95" s="57">
        <v>1750.862834</v>
      </c>
      <c r="Z95" s="57">
        <v>0.90931000000000006</v>
      </c>
      <c r="AA95" s="57">
        <v>2247.7105179999999</v>
      </c>
      <c r="AB95" s="57">
        <f t="shared" si="10"/>
        <v>6.8753699999999984</v>
      </c>
      <c r="AC95" s="57">
        <f t="shared" si="10"/>
        <v>15706.521040000001</v>
      </c>
    </row>
    <row r="96" spans="1:31" x14ac:dyDescent="0.25">
      <c r="A96" s="90"/>
      <c r="B96" s="383">
        <v>704.9</v>
      </c>
      <c r="C96" s="15" t="s">
        <v>146</v>
      </c>
      <c r="D96" s="57">
        <v>0.91025999999999996</v>
      </c>
      <c r="E96" s="57">
        <v>806.683536</v>
      </c>
      <c r="F96" s="57">
        <v>2.694</v>
      </c>
      <c r="G96" s="57">
        <v>9081.2609999999986</v>
      </c>
      <c r="H96" s="57"/>
      <c r="I96" s="57"/>
      <c r="J96" s="57">
        <v>4.1837600000000004</v>
      </c>
      <c r="K96" s="57">
        <v>8727.2578279999998</v>
      </c>
      <c r="L96" s="57">
        <v>0.14152000000000001</v>
      </c>
      <c r="M96" s="57">
        <v>84.912000000000006</v>
      </c>
      <c r="N96" s="57">
        <v>0.82255</v>
      </c>
      <c r="O96" s="57">
        <v>3899.1489710000001</v>
      </c>
      <c r="P96" s="57">
        <v>1.0285299999999999</v>
      </c>
      <c r="Q96" s="57">
        <v>5137.5477999999994</v>
      </c>
      <c r="R96" s="57">
        <v>0.16727</v>
      </c>
      <c r="S96" s="57">
        <v>140.5068</v>
      </c>
      <c r="T96" s="57">
        <v>0.59148999999999996</v>
      </c>
      <c r="U96" s="57">
        <v>660.55330300000003</v>
      </c>
      <c r="V96" s="57">
        <v>15.43482</v>
      </c>
      <c r="W96" s="57">
        <v>9354.1350860000002</v>
      </c>
      <c r="X96" s="57">
        <v>2.4341500000000003</v>
      </c>
      <c r="Y96" s="57">
        <v>6906.2623079999994</v>
      </c>
      <c r="Z96" s="57">
        <v>2.1321699999999995</v>
      </c>
      <c r="AA96" s="57">
        <v>6184.144464</v>
      </c>
      <c r="AB96" s="57">
        <f t="shared" si="10"/>
        <v>30.540520000000001</v>
      </c>
      <c r="AC96" s="57">
        <f t="shared" si="10"/>
        <v>50982.413095999989</v>
      </c>
    </row>
    <row r="97" spans="1:29" ht="11.25" customHeight="1" x14ac:dyDescent="0.2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</row>
    <row r="98" spans="1:29" s="5" customFormat="1" x14ac:dyDescent="0.25">
      <c r="A98" s="74"/>
      <c r="B98" s="74"/>
      <c r="C98" s="74"/>
      <c r="D98" s="96"/>
      <c r="E98" s="9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</row>
    <row r="99" spans="1:29" s="5" customFormat="1" x14ac:dyDescent="0.25">
      <c r="A99" s="74"/>
      <c r="B99" s="74"/>
      <c r="C99" s="74"/>
      <c r="D99" s="96"/>
      <c r="E99" s="9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</row>
    <row r="100" spans="1:29" s="5" customFormat="1" x14ac:dyDescent="0.25">
      <c r="A100" s="74"/>
      <c r="B100" s="74"/>
      <c r="C100" s="74"/>
      <c r="D100" s="96"/>
      <c r="E100" s="9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</row>
    <row r="101" spans="1:29" x14ac:dyDescent="0.25">
      <c r="A101" s="74"/>
      <c r="B101" s="74"/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5"/>
      <c r="AC101" s="6" t="s">
        <v>276</v>
      </c>
    </row>
    <row r="102" spans="1:29" ht="15.75" x14ac:dyDescent="0.25">
      <c r="A102" s="546" t="s">
        <v>271</v>
      </c>
      <c r="B102" s="546"/>
      <c r="C102" s="546"/>
      <c r="D102" s="546"/>
      <c r="E102" s="546"/>
      <c r="F102" s="546"/>
      <c r="G102" s="546"/>
      <c r="H102" s="546"/>
      <c r="I102" s="546"/>
      <c r="J102" s="546"/>
      <c r="K102" s="546"/>
      <c r="L102" s="546"/>
      <c r="M102" s="546"/>
      <c r="N102" s="546"/>
      <c r="O102" s="546"/>
      <c r="P102" s="546"/>
      <c r="Q102" s="546"/>
      <c r="R102" s="546"/>
      <c r="S102" s="546"/>
      <c r="T102" s="546"/>
      <c r="U102" s="546"/>
      <c r="V102" s="546"/>
      <c r="W102" s="546"/>
      <c r="X102" s="546"/>
      <c r="Y102" s="546"/>
      <c r="Z102" s="546"/>
      <c r="AA102" s="546"/>
      <c r="AB102" s="546"/>
      <c r="AC102" s="546"/>
    </row>
    <row r="103" spans="1:29" ht="15.75" x14ac:dyDescent="0.25">
      <c r="A103" s="547" t="s">
        <v>3</v>
      </c>
      <c r="B103" s="547"/>
      <c r="C103" s="547"/>
      <c r="D103" s="547"/>
      <c r="E103" s="547"/>
      <c r="F103" s="547"/>
      <c r="G103" s="547"/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547"/>
      <c r="AA103" s="547"/>
      <c r="AB103" s="547"/>
      <c r="AC103" s="547"/>
    </row>
    <row r="104" spans="1:29" ht="7.5" customHeight="1" x14ac:dyDescent="0.25">
      <c r="A104" s="382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76"/>
      <c r="AC104" s="76"/>
    </row>
    <row r="105" spans="1:29" ht="16.5" thickBot="1" x14ac:dyDescent="0.35">
      <c r="A105" s="550" t="s">
        <v>149</v>
      </c>
      <c r="B105" s="551" t="s">
        <v>5</v>
      </c>
      <c r="C105" s="550" t="s">
        <v>90</v>
      </c>
      <c r="D105" s="549" t="s">
        <v>7</v>
      </c>
      <c r="E105" s="549"/>
      <c r="F105" s="549" t="s">
        <v>8</v>
      </c>
      <c r="G105" s="549"/>
      <c r="H105" s="549" t="s">
        <v>9</v>
      </c>
      <c r="I105" s="549"/>
      <c r="J105" s="549" t="s">
        <v>10</v>
      </c>
      <c r="K105" s="549"/>
      <c r="L105" s="549" t="s">
        <v>11</v>
      </c>
      <c r="M105" s="549"/>
      <c r="N105" s="549" t="s">
        <v>12</v>
      </c>
      <c r="O105" s="549"/>
      <c r="P105" s="549" t="s">
        <v>13</v>
      </c>
      <c r="Q105" s="549"/>
      <c r="R105" s="549" t="s">
        <v>272</v>
      </c>
      <c r="S105" s="549"/>
      <c r="T105" s="549" t="s">
        <v>15</v>
      </c>
      <c r="U105" s="549"/>
      <c r="V105" s="549" t="s">
        <v>16</v>
      </c>
      <c r="W105" s="549"/>
      <c r="X105" s="549" t="s">
        <v>17</v>
      </c>
      <c r="Y105" s="549"/>
      <c r="Z105" s="549" t="s">
        <v>18</v>
      </c>
      <c r="AA105" s="549"/>
      <c r="AB105" s="549" t="s">
        <v>19</v>
      </c>
      <c r="AC105" s="549"/>
    </row>
    <row r="106" spans="1:29" ht="15.75" x14ac:dyDescent="0.3">
      <c r="A106" s="550"/>
      <c r="B106" s="551"/>
      <c r="C106" s="550"/>
      <c r="D106" s="237" t="s">
        <v>20</v>
      </c>
      <c r="E106" s="237" t="s">
        <v>21</v>
      </c>
      <c r="F106" s="237" t="s">
        <v>20</v>
      </c>
      <c r="G106" s="237" t="s">
        <v>21</v>
      </c>
      <c r="H106" s="237" t="s">
        <v>20</v>
      </c>
      <c r="I106" s="237" t="s">
        <v>21</v>
      </c>
      <c r="J106" s="237" t="s">
        <v>20</v>
      </c>
      <c r="K106" s="237" t="s">
        <v>21</v>
      </c>
      <c r="L106" s="237" t="s">
        <v>20</v>
      </c>
      <c r="M106" s="237" t="s">
        <v>21</v>
      </c>
      <c r="N106" s="237" t="s">
        <v>20</v>
      </c>
      <c r="O106" s="237" t="s">
        <v>21</v>
      </c>
      <c r="P106" s="237" t="s">
        <v>20</v>
      </c>
      <c r="Q106" s="237" t="s">
        <v>21</v>
      </c>
      <c r="R106" s="237" t="s">
        <v>20</v>
      </c>
      <c r="S106" s="237" t="s">
        <v>21</v>
      </c>
      <c r="T106" s="237" t="s">
        <v>20</v>
      </c>
      <c r="U106" s="237" t="s">
        <v>21</v>
      </c>
      <c r="V106" s="237" t="s">
        <v>20</v>
      </c>
      <c r="W106" s="237" t="s">
        <v>21</v>
      </c>
      <c r="X106" s="237" t="s">
        <v>20</v>
      </c>
      <c r="Y106" s="237" t="s">
        <v>21</v>
      </c>
      <c r="Z106" s="237" t="s">
        <v>20</v>
      </c>
      <c r="AA106" s="237" t="s">
        <v>21</v>
      </c>
      <c r="AB106" s="237" t="s">
        <v>20</v>
      </c>
      <c r="AC106" s="237" t="s">
        <v>21</v>
      </c>
    </row>
    <row r="107" spans="1:29" s="5" customFormat="1" ht="15.75" x14ac:dyDescent="0.3">
      <c r="A107" s="97"/>
      <c r="B107" s="98"/>
      <c r="C107" s="97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100"/>
    </row>
    <row r="108" spans="1:29" s="5" customFormat="1" x14ac:dyDescent="0.25">
      <c r="A108" s="90"/>
      <c r="B108" s="383" t="s">
        <v>150</v>
      </c>
      <c r="C108" s="15" t="s">
        <v>151</v>
      </c>
      <c r="D108" s="57">
        <v>0.34228120000000001</v>
      </c>
      <c r="E108" s="57">
        <v>239.136</v>
      </c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>
        <v>0.86645110000000003</v>
      </c>
      <c r="Q108" s="57">
        <v>196.02850000000001</v>
      </c>
      <c r="R108" s="57">
        <v>0.17418</v>
      </c>
      <c r="S108" s="57">
        <v>284.34048300000001</v>
      </c>
      <c r="T108" s="57"/>
      <c r="U108" s="57"/>
      <c r="V108" s="57">
        <v>0.41908899999999993</v>
      </c>
      <c r="W108" s="57">
        <v>211.49279999999999</v>
      </c>
      <c r="X108" s="57"/>
      <c r="Y108" s="57"/>
      <c r="Z108" s="57"/>
      <c r="AA108" s="57"/>
      <c r="AB108" s="57">
        <f t="shared" ref="AB108:AC116" si="11">D108+F108+H108+J108+L108+N108+P108+R108+T108+V108+X108+Z108</f>
        <v>1.8020013000000001</v>
      </c>
      <c r="AC108" s="57">
        <f t="shared" si="11"/>
        <v>930.99778300000003</v>
      </c>
    </row>
    <row r="109" spans="1:29" s="5" customFormat="1" x14ac:dyDescent="0.25">
      <c r="A109" s="92"/>
      <c r="B109" s="383" t="s">
        <v>152</v>
      </c>
      <c r="C109" s="17" t="s">
        <v>153</v>
      </c>
      <c r="D109" s="60"/>
      <c r="E109" s="60"/>
      <c r="F109" s="57"/>
      <c r="G109" s="57"/>
      <c r="H109" s="57"/>
      <c r="I109" s="57"/>
      <c r="J109" s="57"/>
      <c r="K109" s="57"/>
      <c r="L109" s="57">
        <v>13.50877</v>
      </c>
      <c r="M109" s="57">
        <v>12312.327755999999</v>
      </c>
      <c r="N109" s="57"/>
      <c r="O109" s="57"/>
      <c r="P109" s="57">
        <v>20.97963</v>
      </c>
      <c r="Q109" s="57">
        <v>24125.884237999999</v>
      </c>
      <c r="R109" s="57"/>
      <c r="S109" s="57"/>
      <c r="T109" s="57">
        <v>34.379369999999994</v>
      </c>
      <c r="U109" s="57">
        <v>26573.534786</v>
      </c>
      <c r="V109" s="57">
        <v>8.9740000000000002</v>
      </c>
      <c r="W109" s="57">
        <v>1722.9811000000002</v>
      </c>
      <c r="X109" s="57">
        <v>13.071</v>
      </c>
      <c r="Y109" s="57">
        <v>18724.2232</v>
      </c>
      <c r="Z109" s="57"/>
      <c r="AA109" s="57"/>
      <c r="AB109" s="57">
        <f t="shared" si="11"/>
        <v>90.912769999999995</v>
      </c>
      <c r="AC109" s="57">
        <f t="shared" si="11"/>
        <v>83458.951079999999</v>
      </c>
    </row>
    <row r="110" spans="1:29" s="5" customFormat="1" x14ac:dyDescent="0.25">
      <c r="A110" s="92"/>
      <c r="B110" s="383" t="s">
        <v>154</v>
      </c>
      <c r="C110" s="17" t="s">
        <v>277</v>
      </c>
      <c r="D110" s="57">
        <v>10.610080000000002</v>
      </c>
      <c r="E110" s="57">
        <v>38430.287225999993</v>
      </c>
      <c r="F110" s="57">
        <v>9.9496699999999993</v>
      </c>
      <c r="G110" s="57">
        <v>34536.891165000001</v>
      </c>
      <c r="H110" s="57">
        <v>5.6338500000000007</v>
      </c>
      <c r="I110" s="57">
        <v>9447.3821239999997</v>
      </c>
      <c r="J110" s="101">
        <v>17.425559999999997</v>
      </c>
      <c r="K110" s="101">
        <v>73832.346526000008</v>
      </c>
      <c r="L110" s="57">
        <v>6.8630699999999996</v>
      </c>
      <c r="M110" s="57">
        <v>18950.680967</v>
      </c>
      <c r="N110" s="57">
        <v>16.15071</v>
      </c>
      <c r="O110" s="57">
        <v>85880.687178000007</v>
      </c>
      <c r="P110" s="57">
        <v>9.7801600000000022</v>
      </c>
      <c r="Q110" s="57">
        <v>27442.886915999999</v>
      </c>
      <c r="R110" s="57">
        <v>15.744689999999999</v>
      </c>
      <c r="S110" s="57">
        <v>53798.710039999991</v>
      </c>
      <c r="T110" s="57">
        <v>9.0023800000000005</v>
      </c>
      <c r="U110" s="57">
        <v>33708.794841999996</v>
      </c>
      <c r="V110" s="57">
        <v>11.07732</v>
      </c>
      <c r="W110" s="57">
        <v>40265.752297999999</v>
      </c>
      <c r="X110" s="57">
        <v>11.323399999999999</v>
      </c>
      <c r="Y110" s="57">
        <v>37807.103079999993</v>
      </c>
      <c r="Z110" s="57">
        <v>13.17629</v>
      </c>
      <c r="AA110" s="57">
        <v>42332.376912999986</v>
      </c>
      <c r="AB110" s="57">
        <f t="shared" si="11"/>
        <v>136.73718</v>
      </c>
      <c r="AC110" s="57">
        <f t="shared" si="11"/>
        <v>496433.89927499986</v>
      </c>
    </row>
    <row r="111" spans="1:29" s="5" customFormat="1" x14ac:dyDescent="0.25">
      <c r="A111" s="90"/>
      <c r="B111" s="383" t="s">
        <v>156</v>
      </c>
      <c r="C111" s="15" t="s">
        <v>157</v>
      </c>
      <c r="D111" s="57">
        <v>13.228789999999998</v>
      </c>
      <c r="E111" s="57">
        <v>18423.626425000002</v>
      </c>
      <c r="F111" s="57">
        <v>23.820929999999997</v>
      </c>
      <c r="G111" s="57">
        <v>29129.825782</v>
      </c>
      <c r="H111" s="57">
        <v>16.964478400000001</v>
      </c>
      <c r="I111" s="57">
        <v>22093.389587000001</v>
      </c>
      <c r="J111" s="57">
        <v>14.484699999999998</v>
      </c>
      <c r="K111" s="57">
        <v>29069.698549999997</v>
      </c>
      <c r="L111" s="57">
        <v>31.995024299999997</v>
      </c>
      <c r="M111" s="57">
        <v>42490.069582000004</v>
      </c>
      <c r="N111" s="57">
        <v>14.743029999999999</v>
      </c>
      <c r="O111" s="57">
        <v>27635.258578000001</v>
      </c>
      <c r="P111" s="57">
        <v>11.852169999999999</v>
      </c>
      <c r="Q111" s="57">
        <v>29229.344426999989</v>
      </c>
      <c r="R111" s="57">
        <v>7.77447</v>
      </c>
      <c r="S111" s="57">
        <v>22373.886810000004</v>
      </c>
      <c r="T111" s="57">
        <v>11.40653</v>
      </c>
      <c r="U111" s="57">
        <v>25430.576108999998</v>
      </c>
      <c r="V111" s="57">
        <v>12.975010000000001</v>
      </c>
      <c r="W111" s="57">
        <v>27043.765235999999</v>
      </c>
      <c r="X111" s="57">
        <v>16.379949999999997</v>
      </c>
      <c r="Y111" s="57">
        <v>32067.880892000001</v>
      </c>
      <c r="Z111" s="57">
        <v>13.957749999999997</v>
      </c>
      <c r="AA111" s="57">
        <v>36520.766132000004</v>
      </c>
      <c r="AB111" s="57">
        <f t="shared" si="11"/>
        <v>189.58283270000001</v>
      </c>
      <c r="AC111" s="57">
        <f t="shared" si="11"/>
        <v>341508.08810999995</v>
      </c>
    </row>
    <row r="112" spans="1:29" s="5" customFormat="1" x14ac:dyDescent="0.25">
      <c r="A112" s="92"/>
      <c r="B112" s="383" t="s">
        <v>158</v>
      </c>
      <c r="C112" s="17" t="s">
        <v>159</v>
      </c>
      <c r="D112" s="60">
        <v>6.037147</v>
      </c>
      <c r="E112" s="60">
        <v>9948.0713350000005</v>
      </c>
      <c r="F112" s="60">
        <v>26.220380000000002</v>
      </c>
      <c r="G112" s="60">
        <v>40686.744300999992</v>
      </c>
      <c r="H112" s="60">
        <v>26.130880000000005</v>
      </c>
      <c r="I112" s="60">
        <v>38760.324888999996</v>
      </c>
      <c r="J112" s="60">
        <v>18.4193</v>
      </c>
      <c r="K112" s="60">
        <v>19881.109586000006</v>
      </c>
      <c r="L112" s="60">
        <v>11.984829</v>
      </c>
      <c r="M112" s="60">
        <v>17716.206952</v>
      </c>
      <c r="N112" s="60">
        <v>17.436049999999998</v>
      </c>
      <c r="O112" s="60">
        <v>26761.070758000009</v>
      </c>
      <c r="P112" s="60">
        <v>16.465482299999998</v>
      </c>
      <c r="Q112" s="60">
        <v>24711.040581000001</v>
      </c>
      <c r="R112" s="60">
        <v>15.337350000000001</v>
      </c>
      <c r="S112" s="60">
        <v>22577.351066000003</v>
      </c>
      <c r="T112" s="60">
        <v>10.201610000000001</v>
      </c>
      <c r="U112" s="60">
        <v>14776.556821</v>
      </c>
      <c r="V112" s="60">
        <v>35.098210000000009</v>
      </c>
      <c r="W112" s="60">
        <v>36506.941079999997</v>
      </c>
      <c r="X112" s="60">
        <v>11.713130000000001</v>
      </c>
      <c r="Y112" s="60">
        <v>17586.282683000005</v>
      </c>
      <c r="Z112" s="60">
        <v>15.349658</v>
      </c>
      <c r="AA112" s="60">
        <v>15083.512407000002</v>
      </c>
      <c r="AB112" s="57">
        <f t="shared" si="11"/>
        <v>210.39402630000001</v>
      </c>
      <c r="AC112" s="57">
        <f t="shared" si="11"/>
        <v>284995.21245900006</v>
      </c>
    </row>
    <row r="113" spans="1:29" s="5" customFormat="1" x14ac:dyDescent="0.25">
      <c r="A113" s="92"/>
      <c r="B113" s="383" t="s">
        <v>160</v>
      </c>
      <c r="C113" s="17" t="s">
        <v>278</v>
      </c>
      <c r="D113" s="60"/>
      <c r="E113" s="60"/>
      <c r="F113" s="60"/>
      <c r="G113" s="60"/>
      <c r="H113" s="60">
        <v>1.6441200000000003E-2</v>
      </c>
      <c r="I113" s="60">
        <v>132.72</v>
      </c>
      <c r="J113" s="60"/>
      <c r="K113" s="60"/>
      <c r="L113" s="60"/>
      <c r="M113" s="60"/>
      <c r="N113" s="60"/>
      <c r="O113" s="60"/>
      <c r="P113" s="60">
        <v>3.63E-3</v>
      </c>
      <c r="Q113" s="60">
        <v>47.559896999999999</v>
      </c>
      <c r="R113" s="60">
        <v>1.6124000000000002E-3</v>
      </c>
      <c r="S113" s="60">
        <v>10.11</v>
      </c>
      <c r="T113" s="60"/>
      <c r="U113" s="60"/>
      <c r="V113" s="60"/>
      <c r="W113" s="60"/>
      <c r="X113" s="60"/>
      <c r="Y113" s="60"/>
      <c r="Z113" s="60">
        <v>2.0198E-3</v>
      </c>
      <c r="AA113" s="60">
        <v>9.48</v>
      </c>
      <c r="AB113" s="57">
        <f t="shared" si="11"/>
        <v>2.3703400000000003E-2</v>
      </c>
      <c r="AC113" s="57">
        <f t="shared" si="11"/>
        <v>199.86989700000001</v>
      </c>
    </row>
    <row r="114" spans="1:29" s="5" customFormat="1" x14ac:dyDescent="0.25">
      <c r="A114" s="161"/>
      <c r="B114" s="383"/>
      <c r="C114" s="93" t="s">
        <v>162</v>
      </c>
      <c r="D114" s="94">
        <v>8.1196300000000008</v>
      </c>
      <c r="E114" s="94">
        <v>14498.451835999995</v>
      </c>
      <c r="F114" s="94">
        <v>9.5188699999999997</v>
      </c>
      <c r="G114" s="94">
        <v>13905.914567</v>
      </c>
      <c r="H114" s="94">
        <v>12.775360000000001</v>
      </c>
      <c r="I114" s="94">
        <v>22919.969521000003</v>
      </c>
      <c r="J114" s="94">
        <v>11.497870000000001</v>
      </c>
      <c r="K114" s="94">
        <v>19208.657747000001</v>
      </c>
      <c r="L114" s="94">
        <v>12.529540000000001</v>
      </c>
      <c r="M114" s="94">
        <v>19314.896158000003</v>
      </c>
      <c r="N114" s="94">
        <v>55.769609999999993</v>
      </c>
      <c r="O114" s="94">
        <v>38097.147892000008</v>
      </c>
      <c r="P114" s="94">
        <v>51.442150000000012</v>
      </c>
      <c r="Q114" s="94">
        <v>32838.430310000011</v>
      </c>
      <c r="R114" s="94">
        <v>12.95237</v>
      </c>
      <c r="S114" s="94">
        <v>23989.407689</v>
      </c>
      <c r="T114" s="94">
        <v>37.775669999999991</v>
      </c>
      <c r="U114" s="94">
        <v>29686.812364999998</v>
      </c>
      <c r="V114" s="94">
        <v>9.84436</v>
      </c>
      <c r="W114" s="94">
        <v>14435.836612000001</v>
      </c>
      <c r="X114" s="94">
        <v>61.976200000000006</v>
      </c>
      <c r="Y114" s="94">
        <v>54666.140692000001</v>
      </c>
      <c r="Z114" s="94">
        <v>88.0929</v>
      </c>
      <c r="AA114" s="94">
        <v>62653.467224000007</v>
      </c>
      <c r="AB114" s="94">
        <f t="shared" si="11"/>
        <v>372.29453000000001</v>
      </c>
      <c r="AC114" s="94">
        <f t="shared" si="11"/>
        <v>346215.13261300005</v>
      </c>
    </row>
    <row r="115" spans="1:29" s="5" customFormat="1" x14ac:dyDescent="0.25">
      <c r="A115" s="102"/>
      <c r="B115" s="383" t="s">
        <v>163</v>
      </c>
      <c r="C115" s="15" t="s">
        <v>164</v>
      </c>
      <c r="D115" s="57">
        <v>5.1316300000000012</v>
      </c>
      <c r="E115" s="57">
        <v>11659.844635999996</v>
      </c>
      <c r="F115" s="57">
        <v>4.2091799999999999</v>
      </c>
      <c r="G115" s="57">
        <v>8983.5704730000016</v>
      </c>
      <c r="H115" s="57">
        <v>4.815360000000001</v>
      </c>
      <c r="I115" s="57">
        <v>9885.9415210000025</v>
      </c>
      <c r="J115" s="57">
        <v>7.1897300000000008</v>
      </c>
      <c r="K115" s="57">
        <v>14997.186761000001</v>
      </c>
      <c r="L115" s="57">
        <v>6.9224700000000006</v>
      </c>
      <c r="M115" s="57">
        <v>14138.582065000002</v>
      </c>
      <c r="N115" s="57">
        <v>54.544780000000003</v>
      </c>
      <c r="O115" s="57">
        <v>36998.017191999992</v>
      </c>
      <c r="P115" s="57">
        <v>48.628150000000012</v>
      </c>
      <c r="Q115" s="57">
        <v>30437.772110000013</v>
      </c>
      <c r="R115" s="57">
        <v>4.9923700000000002</v>
      </c>
      <c r="S115" s="57">
        <v>9899.0836889999973</v>
      </c>
      <c r="T115" s="57">
        <v>32.255669999999995</v>
      </c>
      <c r="U115" s="57">
        <v>24148.572364999996</v>
      </c>
      <c r="V115" s="57">
        <v>4.6843599999999999</v>
      </c>
      <c r="W115" s="57">
        <v>9127.9366120000013</v>
      </c>
      <c r="X115" s="57">
        <v>54.016200000000005</v>
      </c>
      <c r="Y115" s="57">
        <v>39172.944691999997</v>
      </c>
      <c r="Z115" s="57">
        <v>83.892899999999997</v>
      </c>
      <c r="AA115" s="57">
        <v>58409.199224000004</v>
      </c>
      <c r="AB115" s="57">
        <f t="shared" si="11"/>
        <v>311.28280000000001</v>
      </c>
      <c r="AC115" s="57">
        <f t="shared" si="11"/>
        <v>267858.65133999998</v>
      </c>
    </row>
    <row r="116" spans="1:29" s="5" customFormat="1" x14ac:dyDescent="0.25">
      <c r="A116" s="102"/>
      <c r="B116" s="383">
        <v>710.8</v>
      </c>
      <c r="C116" s="15" t="s">
        <v>165</v>
      </c>
      <c r="D116" s="57">
        <v>2.988</v>
      </c>
      <c r="E116" s="57">
        <v>2838.6071999999999</v>
      </c>
      <c r="F116" s="57">
        <v>5.36</v>
      </c>
      <c r="G116" s="57">
        <v>5948.1399999999994</v>
      </c>
      <c r="H116" s="57">
        <v>7.96</v>
      </c>
      <c r="I116" s="57">
        <v>13034.028</v>
      </c>
      <c r="J116" s="57">
        <v>4.3081399999999999</v>
      </c>
      <c r="K116" s="57">
        <v>4211.4709859999994</v>
      </c>
      <c r="L116" s="57">
        <v>5.6070699999999993</v>
      </c>
      <c r="M116" s="57">
        <v>5176.314092999999</v>
      </c>
      <c r="N116" s="57">
        <v>1.2</v>
      </c>
      <c r="O116" s="57">
        <v>1080</v>
      </c>
      <c r="P116" s="57">
        <v>2.8140000000000001</v>
      </c>
      <c r="Q116" s="57">
        <v>2400.6581999999999</v>
      </c>
      <c r="R116" s="57">
        <v>7.96</v>
      </c>
      <c r="S116" s="57">
        <v>14090.324000000001</v>
      </c>
      <c r="T116" s="57">
        <v>5.52</v>
      </c>
      <c r="U116" s="57">
        <v>5538.24</v>
      </c>
      <c r="V116" s="57">
        <v>5.16</v>
      </c>
      <c r="W116" s="57">
        <v>5307.9</v>
      </c>
      <c r="X116" s="57">
        <v>7.96</v>
      </c>
      <c r="Y116" s="57">
        <v>15493.196</v>
      </c>
      <c r="Z116" s="57">
        <v>4.2</v>
      </c>
      <c r="AA116" s="57">
        <v>4244.268</v>
      </c>
      <c r="AB116" s="57">
        <f t="shared" si="11"/>
        <v>61.037209999999995</v>
      </c>
      <c r="AC116" s="57">
        <f t="shared" si="11"/>
        <v>79363.146478999988</v>
      </c>
    </row>
    <row r="117" spans="1:29" x14ac:dyDescent="0.25">
      <c r="A117" s="12" t="s">
        <v>105</v>
      </c>
      <c r="B117" s="86"/>
      <c r="C117" s="137" t="s">
        <v>166</v>
      </c>
      <c r="D117" s="54"/>
      <c r="E117" s="54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8"/>
      <c r="AC117" s="88"/>
    </row>
    <row r="118" spans="1:29" x14ac:dyDescent="0.25">
      <c r="A118" s="539"/>
      <c r="B118" s="539"/>
      <c r="C118" s="109" t="s">
        <v>167</v>
      </c>
      <c r="D118" s="94">
        <v>2447.6299798999999</v>
      </c>
      <c r="E118" s="94">
        <v>1510732.7981470001</v>
      </c>
      <c r="F118" s="94">
        <v>2505.6395732000001</v>
      </c>
      <c r="G118" s="94">
        <v>1620454.5182469999</v>
      </c>
      <c r="H118" s="94">
        <v>1934.8611374000009</v>
      </c>
      <c r="I118" s="94">
        <v>1379280.5784660005</v>
      </c>
      <c r="J118" s="94">
        <v>2575.1464074999999</v>
      </c>
      <c r="K118" s="94">
        <v>1917528.2650770009</v>
      </c>
      <c r="L118" s="94">
        <v>1851.8572458999997</v>
      </c>
      <c r="M118" s="94">
        <v>1575006.737237999</v>
      </c>
      <c r="N118" s="94">
        <v>2337.4415463</v>
      </c>
      <c r="O118" s="94">
        <v>1625669.9429529998</v>
      </c>
      <c r="P118" s="94">
        <v>1815.7039215999998</v>
      </c>
      <c r="Q118" s="94">
        <v>1316853.9083059998</v>
      </c>
      <c r="R118" s="94">
        <v>1508.3437517</v>
      </c>
      <c r="S118" s="94">
        <v>1209263.2881050005</v>
      </c>
      <c r="T118" s="94">
        <v>1879.7709681000003</v>
      </c>
      <c r="U118" s="94">
        <v>1496011.76501</v>
      </c>
      <c r="V118" s="94">
        <v>2209.7729018</v>
      </c>
      <c r="W118" s="94">
        <v>1672299.2691929997</v>
      </c>
      <c r="X118" s="94">
        <v>3229.1262544000001</v>
      </c>
      <c r="Y118" s="94">
        <v>2092398.8667409997</v>
      </c>
      <c r="Z118" s="94">
        <v>4811.2898976999995</v>
      </c>
      <c r="AA118" s="94">
        <v>2489340.6605689996</v>
      </c>
      <c r="AB118" s="94">
        <f t="shared" ref="AB118:AC125" si="12">D118+F118+H118+J118+L118+N118+P118+R118+T118+V118+X118+Z118</f>
        <v>29106.583585500004</v>
      </c>
      <c r="AC118" s="94">
        <f t="shared" si="12"/>
        <v>19904840.598051999</v>
      </c>
    </row>
    <row r="119" spans="1:29" x14ac:dyDescent="0.25">
      <c r="A119" s="383"/>
      <c r="B119" s="383" t="s">
        <v>168</v>
      </c>
      <c r="C119" s="17" t="s">
        <v>169</v>
      </c>
      <c r="D119" s="95">
        <v>208.25</v>
      </c>
      <c r="E119" s="95">
        <v>132148.79999999999</v>
      </c>
      <c r="F119" s="95">
        <v>305.89999999999998</v>
      </c>
      <c r="G119" s="95">
        <v>215259.5</v>
      </c>
      <c r="H119" s="95">
        <v>360</v>
      </c>
      <c r="I119" s="95">
        <v>256071</v>
      </c>
      <c r="J119" s="95">
        <v>554.9</v>
      </c>
      <c r="K119" s="95">
        <v>304278.90000000002</v>
      </c>
      <c r="L119" s="95">
        <v>48</v>
      </c>
      <c r="M119" s="95">
        <v>35015.800000000003</v>
      </c>
      <c r="N119" s="95">
        <v>128.315</v>
      </c>
      <c r="O119" s="95">
        <v>72971.411500000002</v>
      </c>
      <c r="P119" s="95"/>
      <c r="Q119" s="95"/>
      <c r="R119" s="95">
        <v>112</v>
      </c>
      <c r="S119" s="95">
        <v>84492.800000000003</v>
      </c>
      <c r="T119" s="95">
        <v>112</v>
      </c>
      <c r="U119" s="95">
        <v>84784</v>
      </c>
      <c r="V119" s="95">
        <v>200</v>
      </c>
      <c r="W119" s="95">
        <v>112400</v>
      </c>
      <c r="X119" s="95">
        <v>646.5</v>
      </c>
      <c r="Y119" s="95">
        <v>444848.5</v>
      </c>
      <c r="Z119" s="95">
        <v>354.43164000000002</v>
      </c>
      <c r="AA119" s="95">
        <v>193885.72075199999</v>
      </c>
      <c r="AB119" s="95">
        <f t="shared" si="12"/>
        <v>3030.2966399999996</v>
      </c>
      <c r="AC119" s="95">
        <f t="shared" si="12"/>
        <v>1936156.4322520001</v>
      </c>
    </row>
    <row r="120" spans="1:29" x14ac:dyDescent="0.25">
      <c r="A120" s="383"/>
      <c r="B120" s="383" t="s">
        <v>170</v>
      </c>
      <c r="C120" s="17" t="s">
        <v>171</v>
      </c>
      <c r="D120" s="60">
        <v>1148.3535899999999</v>
      </c>
      <c r="E120" s="60">
        <v>442493.966495</v>
      </c>
      <c r="F120" s="60">
        <v>837.62249000000008</v>
      </c>
      <c r="G120" s="60">
        <v>333913.58788400004</v>
      </c>
      <c r="H120" s="60">
        <v>205.16489000000001</v>
      </c>
      <c r="I120" s="60">
        <v>100432.40407200002</v>
      </c>
      <c r="J120" s="60">
        <v>220.46257999999995</v>
      </c>
      <c r="K120" s="60">
        <v>97858.02741400004</v>
      </c>
      <c r="L120" s="60">
        <v>12.108849999999997</v>
      </c>
      <c r="M120" s="60">
        <v>12236.957885</v>
      </c>
      <c r="N120" s="60">
        <v>807.85898000000009</v>
      </c>
      <c r="O120" s="60">
        <v>348598.21152500005</v>
      </c>
      <c r="P120" s="60">
        <v>608.57155999999998</v>
      </c>
      <c r="Q120" s="60">
        <v>260753.19299499999</v>
      </c>
      <c r="R120" s="60">
        <v>3.1824299999999996</v>
      </c>
      <c r="S120" s="60">
        <v>6727.5679249999994</v>
      </c>
      <c r="T120" s="60">
        <v>7.5650600000000008</v>
      </c>
      <c r="U120" s="60">
        <v>10923.939842</v>
      </c>
      <c r="V120" s="60">
        <v>196.65614000000002</v>
      </c>
      <c r="W120" s="60">
        <v>79050.918713999999</v>
      </c>
      <c r="X120" s="60">
        <v>1021.9192</v>
      </c>
      <c r="Y120" s="60">
        <v>388896.68329199997</v>
      </c>
      <c r="Z120" s="60">
        <v>2518.7738499999996</v>
      </c>
      <c r="AA120" s="60">
        <v>813754.60589600017</v>
      </c>
      <c r="AB120" s="95">
        <f t="shared" si="12"/>
        <v>7588.2396199999994</v>
      </c>
      <c r="AC120" s="95">
        <f t="shared" si="12"/>
        <v>2895640.0639390005</v>
      </c>
    </row>
    <row r="121" spans="1:29" x14ac:dyDescent="0.25">
      <c r="A121" s="383"/>
      <c r="B121" s="383" t="s">
        <v>172</v>
      </c>
      <c r="C121" s="15" t="s">
        <v>173</v>
      </c>
      <c r="D121" s="57">
        <v>0.70037000000000016</v>
      </c>
      <c r="E121" s="57">
        <v>1372.7066999999997</v>
      </c>
      <c r="F121" s="57">
        <v>0.85865999999999998</v>
      </c>
      <c r="G121" s="57">
        <v>1723.0021999999997</v>
      </c>
      <c r="H121" s="57">
        <v>25.3561576</v>
      </c>
      <c r="I121" s="57">
        <v>15506.955599999999</v>
      </c>
      <c r="J121" s="57">
        <v>0.40823999999999999</v>
      </c>
      <c r="K121" s="57">
        <v>262.63440000000003</v>
      </c>
      <c r="L121" s="57">
        <v>0.49581920000000002</v>
      </c>
      <c r="M121" s="57">
        <v>767.5148099999999</v>
      </c>
      <c r="N121" s="57">
        <v>0.43053999999999998</v>
      </c>
      <c r="O121" s="57">
        <v>210.51859999999999</v>
      </c>
      <c r="P121" s="57">
        <v>0.27216000000000001</v>
      </c>
      <c r="Q121" s="57">
        <v>142.88400000000001</v>
      </c>
      <c r="R121" s="57"/>
      <c r="S121" s="57"/>
      <c r="T121" s="57">
        <v>0.54</v>
      </c>
      <c r="U121" s="57">
        <v>742.17600000000004</v>
      </c>
      <c r="V121" s="57">
        <v>4.99E-2</v>
      </c>
      <c r="W121" s="57">
        <v>135.0326</v>
      </c>
      <c r="X121" s="57">
        <v>2.80672E-2</v>
      </c>
      <c r="Y121" s="57">
        <v>109.4592</v>
      </c>
      <c r="Z121" s="57">
        <v>5.5E-2</v>
      </c>
      <c r="AA121" s="57">
        <v>333.88300000000004</v>
      </c>
      <c r="AB121" s="95">
        <f t="shared" si="12"/>
        <v>29.194913999999997</v>
      </c>
      <c r="AC121" s="95">
        <f t="shared" si="12"/>
        <v>21306.767109999997</v>
      </c>
    </row>
    <row r="122" spans="1:29" x14ac:dyDescent="0.25">
      <c r="A122" s="383"/>
      <c r="B122" s="383" t="s">
        <v>174</v>
      </c>
      <c r="C122" s="15" t="s">
        <v>175</v>
      </c>
      <c r="D122" s="57">
        <v>41.5</v>
      </c>
      <c r="E122" s="57">
        <v>29861.75</v>
      </c>
      <c r="F122" s="57">
        <v>66.5</v>
      </c>
      <c r="G122" s="57">
        <v>38562.300000000003</v>
      </c>
      <c r="H122" s="57">
        <v>39</v>
      </c>
      <c r="I122" s="57">
        <v>23088.9</v>
      </c>
      <c r="J122" s="57">
        <v>74</v>
      </c>
      <c r="K122" s="57">
        <v>45128</v>
      </c>
      <c r="L122" s="57">
        <v>130.27799999999999</v>
      </c>
      <c r="M122" s="57">
        <v>87294.608399999997</v>
      </c>
      <c r="N122" s="57">
        <v>75</v>
      </c>
      <c r="O122" s="57">
        <v>45081.3</v>
      </c>
      <c r="P122" s="57">
        <v>39</v>
      </c>
      <c r="Q122" s="57">
        <v>23616</v>
      </c>
      <c r="R122" s="57">
        <v>56.5</v>
      </c>
      <c r="S122" s="57">
        <v>34610.15</v>
      </c>
      <c r="T122" s="57">
        <v>57</v>
      </c>
      <c r="U122" s="57">
        <v>34579.199999999997</v>
      </c>
      <c r="V122" s="57">
        <v>56.5</v>
      </c>
      <c r="W122" s="57">
        <v>34589.75</v>
      </c>
      <c r="X122" s="57">
        <v>54</v>
      </c>
      <c r="Y122" s="57">
        <v>32322.6</v>
      </c>
      <c r="Z122" s="57">
        <v>57.190753299999997</v>
      </c>
      <c r="AA122" s="57">
        <v>35233.300000000003</v>
      </c>
      <c r="AB122" s="95">
        <f t="shared" si="12"/>
        <v>746.4687533</v>
      </c>
      <c r="AC122" s="95">
        <f t="shared" si="12"/>
        <v>463967.85840000003</v>
      </c>
    </row>
    <row r="123" spans="1:29" x14ac:dyDescent="0.25">
      <c r="A123" s="383"/>
      <c r="B123" s="383" t="s">
        <v>176</v>
      </c>
      <c r="C123" s="15" t="s">
        <v>177</v>
      </c>
      <c r="D123" s="57">
        <v>1048.8260199000001</v>
      </c>
      <c r="E123" s="57">
        <v>904855.57495200017</v>
      </c>
      <c r="F123" s="57">
        <v>1294.7584231999999</v>
      </c>
      <c r="G123" s="57">
        <v>1030996.1281629999</v>
      </c>
      <c r="H123" s="57">
        <v>1305.3400898000009</v>
      </c>
      <c r="I123" s="57">
        <v>984181.31879400054</v>
      </c>
      <c r="J123" s="57">
        <v>1725.3755874999999</v>
      </c>
      <c r="K123" s="57">
        <v>1470000.7032630008</v>
      </c>
      <c r="L123" s="57">
        <v>1660.9745766999997</v>
      </c>
      <c r="M123" s="57">
        <v>1439691.8561429989</v>
      </c>
      <c r="N123" s="57">
        <v>1325.8370263000002</v>
      </c>
      <c r="O123" s="57">
        <v>1158808.5013279999</v>
      </c>
      <c r="P123" s="57">
        <v>1167.8602015999998</v>
      </c>
      <c r="Q123" s="57">
        <v>1032341.8313109998</v>
      </c>
      <c r="R123" s="57">
        <v>1336.6613216999999</v>
      </c>
      <c r="S123" s="57">
        <v>1083432.7701800005</v>
      </c>
      <c r="T123" s="57">
        <v>1702.6659081000003</v>
      </c>
      <c r="U123" s="57">
        <v>1364982.4491679999</v>
      </c>
      <c r="V123" s="57">
        <v>1756.5668618</v>
      </c>
      <c r="W123" s="57">
        <v>1446123.5678789997</v>
      </c>
      <c r="X123" s="57">
        <v>1506.6789871999999</v>
      </c>
      <c r="Y123" s="57">
        <v>1226221.6242489999</v>
      </c>
      <c r="Z123" s="57">
        <v>1880.8386544000002</v>
      </c>
      <c r="AA123" s="57">
        <v>1446133.1509209995</v>
      </c>
      <c r="AB123" s="95">
        <f t="shared" si="12"/>
        <v>17712.3836582</v>
      </c>
      <c r="AC123" s="95">
        <f t="shared" si="12"/>
        <v>14587769.476350999</v>
      </c>
    </row>
    <row r="124" spans="1:29" x14ac:dyDescent="0.25">
      <c r="A124" s="383"/>
      <c r="B124" s="383" t="s">
        <v>178</v>
      </c>
      <c r="C124" s="15" t="s">
        <v>179</v>
      </c>
      <c r="D124" s="57">
        <v>0.1</v>
      </c>
      <c r="E124" s="57">
        <v>3000</v>
      </c>
      <c r="F124" s="57"/>
      <c r="G124" s="57"/>
      <c r="H124" s="57"/>
      <c r="I124" s="57"/>
      <c r="J124" s="57"/>
      <c r="K124" s="57"/>
      <c r="L124" s="57">
        <v>60.24</v>
      </c>
      <c r="M124" s="57">
        <v>53531.944000000003</v>
      </c>
      <c r="N124" s="57">
        <v>19.36</v>
      </c>
      <c r="O124" s="57">
        <v>21144</v>
      </c>
      <c r="P124" s="57">
        <v>52.583330000000004</v>
      </c>
      <c r="Q124" s="57">
        <v>24180.265132</v>
      </c>
      <c r="R124" s="57">
        <v>4.9545500000000002</v>
      </c>
      <c r="S124" s="57">
        <v>4996.8524870000001</v>
      </c>
      <c r="T124" s="57"/>
      <c r="U124" s="57"/>
      <c r="V124" s="57"/>
      <c r="W124" s="57"/>
      <c r="X124" s="57"/>
      <c r="Y124" s="57"/>
      <c r="Z124" s="57">
        <v>18.252740000000003</v>
      </c>
      <c r="AA124" s="57">
        <v>14085.639458</v>
      </c>
      <c r="AB124" s="95">
        <f t="shared" si="12"/>
        <v>155.49062000000004</v>
      </c>
      <c r="AC124" s="95">
        <f t="shared" si="12"/>
        <v>120938.70107700001</v>
      </c>
    </row>
    <row r="125" spans="1:29" x14ac:dyDescent="0.25">
      <c r="A125" s="92"/>
      <c r="B125" s="383" t="s">
        <v>180</v>
      </c>
      <c r="C125" s="17" t="s">
        <v>181</v>
      </c>
      <c r="D125" s="60">
        <v>3.0239900000000004</v>
      </c>
      <c r="E125" s="60">
        <v>6891.1457149999997</v>
      </c>
      <c r="F125" s="60">
        <v>27.522600000000001</v>
      </c>
      <c r="G125" s="60">
        <v>23537.751971999998</v>
      </c>
      <c r="H125" s="60">
        <v>55.180059999999997</v>
      </c>
      <c r="I125" s="60">
        <v>55254.024669999992</v>
      </c>
      <c r="J125" s="60">
        <v>4.8489499999999985</v>
      </c>
      <c r="K125" s="60">
        <v>5434.7016660000008</v>
      </c>
      <c r="L125" s="60">
        <v>2.4793699999999999</v>
      </c>
      <c r="M125" s="60">
        <v>2391.7335629999998</v>
      </c>
      <c r="N125" s="60">
        <v>2.77684</v>
      </c>
      <c r="O125" s="60">
        <v>2387.2540140000001</v>
      </c>
      <c r="P125" s="60">
        <v>3.1099800000000006</v>
      </c>
      <c r="Q125" s="60">
        <v>7667.9549430000006</v>
      </c>
      <c r="R125" s="57">
        <v>20.862410000000001</v>
      </c>
      <c r="S125" s="57">
        <v>39119.993883999996</v>
      </c>
      <c r="T125" s="60">
        <v>2.38137</v>
      </c>
      <c r="U125" s="60">
        <v>1912.0804519999997</v>
      </c>
      <c r="V125" s="60">
        <v>0.78018999999999994</v>
      </c>
      <c r="W125" s="60">
        <v>595.04785599999991</v>
      </c>
      <c r="X125" s="60">
        <v>13.27495</v>
      </c>
      <c r="Y125" s="60">
        <v>7086.6125080000002</v>
      </c>
      <c r="Z125" s="60">
        <v>34.967919999999999</v>
      </c>
      <c r="AA125" s="60">
        <v>36772.824296999999</v>
      </c>
      <c r="AB125" s="95">
        <f t="shared" si="12"/>
        <v>171.20863000000003</v>
      </c>
      <c r="AC125" s="95">
        <f t="shared" si="12"/>
        <v>189051.12553999998</v>
      </c>
    </row>
    <row r="126" spans="1:29" x14ac:dyDescent="0.25">
      <c r="A126" s="25"/>
      <c r="B126" s="25"/>
      <c r="C126" s="137" t="s">
        <v>182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157"/>
      <c r="AC126" s="54"/>
    </row>
    <row r="127" spans="1:29" x14ac:dyDescent="0.25">
      <c r="A127" s="383"/>
      <c r="B127" s="383" t="s">
        <v>183</v>
      </c>
      <c r="C127" s="17" t="s">
        <v>184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>
        <f t="shared" ref="AB127:AC129" si="13">D127+F127+H127+J127+L127+N127+P127+R127+T127+V127+X127+Z127</f>
        <v>0</v>
      </c>
      <c r="AC127" s="60">
        <f t="shared" si="13"/>
        <v>0</v>
      </c>
    </row>
    <row r="128" spans="1:29" x14ac:dyDescent="0.25">
      <c r="A128" s="383"/>
      <c r="B128" s="383" t="s">
        <v>185</v>
      </c>
      <c r="C128" s="17" t="s">
        <v>186</v>
      </c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>
        <f t="shared" si="13"/>
        <v>0</v>
      </c>
      <c r="AC128" s="60">
        <f t="shared" si="13"/>
        <v>0</v>
      </c>
    </row>
    <row r="129" spans="1:29" x14ac:dyDescent="0.25">
      <c r="A129" s="383"/>
      <c r="B129" s="383" t="s">
        <v>187</v>
      </c>
      <c r="C129" s="17" t="s">
        <v>188</v>
      </c>
      <c r="D129" s="60"/>
      <c r="E129" s="60"/>
      <c r="F129" s="60"/>
      <c r="G129" s="60"/>
      <c r="H129" s="60"/>
      <c r="I129" s="60"/>
      <c r="J129" s="60"/>
      <c r="K129" s="60"/>
      <c r="L129" s="60">
        <v>0.61463000000000001</v>
      </c>
      <c r="M129" s="60">
        <v>601.97500400000001</v>
      </c>
      <c r="N129" s="60"/>
      <c r="O129" s="60"/>
      <c r="P129" s="60">
        <v>0.73182000000000003</v>
      </c>
      <c r="Q129" s="60">
        <v>321.927618</v>
      </c>
      <c r="R129" s="60"/>
      <c r="S129" s="60"/>
      <c r="T129" s="60">
        <v>0.77791999999999994</v>
      </c>
      <c r="U129" s="60">
        <v>685.96985599999994</v>
      </c>
      <c r="V129" s="60"/>
      <c r="W129" s="60"/>
      <c r="X129" s="60"/>
      <c r="Y129" s="60"/>
      <c r="Z129" s="60"/>
      <c r="AA129" s="60"/>
      <c r="AB129" s="60">
        <f t="shared" si="13"/>
        <v>2.1243699999999999</v>
      </c>
      <c r="AC129" s="60">
        <f t="shared" si="13"/>
        <v>1609.872478</v>
      </c>
    </row>
    <row r="130" spans="1:29" x14ac:dyDescent="0.25">
      <c r="A130" s="12" t="s">
        <v>189</v>
      </c>
      <c r="B130" s="13"/>
      <c r="C130" s="139" t="s">
        <v>190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157"/>
      <c r="AC130" s="54"/>
    </row>
    <row r="131" spans="1:29" x14ac:dyDescent="0.25">
      <c r="A131" s="89"/>
      <c r="B131" s="103" t="s">
        <v>191</v>
      </c>
      <c r="C131" s="15" t="s">
        <v>192</v>
      </c>
      <c r="D131" s="57">
        <v>16.2</v>
      </c>
      <c r="E131" s="57">
        <v>3240</v>
      </c>
      <c r="F131" s="57">
        <v>4.4999999999999998E-2</v>
      </c>
      <c r="G131" s="57">
        <v>97.38</v>
      </c>
      <c r="H131" s="57"/>
      <c r="I131" s="57"/>
      <c r="J131" s="57"/>
      <c r="K131" s="57"/>
      <c r="L131" s="57"/>
      <c r="M131" s="57"/>
      <c r="N131" s="57">
        <v>4.4999999999999998E-2</v>
      </c>
      <c r="O131" s="57">
        <v>33.299999999999997</v>
      </c>
      <c r="P131" s="57">
        <v>3.99</v>
      </c>
      <c r="Q131" s="57">
        <v>314.81099999999998</v>
      </c>
      <c r="R131" s="57">
        <v>8.1</v>
      </c>
      <c r="S131" s="57">
        <v>2160.27</v>
      </c>
      <c r="T131" s="57">
        <v>2.8119999999999998</v>
      </c>
      <c r="U131" s="57">
        <v>147.91120000000001</v>
      </c>
      <c r="V131" s="57"/>
      <c r="W131" s="57"/>
      <c r="X131" s="57">
        <v>2.7269999999999999</v>
      </c>
      <c r="Y131" s="57">
        <v>1949.8050000000001</v>
      </c>
      <c r="Z131" s="57">
        <v>3.6360000000000001</v>
      </c>
      <c r="AA131" s="57">
        <v>2599.7399999999998</v>
      </c>
      <c r="AB131" s="60">
        <f t="shared" ref="AB131:AC142" si="14">+D131+F131+H131+J131+L131+N131+P131+R131+T131+V131+X131+Z131</f>
        <v>37.555000000000007</v>
      </c>
      <c r="AC131" s="60">
        <f t="shared" si="14"/>
        <v>10543.217200000001</v>
      </c>
    </row>
    <row r="132" spans="1:29" x14ac:dyDescent="0.25">
      <c r="A132" s="85"/>
      <c r="B132" s="383" t="s">
        <v>193</v>
      </c>
      <c r="C132" s="17" t="s">
        <v>194</v>
      </c>
      <c r="D132" s="60">
        <v>0.5</v>
      </c>
      <c r="E132" s="60">
        <v>5750</v>
      </c>
      <c r="F132" s="60">
        <v>8.18</v>
      </c>
      <c r="G132" s="60">
        <v>6000</v>
      </c>
      <c r="H132" s="60">
        <v>19.594999999999999</v>
      </c>
      <c r="I132" s="60">
        <v>15999.317499999999</v>
      </c>
      <c r="J132" s="60"/>
      <c r="K132" s="60"/>
      <c r="L132" s="60"/>
      <c r="M132" s="60"/>
      <c r="N132" s="60">
        <v>0.09</v>
      </c>
      <c r="O132" s="60">
        <v>154.80000000000001</v>
      </c>
      <c r="P132" s="60"/>
      <c r="Q132" s="60"/>
      <c r="R132" s="60">
        <v>17.245819999999998</v>
      </c>
      <c r="S132" s="60">
        <v>31600.68362</v>
      </c>
      <c r="T132" s="60"/>
      <c r="U132" s="60"/>
      <c r="V132" s="60"/>
      <c r="W132" s="60"/>
      <c r="X132" s="60">
        <v>34.957380000000001</v>
      </c>
      <c r="Y132" s="60">
        <v>51825.626302000004</v>
      </c>
      <c r="Z132" s="60">
        <v>14.590999999999999</v>
      </c>
      <c r="AA132" s="60">
        <v>16950.72</v>
      </c>
      <c r="AB132" s="60">
        <f t="shared" si="14"/>
        <v>95.159199999999984</v>
      </c>
      <c r="AC132" s="60">
        <f t="shared" si="14"/>
        <v>128281.14742200001</v>
      </c>
    </row>
    <row r="133" spans="1:29" x14ac:dyDescent="0.25">
      <c r="A133" s="85"/>
      <c r="B133" s="383" t="s">
        <v>195</v>
      </c>
      <c r="C133" s="17" t="s">
        <v>279</v>
      </c>
      <c r="D133" s="60">
        <v>73.17</v>
      </c>
      <c r="E133" s="60">
        <v>61719.992999999995</v>
      </c>
      <c r="F133" s="60">
        <v>2.64E-2</v>
      </c>
      <c r="G133" s="60">
        <v>1424.280624</v>
      </c>
      <c r="H133" s="60">
        <v>5.3346499999999998E-2</v>
      </c>
      <c r="I133" s="60">
        <v>836.87040000000002</v>
      </c>
      <c r="J133" s="60"/>
      <c r="K133" s="60"/>
      <c r="L133" s="60"/>
      <c r="M133" s="60"/>
      <c r="N133" s="60">
        <v>0.4395695</v>
      </c>
      <c r="O133" s="60">
        <v>1693.25</v>
      </c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>
        <v>1.0999999999999999E-2</v>
      </c>
      <c r="AA133" s="60">
        <v>415.97</v>
      </c>
      <c r="AB133" s="60">
        <f t="shared" si="14"/>
        <v>73.700316000000001</v>
      </c>
      <c r="AC133" s="60">
        <f t="shared" si="14"/>
        <v>66090.364023999995</v>
      </c>
    </row>
    <row r="134" spans="1:29" x14ac:dyDescent="0.25">
      <c r="A134" s="85"/>
      <c r="B134" s="383" t="s">
        <v>197</v>
      </c>
      <c r="C134" s="17" t="s">
        <v>198</v>
      </c>
      <c r="D134" s="60">
        <v>88.735900000000001</v>
      </c>
      <c r="E134" s="60">
        <v>75822.808959999995</v>
      </c>
      <c r="F134" s="60">
        <v>74.622199999999992</v>
      </c>
      <c r="G134" s="60">
        <v>68865.998930000002</v>
      </c>
      <c r="H134" s="60">
        <v>53.258409099999994</v>
      </c>
      <c r="I134" s="60">
        <v>45834.469680000002</v>
      </c>
      <c r="J134" s="60">
        <v>97.453000000000003</v>
      </c>
      <c r="K134" s="60">
        <v>82954.550350000005</v>
      </c>
      <c r="L134" s="60">
        <v>108.95269999999999</v>
      </c>
      <c r="M134" s="60">
        <v>76638.973490000004</v>
      </c>
      <c r="N134" s="60">
        <v>128.98031</v>
      </c>
      <c r="O134" s="60">
        <v>96926.663810000013</v>
      </c>
      <c r="P134" s="60"/>
      <c r="Q134" s="60"/>
      <c r="R134" s="60">
        <v>80.935829999999996</v>
      </c>
      <c r="S134" s="60">
        <v>74231.795542000007</v>
      </c>
      <c r="T134" s="60">
        <v>63.5961</v>
      </c>
      <c r="U134" s="60">
        <v>55728.519549999997</v>
      </c>
      <c r="V134" s="60">
        <v>39.775400000000005</v>
      </c>
      <c r="W134" s="60">
        <v>30655.135580000002</v>
      </c>
      <c r="X134" s="60">
        <v>76.345799999999997</v>
      </c>
      <c r="Y134" s="60">
        <v>63886.944559999996</v>
      </c>
      <c r="Z134" s="60">
        <v>38.017099999999999</v>
      </c>
      <c r="AA134" s="60">
        <v>35067.780809999997</v>
      </c>
      <c r="AB134" s="60">
        <f t="shared" si="14"/>
        <v>850.67274909999992</v>
      </c>
      <c r="AC134" s="60">
        <f t="shared" si="14"/>
        <v>706613.64126199996</v>
      </c>
    </row>
    <row r="135" spans="1:29" x14ac:dyDescent="0.25">
      <c r="A135" s="103"/>
      <c r="B135" s="383">
        <v>805.5</v>
      </c>
      <c r="C135" s="104" t="s">
        <v>199</v>
      </c>
      <c r="D135" s="57">
        <v>121.64505</v>
      </c>
      <c r="E135" s="57">
        <v>109890.05085700001</v>
      </c>
      <c r="F135" s="57">
        <v>22.061800000000002</v>
      </c>
      <c r="G135" s="57">
        <v>24177.803080000002</v>
      </c>
      <c r="H135" s="57">
        <v>239.91125</v>
      </c>
      <c r="I135" s="57">
        <v>266975.28330100002</v>
      </c>
      <c r="J135" s="57">
        <v>334.26089999999999</v>
      </c>
      <c r="K135" s="57">
        <v>417981.14981499995</v>
      </c>
      <c r="L135" s="57">
        <v>463.80495999999999</v>
      </c>
      <c r="M135" s="57">
        <v>377229.44236699987</v>
      </c>
      <c r="N135" s="57">
        <v>115.88042</v>
      </c>
      <c r="O135" s="57">
        <v>111274.46101600002</v>
      </c>
      <c r="P135" s="57">
        <v>36.201279999999997</v>
      </c>
      <c r="Q135" s="57">
        <v>33206.668060999997</v>
      </c>
      <c r="R135" s="57">
        <v>8.2087200000000013</v>
      </c>
      <c r="S135" s="57">
        <v>19095.219843999999</v>
      </c>
      <c r="T135" s="57">
        <v>11.06494</v>
      </c>
      <c r="U135" s="57">
        <v>20876.012371999994</v>
      </c>
      <c r="V135" s="57">
        <v>89.812660000000008</v>
      </c>
      <c r="W135" s="57">
        <v>40827.169474000002</v>
      </c>
      <c r="X135" s="57">
        <v>2.86673</v>
      </c>
      <c r="Y135" s="57">
        <v>6225.8801409999996</v>
      </c>
      <c r="Z135" s="57">
        <v>10.453239999999999</v>
      </c>
      <c r="AA135" s="57">
        <v>21132.800784000003</v>
      </c>
      <c r="AB135" s="60">
        <f t="shared" si="14"/>
        <v>1456.1719500000002</v>
      </c>
      <c r="AC135" s="60">
        <f t="shared" si="14"/>
        <v>1448891.9411119998</v>
      </c>
    </row>
    <row r="136" spans="1:29" x14ac:dyDescent="0.25">
      <c r="A136" s="85"/>
      <c r="B136" s="383" t="s">
        <v>200</v>
      </c>
      <c r="C136" s="17" t="s">
        <v>201</v>
      </c>
      <c r="D136" s="60"/>
      <c r="E136" s="60"/>
      <c r="F136" s="60"/>
      <c r="G136" s="60"/>
      <c r="H136" s="60">
        <v>0.1004727</v>
      </c>
      <c r="I136" s="60">
        <v>106</v>
      </c>
      <c r="J136" s="60"/>
      <c r="K136" s="60"/>
      <c r="L136" s="60">
        <v>1.08843</v>
      </c>
      <c r="M136" s="60">
        <v>1117.926453</v>
      </c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>
        <f t="shared" si="14"/>
        <v>1.1889027000000001</v>
      </c>
      <c r="AC136" s="60">
        <f t="shared" si="14"/>
        <v>1223.926453</v>
      </c>
    </row>
    <row r="137" spans="1:29" x14ac:dyDescent="0.25">
      <c r="A137" s="85"/>
      <c r="B137" s="383" t="s">
        <v>202</v>
      </c>
      <c r="C137" s="17" t="s">
        <v>280</v>
      </c>
      <c r="D137" s="60">
        <v>0.17563999999999999</v>
      </c>
      <c r="E137" s="60">
        <v>608.59629599999994</v>
      </c>
      <c r="F137" s="60">
        <v>9.2539999999999997E-2</v>
      </c>
      <c r="G137" s="60">
        <v>327.247568</v>
      </c>
      <c r="H137" s="60">
        <v>0.81738959999999994</v>
      </c>
      <c r="I137" s="60">
        <v>2510.0602699999999</v>
      </c>
      <c r="J137" s="60">
        <v>0.30481999999999998</v>
      </c>
      <c r="K137" s="60">
        <v>1077.9904859999999</v>
      </c>
      <c r="L137" s="60">
        <v>0.20139999999999997</v>
      </c>
      <c r="M137" s="60">
        <v>832.18598099999997</v>
      </c>
      <c r="N137" s="60">
        <v>0.11766</v>
      </c>
      <c r="O137" s="60">
        <v>403.088842</v>
      </c>
      <c r="P137" s="60">
        <v>13.02788</v>
      </c>
      <c r="Q137" s="60">
        <v>26205.620622000002</v>
      </c>
      <c r="R137" s="60">
        <v>0.11974999999999998</v>
      </c>
      <c r="S137" s="60">
        <v>560.36726999999996</v>
      </c>
      <c r="T137" s="60">
        <v>9.7979999999999998E-2</v>
      </c>
      <c r="U137" s="60">
        <v>462.23533699999996</v>
      </c>
      <c r="V137" s="60">
        <v>0.14696999999999999</v>
      </c>
      <c r="W137" s="60">
        <v>693.35709699999995</v>
      </c>
      <c r="X137" s="60">
        <v>0.23072000000000004</v>
      </c>
      <c r="Y137" s="60">
        <v>1105.641871</v>
      </c>
      <c r="Z137" s="60">
        <v>7.0760000000000003E-2</v>
      </c>
      <c r="AA137" s="60">
        <v>333.83860399999998</v>
      </c>
      <c r="AB137" s="60">
        <f t="shared" si="14"/>
        <v>15.403509599999998</v>
      </c>
      <c r="AC137" s="60">
        <f t="shared" si="14"/>
        <v>35120.230243999998</v>
      </c>
    </row>
    <row r="138" spans="1:29" x14ac:dyDescent="0.25">
      <c r="A138" s="85"/>
      <c r="B138" s="383" t="s">
        <v>204</v>
      </c>
      <c r="C138" s="17" t="s">
        <v>205</v>
      </c>
      <c r="D138" s="60">
        <v>11.473929999999999</v>
      </c>
      <c r="E138" s="60">
        <v>12812.342228999998</v>
      </c>
      <c r="F138" s="60">
        <v>23.059270000000001</v>
      </c>
      <c r="G138" s="60">
        <v>31198.103160999999</v>
      </c>
      <c r="H138" s="60">
        <v>49.458884899999987</v>
      </c>
      <c r="I138" s="60">
        <v>65631.639240000004</v>
      </c>
      <c r="J138" s="60">
        <v>143.21683999999993</v>
      </c>
      <c r="K138" s="60">
        <v>172111.35039500002</v>
      </c>
      <c r="L138" s="60">
        <v>39.765830000000001</v>
      </c>
      <c r="M138" s="60">
        <v>62904.551762999981</v>
      </c>
      <c r="N138" s="60">
        <v>248.62346999999997</v>
      </c>
      <c r="O138" s="60">
        <v>184697.733527</v>
      </c>
      <c r="P138" s="60">
        <v>214.44396</v>
      </c>
      <c r="Q138" s="60">
        <v>136383.552532</v>
      </c>
      <c r="R138" s="60">
        <v>295.00433999999996</v>
      </c>
      <c r="S138" s="60">
        <v>188509.66762600001</v>
      </c>
      <c r="T138" s="60">
        <v>365.41393999999997</v>
      </c>
      <c r="U138" s="60">
        <v>229383.69899600002</v>
      </c>
      <c r="V138" s="60">
        <v>234.28393999999997</v>
      </c>
      <c r="W138" s="60">
        <v>151816.93423499999</v>
      </c>
      <c r="X138" s="60">
        <v>174.12592000000004</v>
      </c>
      <c r="Y138" s="60">
        <v>145613.441544</v>
      </c>
      <c r="Z138" s="60">
        <v>89.404429999999991</v>
      </c>
      <c r="AA138" s="60">
        <v>115251.58713699999</v>
      </c>
      <c r="AB138" s="60">
        <f t="shared" si="14"/>
        <v>1888.2747548999998</v>
      </c>
      <c r="AC138" s="60">
        <f t="shared" si="14"/>
        <v>1496314.6023850001</v>
      </c>
    </row>
    <row r="139" spans="1:29" x14ac:dyDescent="0.25">
      <c r="A139" s="85"/>
      <c r="B139" s="384" t="s">
        <v>206</v>
      </c>
      <c r="C139" s="92" t="s">
        <v>207</v>
      </c>
      <c r="D139" s="91">
        <v>409.17835999999994</v>
      </c>
      <c r="E139" s="91">
        <v>1239586.3870369997</v>
      </c>
      <c r="F139" s="91">
        <v>315.86705369999999</v>
      </c>
      <c r="G139" s="91">
        <v>895195.44482200011</v>
      </c>
      <c r="H139" s="91">
        <v>706.25990339999987</v>
      </c>
      <c r="I139" s="91">
        <v>1807603.951997</v>
      </c>
      <c r="J139" s="91">
        <v>437.16057230000013</v>
      </c>
      <c r="K139" s="91">
        <v>1167728.778802</v>
      </c>
      <c r="L139" s="91">
        <v>338.15526320000004</v>
      </c>
      <c r="M139" s="91">
        <v>861755.33257600002</v>
      </c>
      <c r="N139" s="91">
        <v>468.30722809999997</v>
      </c>
      <c r="O139" s="91">
        <v>1053744.431877</v>
      </c>
      <c r="P139" s="91">
        <v>119.16583130000001</v>
      </c>
      <c r="Q139" s="91">
        <v>360727.42597700004</v>
      </c>
      <c r="R139" s="91">
        <v>459.70213339999998</v>
      </c>
      <c r="S139" s="91">
        <v>1274260.6063269996</v>
      </c>
      <c r="T139" s="91">
        <v>571.16006489999995</v>
      </c>
      <c r="U139" s="91">
        <v>1571300.2199570001</v>
      </c>
      <c r="V139" s="91">
        <v>505.47898999999995</v>
      </c>
      <c r="W139" s="91">
        <v>1395180.919363</v>
      </c>
      <c r="X139" s="91">
        <v>1269.2383394999999</v>
      </c>
      <c r="Y139" s="91">
        <v>3435417.8700059983</v>
      </c>
      <c r="Z139" s="160">
        <v>1840.8716578999995</v>
      </c>
      <c r="AA139" s="160">
        <v>5121194.6206830004</v>
      </c>
      <c r="AB139" s="160">
        <f t="shared" si="14"/>
        <v>7440.5453976999979</v>
      </c>
      <c r="AC139" s="160">
        <f t="shared" si="14"/>
        <v>20183695.989423998</v>
      </c>
    </row>
    <row r="140" spans="1:29" x14ac:dyDescent="0.25">
      <c r="A140" s="103"/>
      <c r="B140" s="383" t="s">
        <v>208</v>
      </c>
      <c r="C140" s="15" t="s">
        <v>209</v>
      </c>
      <c r="D140" s="60">
        <v>272.55686999999995</v>
      </c>
      <c r="E140" s="60">
        <v>643144.46711099986</v>
      </c>
      <c r="F140" s="60">
        <v>211.37455999999997</v>
      </c>
      <c r="G140" s="60">
        <v>504036.12854700012</v>
      </c>
      <c r="H140" s="60">
        <v>560.43115999999986</v>
      </c>
      <c r="I140" s="60">
        <v>1128479.135678</v>
      </c>
      <c r="J140" s="57">
        <v>290.46403000000009</v>
      </c>
      <c r="K140" s="57">
        <v>596833.07071099989</v>
      </c>
      <c r="L140" s="57">
        <v>202.14527000000004</v>
      </c>
      <c r="M140" s="57">
        <v>430056.97805499996</v>
      </c>
      <c r="N140" s="57">
        <v>381.75648999999999</v>
      </c>
      <c r="O140" s="57">
        <v>788908.13480999996</v>
      </c>
      <c r="P140" s="57">
        <v>87.002730000000014</v>
      </c>
      <c r="Q140" s="57">
        <v>300665.34921200003</v>
      </c>
      <c r="R140" s="57">
        <v>410.82595999999995</v>
      </c>
      <c r="S140" s="57">
        <v>1081908.8782169996</v>
      </c>
      <c r="T140" s="57">
        <v>390.78869999999989</v>
      </c>
      <c r="U140" s="57">
        <v>952956.15140300011</v>
      </c>
      <c r="V140" s="57">
        <v>134.06058999999999</v>
      </c>
      <c r="W140" s="57">
        <v>278511.81923799997</v>
      </c>
      <c r="X140" s="57">
        <v>1167.84519</v>
      </c>
      <c r="Y140" s="57">
        <v>3140847.8513199985</v>
      </c>
      <c r="Z140" s="57">
        <v>1656.7349199999994</v>
      </c>
      <c r="AA140" s="57">
        <v>4331161.4018670004</v>
      </c>
      <c r="AB140" s="60">
        <f t="shared" si="14"/>
        <v>5765.9864699999998</v>
      </c>
      <c r="AC140" s="60">
        <f t="shared" si="14"/>
        <v>14177509.366168998</v>
      </c>
    </row>
    <row r="141" spans="1:29" x14ac:dyDescent="0.25">
      <c r="A141" s="105"/>
      <c r="B141" s="32" t="s">
        <v>210</v>
      </c>
      <c r="C141" s="106" t="s">
        <v>211</v>
      </c>
      <c r="D141" s="60">
        <v>136.62148999999999</v>
      </c>
      <c r="E141" s="60">
        <v>596441.91992599994</v>
      </c>
      <c r="F141" s="60">
        <v>104.49249370000001</v>
      </c>
      <c r="G141" s="60">
        <v>391159.31627500005</v>
      </c>
      <c r="H141" s="60">
        <v>145.82874340000004</v>
      </c>
      <c r="I141" s="60">
        <v>679124.81631899998</v>
      </c>
      <c r="J141" s="67">
        <v>146.6965423</v>
      </c>
      <c r="K141" s="67">
        <v>570895.7080910001</v>
      </c>
      <c r="L141" s="67">
        <v>136.0099932</v>
      </c>
      <c r="M141" s="67">
        <v>431698.35452100006</v>
      </c>
      <c r="N141" s="67">
        <v>86.550738100000004</v>
      </c>
      <c r="O141" s="67">
        <v>264836.29706700001</v>
      </c>
      <c r="P141" s="67">
        <v>32.163101300000001</v>
      </c>
      <c r="Q141" s="67">
        <v>60062.076764999998</v>
      </c>
      <c r="R141" s="67">
        <v>48.876173399999999</v>
      </c>
      <c r="S141" s="67">
        <v>192351.72811</v>
      </c>
      <c r="T141" s="67">
        <v>180.3713649</v>
      </c>
      <c r="U141" s="67">
        <v>618344.06855399988</v>
      </c>
      <c r="V141" s="67">
        <v>371.41839999999996</v>
      </c>
      <c r="W141" s="67">
        <v>1116669.1001249999</v>
      </c>
      <c r="X141" s="67">
        <v>101.39314949999999</v>
      </c>
      <c r="Y141" s="67">
        <v>294570.01868599997</v>
      </c>
      <c r="Z141" s="67">
        <v>184.13673790000001</v>
      </c>
      <c r="AA141" s="67">
        <v>790033.2188159998</v>
      </c>
      <c r="AB141" s="60">
        <f t="shared" si="14"/>
        <v>1674.5589277000001</v>
      </c>
      <c r="AC141" s="60">
        <f t="shared" si="14"/>
        <v>6006186.6232550004</v>
      </c>
    </row>
    <row r="142" spans="1:29" x14ac:dyDescent="0.25">
      <c r="A142" s="162"/>
      <c r="B142" s="32" t="s">
        <v>212</v>
      </c>
      <c r="C142" s="33" t="s">
        <v>213</v>
      </c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60">
        <f t="shared" si="14"/>
        <v>0</v>
      </c>
      <c r="AC142" s="60">
        <f t="shared" si="14"/>
        <v>0</v>
      </c>
    </row>
    <row r="143" spans="1:29" ht="12.75" customHeight="1" x14ac:dyDescent="0.25">
      <c r="A143" s="239"/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</row>
    <row r="144" spans="1:29" s="5" customFormat="1" x14ac:dyDescent="0.25">
      <c r="A144" s="74"/>
      <c r="B144" s="74"/>
      <c r="C144" s="74"/>
      <c r="D144" s="75"/>
      <c r="E144" s="75"/>
      <c r="F144" s="75"/>
      <c r="G144" s="75"/>
      <c r="H144" s="107"/>
      <c r="I144" s="107"/>
      <c r="J144" s="107"/>
      <c r="K144" s="107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6" t="s">
        <v>281</v>
      </c>
    </row>
    <row r="145" spans="1:29" s="5" customFormat="1" x14ac:dyDescent="0.25">
      <c r="A145" s="74"/>
      <c r="B145" s="74"/>
      <c r="C145" s="74"/>
      <c r="D145" s="75"/>
      <c r="E145" s="75"/>
      <c r="F145" s="75"/>
      <c r="G145" s="75"/>
      <c r="H145" s="107"/>
      <c r="I145" s="107"/>
      <c r="J145" s="107"/>
      <c r="K145" s="107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6"/>
    </row>
    <row r="146" spans="1:29" s="5" customFormat="1" x14ac:dyDescent="0.25">
      <c r="A146" s="74"/>
      <c r="B146" s="74"/>
      <c r="C146" s="74"/>
      <c r="D146" s="75"/>
      <c r="E146" s="75"/>
      <c r="F146" s="75"/>
      <c r="G146" s="75"/>
      <c r="H146" s="107"/>
      <c r="I146" s="107"/>
      <c r="J146" s="107"/>
      <c r="K146" s="107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6"/>
    </row>
    <row r="147" spans="1:29" ht="15.75" x14ac:dyDescent="0.25">
      <c r="A147" s="546" t="s">
        <v>282</v>
      </c>
      <c r="B147" s="546"/>
      <c r="C147" s="546"/>
      <c r="D147" s="546"/>
      <c r="E147" s="546"/>
      <c r="F147" s="546"/>
      <c r="G147" s="546"/>
      <c r="H147" s="546"/>
      <c r="I147" s="546"/>
      <c r="J147" s="546"/>
      <c r="K147" s="546"/>
      <c r="L147" s="546"/>
      <c r="M147" s="546"/>
      <c r="N147" s="546"/>
      <c r="O147" s="546"/>
      <c r="P147" s="546"/>
      <c r="Q147" s="546"/>
      <c r="R147" s="546"/>
      <c r="S147" s="546"/>
      <c r="T147" s="546"/>
      <c r="U147" s="546"/>
      <c r="V147" s="546"/>
      <c r="W147" s="546"/>
      <c r="X147" s="546"/>
      <c r="Y147" s="546"/>
      <c r="Z147" s="546"/>
      <c r="AA147" s="546"/>
      <c r="AB147" s="546"/>
      <c r="AC147" s="546"/>
    </row>
    <row r="148" spans="1:29" ht="15.75" x14ac:dyDescent="0.25">
      <c r="A148" s="547" t="s">
        <v>3</v>
      </c>
      <c r="B148" s="547"/>
      <c r="C148" s="547"/>
      <c r="D148" s="547"/>
      <c r="E148" s="547"/>
      <c r="F148" s="547"/>
      <c r="G148" s="547"/>
      <c r="H148" s="547"/>
      <c r="I148" s="547"/>
      <c r="J148" s="547"/>
      <c r="K148" s="547"/>
      <c r="L148" s="547"/>
      <c r="M148" s="547"/>
      <c r="N148" s="547"/>
      <c r="O148" s="547"/>
      <c r="P148" s="547"/>
      <c r="Q148" s="547"/>
      <c r="R148" s="547"/>
      <c r="S148" s="547"/>
      <c r="T148" s="547"/>
      <c r="U148" s="547"/>
      <c r="V148" s="547"/>
      <c r="W148" s="547"/>
      <c r="X148" s="547"/>
      <c r="Y148" s="547"/>
      <c r="Z148" s="547"/>
      <c r="AA148" s="547"/>
      <c r="AB148" s="547"/>
      <c r="AC148" s="547"/>
    </row>
    <row r="149" spans="1:29" ht="9.75" customHeight="1" x14ac:dyDescent="0.25">
      <c r="A149" s="86"/>
      <c r="B149" s="22"/>
      <c r="C149" s="23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</row>
    <row r="150" spans="1:29" ht="16.5" thickBot="1" x14ac:dyDescent="0.35">
      <c r="A150" s="550" t="s">
        <v>4</v>
      </c>
      <c r="B150" s="551" t="s">
        <v>5</v>
      </c>
      <c r="C150" s="550" t="s">
        <v>90</v>
      </c>
      <c r="D150" s="549" t="s">
        <v>7</v>
      </c>
      <c r="E150" s="549"/>
      <c r="F150" s="549" t="s">
        <v>8</v>
      </c>
      <c r="G150" s="549"/>
      <c r="H150" s="549" t="s">
        <v>9</v>
      </c>
      <c r="I150" s="549"/>
      <c r="J150" s="549" t="s">
        <v>10</v>
      </c>
      <c r="K150" s="549"/>
      <c r="L150" s="549" t="s">
        <v>11</v>
      </c>
      <c r="M150" s="549"/>
      <c r="N150" s="549" t="s">
        <v>12</v>
      </c>
      <c r="O150" s="549"/>
      <c r="P150" s="549" t="s">
        <v>13</v>
      </c>
      <c r="Q150" s="549"/>
      <c r="R150" s="549" t="s">
        <v>272</v>
      </c>
      <c r="S150" s="549"/>
      <c r="T150" s="549" t="s">
        <v>15</v>
      </c>
      <c r="U150" s="549"/>
      <c r="V150" s="549" t="s">
        <v>16</v>
      </c>
      <c r="W150" s="549"/>
      <c r="X150" s="549" t="s">
        <v>17</v>
      </c>
      <c r="Y150" s="549"/>
      <c r="Z150" s="549" t="s">
        <v>18</v>
      </c>
      <c r="AA150" s="549"/>
      <c r="AB150" s="549" t="s">
        <v>19</v>
      </c>
      <c r="AC150" s="549"/>
    </row>
    <row r="151" spans="1:29" ht="15.75" x14ac:dyDescent="0.3">
      <c r="A151" s="550"/>
      <c r="B151" s="551"/>
      <c r="C151" s="550"/>
      <c r="D151" s="237" t="s">
        <v>20</v>
      </c>
      <c r="E151" s="237" t="s">
        <v>21</v>
      </c>
      <c r="F151" s="237" t="s">
        <v>20</v>
      </c>
      <c r="G151" s="237" t="s">
        <v>21</v>
      </c>
      <c r="H151" s="237" t="s">
        <v>20</v>
      </c>
      <c r="I151" s="237" t="s">
        <v>21</v>
      </c>
      <c r="J151" s="237" t="s">
        <v>20</v>
      </c>
      <c r="K151" s="237" t="s">
        <v>21</v>
      </c>
      <c r="L151" s="237" t="s">
        <v>20</v>
      </c>
      <c r="M151" s="237" t="s">
        <v>21</v>
      </c>
      <c r="N151" s="237" t="s">
        <v>20</v>
      </c>
      <c r="O151" s="237" t="s">
        <v>21</v>
      </c>
      <c r="P151" s="237" t="s">
        <v>20</v>
      </c>
      <c r="Q151" s="237" t="s">
        <v>21</v>
      </c>
      <c r="R151" s="237" t="s">
        <v>20</v>
      </c>
      <c r="S151" s="237" t="s">
        <v>21</v>
      </c>
      <c r="T151" s="237" t="s">
        <v>20</v>
      </c>
      <c r="U151" s="237" t="s">
        <v>21</v>
      </c>
      <c r="V151" s="237" t="s">
        <v>20</v>
      </c>
      <c r="W151" s="237" t="s">
        <v>21</v>
      </c>
      <c r="X151" s="237" t="s">
        <v>20</v>
      </c>
      <c r="Y151" s="237" t="s">
        <v>21</v>
      </c>
      <c r="Z151" s="237" t="s">
        <v>20</v>
      </c>
      <c r="AA151" s="237" t="s">
        <v>21</v>
      </c>
      <c r="AB151" s="237" t="s">
        <v>20</v>
      </c>
      <c r="AC151" s="237" t="s">
        <v>21</v>
      </c>
    </row>
    <row r="152" spans="1:29" x14ac:dyDescent="0.25">
      <c r="A152" s="86"/>
      <c r="B152" s="25"/>
      <c r="C152" s="139" t="s">
        <v>217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</row>
    <row r="153" spans="1:29" x14ac:dyDescent="0.25">
      <c r="A153" s="12" t="s">
        <v>218</v>
      </c>
      <c r="B153" s="86"/>
      <c r="C153" s="108" t="s">
        <v>219</v>
      </c>
      <c r="D153" s="54"/>
      <c r="E153" s="54"/>
      <c r="F153" s="54"/>
      <c r="G153" s="54"/>
      <c r="H153" s="54"/>
      <c r="I153" s="54"/>
      <c r="J153" s="54"/>
      <c r="K153" s="54"/>
      <c r="L153" s="54">
        <v>1099.5476599999997</v>
      </c>
      <c r="M153" s="54">
        <v>1741008.01917</v>
      </c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</row>
    <row r="154" spans="1:29" x14ac:dyDescent="0.25">
      <c r="A154" s="103"/>
      <c r="B154" s="383" t="s">
        <v>220</v>
      </c>
      <c r="C154" s="109" t="s">
        <v>221</v>
      </c>
      <c r="D154" s="110">
        <v>2463.5249599999997</v>
      </c>
      <c r="E154" s="110">
        <v>5449238.0930390013</v>
      </c>
      <c r="F154" s="110">
        <v>2457.9660320000003</v>
      </c>
      <c r="G154" s="110">
        <v>5277977.1266449988</v>
      </c>
      <c r="H154" s="110">
        <v>2378.5759000000003</v>
      </c>
      <c r="I154" s="110">
        <v>5026973.064119</v>
      </c>
      <c r="J154" s="110">
        <v>2858.5011799999997</v>
      </c>
      <c r="K154" s="110">
        <v>5898329.0372799998</v>
      </c>
      <c r="L154" s="110">
        <v>4537.5920227000015</v>
      </c>
      <c r="M154" s="110">
        <v>9344374.0626090001</v>
      </c>
      <c r="N154" s="110">
        <v>3707.5971600000003</v>
      </c>
      <c r="O154" s="110">
        <v>8141496.9359460017</v>
      </c>
      <c r="P154" s="110">
        <v>1978.5174200000004</v>
      </c>
      <c r="Q154" s="110">
        <v>4452753.3304980006</v>
      </c>
      <c r="R154" s="110">
        <v>1497.4531799999997</v>
      </c>
      <c r="S154" s="110">
        <v>3256984.1033819993</v>
      </c>
      <c r="T154" s="110">
        <v>1493.5412099999994</v>
      </c>
      <c r="U154" s="110">
        <v>3514676.5530409999</v>
      </c>
      <c r="V154" s="110">
        <v>1532.9558278</v>
      </c>
      <c r="W154" s="110">
        <v>3389743.3193059992</v>
      </c>
      <c r="X154" s="110">
        <v>2162.2598476999997</v>
      </c>
      <c r="Y154" s="110">
        <v>4649074.3438799987</v>
      </c>
      <c r="Z154" s="110">
        <v>1869.4022100000002</v>
      </c>
      <c r="AA154" s="110">
        <v>4252155.0497279987</v>
      </c>
      <c r="AB154" s="110">
        <f t="shared" ref="AB154:AC185" si="15">D154+F154+H154+J154+L154+N154+P154+R154+T154+V154+X154+Z154</f>
        <v>28937.886950200002</v>
      </c>
      <c r="AC154" s="110">
        <f t="shared" si="15"/>
        <v>62653775.019473009</v>
      </c>
    </row>
    <row r="155" spans="1:29" x14ac:dyDescent="0.25">
      <c r="A155" s="103"/>
      <c r="B155" s="383"/>
      <c r="C155" s="111" t="s">
        <v>222</v>
      </c>
      <c r="D155" s="112">
        <v>1258.9323300000001</v>
      </c>
      <c r="E155" s="112">
        <v>3089805.8324300009</v>
      </c>
      <c r="F155" s="112">
        <v>1096.8374419999998</v>
      </c>
      <c r="G155" s="112">
        <v>2563471.2924599992</v>
      </c>
      <c r="H155" s="112">
        <v>1173.9327200000002</v>
      </c>
      <c r="I155" s="112">
        <v>2590835.5198159995</v>
      </c>
      <c r="J155" s="112">
        <v>1257.7627399999994</v>
      </c>
      <c r="K155" s="112">
        <v>2871815.2038960001</v>
      </c>
      <c r="L155" s="112">
        <v>2149.1884000000009</v>
      </c>
      <c r="M155" s="112">
        <v>4836885.5404830016</v>
      </c>
      <c r="N155" s="112">
        <v>1768.5390700000005</v>
      </c>
      <c r="O155" s="112">
        <v>4345052.832285</v>
      </c>
      <c r="P155" s="112">
        <v>1259.6298800000004</v>
      </c>
      <c r="Q155" s="112">
        <v>2997180.2397130006</v>
      </c>
      <c r="R155" s="112">
        <v>1226.2435999999998</v>
      </c>
      <c r="S155" s="112">
        <v>2703225.3711449997</v>
      </c>
      <c r="T155" s="112">
        <v>1194.8274799999995</v>
      </c>
      <c r="U155" s="112">
        <v>2889172.1013490004</v>
      </c>
      <c r="V155" s="112">
        <v>947.34774000000004</v>
      </c>
      <c r="W155" s="112">
        <v>2194171.8764899992</v>
      </c>
      <c r="X155" s="110">
        <v>1298.1418476999995</v>
      </c>
      <c r="Y155" s="110">
        <v>2850705.5822719992</v>
      </c>
      <c r="Z155" s="110">
        <v>1190.1433400000003</v>
      </c>
      <c r="AA155" s="110">
        <v>2903635.8439269988</v>
      </c>
      <c r="AB155" s="110">
        <f t="shared" si="15"/>
        <v>15821.526589699999</v>
      </c>
      <c r="AC155" s="110">
        <f t="shared" si="15"/>
        <v>36835957.236266002</v>
      </c>
    </row>
    <row r="156" spans="1:29" x14ac:dyDescent="0.25">
      <c r="A156" s="103"/>
      <c r="B156" s="383"/>
      <c r="C156" s="111" t="s">
        <v>223</v>
      </c>
      <c r="D156" s="112">
        <v>938.06568999999979</v>
      </c>
      <c r="E156" s="112">
        <v>1978465.0623690004</v>
      </c>
      <c r="F156" s="112">
        <v>1071.5261</v>
      </c>
      <c r="G156" s="112">
        <v>2258966.3533509998</v>
      </c>
      <c r="H156" s="112">
        <v>796.50571000000014</v>
      </c>
      <c r="I156" s="112">
        <v>1752401.5424960002</v>
      </c>
      <c r="J156" s="112">
        <v>723.11915999999997</v>
      </c>
      <c r="K156" s="112">
        <v>1597929.3202740005</v>
      </c>
      <c r="L156" s="112">
        <v>616.8280400000001</v>
      </c>
      <c r="M156" s="112">
        <v>1420996.3383500001</v>
      </c>
      <c r="N156" s="112">
        <v>443.67770000000002</v>
      </c>
      <c r="O156" s="112">
        <v>987534.22178900021</v>
      </c>
      <c r="P156" s="112">
        <v>147.91759000000002</v>
      </c>
      <c r="Q156" s="112">
        <v>340983.4574409998</v>
      </c>
      <c r="R156" s="112">
        <v>100.73922</v>
      </c>
      <c r="S156" s="112">
        <v>250296.54621399997</v>
      </c>
      <c r="T156" s="112">
        <v>203.69663999999997</v>
      </c>
      <c r="U156" s="112">
        <v>498125.64312799997</v>
      </c>
      <c r="V156" s="112">
        <v>460.98603779999985</v>
      </c>
      <c r="W156" s="112">
        <v>1020976.082239</v>
      </c>
      <c r="X156" s="110">
        <v>618.29908000000012</v>
      </c>
      <c r="Y156" s="110">
        <v>1380347.9528589998</v>
      </c>
      <c r="Z156" s="110">
        <v>405.49227999999994</v>
      </c>
      <c r="AA156" s="110">
        <v>892159.63889000018</v>
      </c>
      <c r="AB156" s="110">
        <f t="shared" si="15"/>
        <v>6526.8532477999997</v>
      </c>
      <c r="AC156" s="110">
        <f t="shared" si="15"/>
        <v>14379182.159400001</v>
      </c>
    </row>
    <row r="157" spans="1:29" x14ac:dyDescent="0.25">
      <c r="A157" s="103"/>
      <c r="B157" s="383"/>
      <c r="C157" s="111" t="s">
        <v>224</v>
      </c>
      <c r="D157" s="112">
        <v>266.52693999999997</v>
      </c>
      <c r="E157" s="112">
        <v>380967.19823999994</v>
      </c>
      <c r="F157" s="112">
        <v>289.6024900000001</v>
      </c>
      <c r="G157" s="112">
        <v>455539.48083399993</v>
      </c>
      <c r="H157" s="112">
        <v>408.13747000000006</v>
      </c>
      <c r="I157" s="112">
        <v>683736.00180700002</v>
      </c>
      <c r="J157" s="112">
        <v>876.71928000000003</v>
      </c>
      <c r="K157" s="112">
        <v>1426857.9531100001</v>
      </c>
      <c r="L157" s="112">
        <v>1771.5755827</v>
      </c>
      <c r="M157" s="112">
        <v>3086492.1837759982</v>
      </c>
      <c r="N157" s="112">
        <v>1495.38039</v>
      </c>
      <c r="O157" s="112">
        <v>2808909.8818720011</v>
      </c>
      <c r="P157" s="112">
        <v>570.96994999999993</v>
      </c>
      <c r="Q157" s="112">
        <v>1114589.6333440002</v>
      </c>
      <c r="R157" s="112">
        <v>168.53236000000001</v>
      </c>
      <c r="S157" s="112">
        <v>299489.09222299996</v>
      </c>
      <c r="T157" s="112">
        <v>95.01709000000001</v>
      </c>
      <c r="U157" s="112">
        <v>127378.80856400001</v>
      </c>
      <c r="V157" s="112">
        <v>124.62205</v>
      </c>
      <c r="W157" s="112">
        <v>174595.36057700001</v>
      </c>
      <c r="X157" s="110">
        <v>237.96716000000004</v>
      </c>
      <c r="Y157" s="110">
        <v>404083.93474900001</v>
      </c>
      <c r="Z157" s="110">
        <v>271.96659000000005</v>
      </c>
      <c r="AA157" s="110">
        <v>452588.92691099993</v>
      </c>
      <c r="AB157" s="110">
        <f t="shared" si="15"/>
        <v>6577.0173527000006</v>
      </c>
      <c r="AC157" s="110">
        <f t="shared" si="15"/>
        <v>11415228.456007</v>
      </c>
    </row>
    <row r="158" spans="1:29" x14ac:dyDescent="0.25">
      <c r="A158" s="103"/>
      <c r="B158" s="383"/>
      <c r="C158" s="111" t="s">
        <v>225</v>
      </c>
      <c r="D158" s="112"/>
      <c r="E158" s="112"/>
      <c r="F158" s="112"/>
      <c r="G158" s="112"/>
      <c r="H158" s="112"/>
      <c r="I158" s="112"/>
      <c r="J158" s="112">
        <v>0.9</v>
      </c>
      <c r="K158" s="112">
        <v>1726.56</v>
      </c>
      <c r="L158" s="112"/>
      <c r="M158" s="112"/>
      <c r="N158" s="112"/>
      <c r="O158" s="112"/>
      <c r="P158" s="110"/>
      <c r="Q158" s="110"/>
      <c r="R158" s="112">
        <v>1.9379999999999999</v>
      </c>
      <c r="S158" s="112">
        <v>3973.0938000000001</v>
      </c>
      <c r="T158" s="112"/>
      <c r="U158" s="112"/>
      <c r="V158" s="112"/>
      <c r="W158" s="112"/>
      <c r="X158" s="110">
        <v>7.8517600000000005</v>
      </c>
      <c r="Y158" s="110">
        <v>13936.874</v>
      </c>
      <c r="Z158" s="110">
        <v>1.8</v>
      </c>
      <c r="AA158" s="110">
        <v>3770.64</v>
      </c>
      <c r="AB158" s="110">
        <f t="shared" si="15"/>
        <v>12.48976</v>
      </c>
      <c r="AC158" s="110">
        <f t="shared" si="15"/>
        <v>23407.167799999999</v>
      </c>
    </row>
    <row r="159" spans="1:29" x14ac:dyDescent="0.25">
      <c r="A159" s="545" t="s">
        <v>226</v>
      </c>
      <c r="B159" s="545"/>
      <c r="C159" s="109" t="s">
        <v>227</v>
      </c>
      <c r="D159" s="110">
        <v>265.62108999999998</v>
      </c>
      <c r="E159" s="110">
        <v>638692.935635</v>
      </c>
      <c r="F159" s="110">
        <v>421.10914999999994</v>
      </c>
      <c r="G159" s="110">
        <v>794057.07756200014</v>
      </c>
      <c r="H159" s="110">
        <v>626.15834000000007</v>
      </c>
      <c r="I159" s="110">
        <v>1398948.7210469998</v>
      </c>
      <c r="J159" s="110">
        <v>88.964539999999985</v>
      </c>
      <c r="K159" s="110">
        <v>231503.88303699999</v>
      </c>
      <c r="L159" s="110">
        <v>964.43476789999988</v>
      </c>
      <c r="M159" s="110">
        <v>2178135.8883869997</v>
      </c>
      <c r="N159" s="110">
        <v>943.44054359999996</v>
      </c>
      <c r="O159" s="110">
        <v>1824987.552169</v>
      </c>
      <c r="P159" s="110">
        <v>646.1059391</v>
      </c>
      <c r="Q159" s="110">
        <v>1049216.4882390001</v>
      </c>
      <c r="R159" s="110">
        <v>896.55434360000004</v>
      </c>
      <c r="S159" s="110">
        <v>1383872.1080370001</v>
      </c>
      <c r="T159" s="110">
        <v>648.80125309999994</v>
      </c>
      <c r="U159" s="110">
        <v>885213.97674899991</v>
      </c>
      <c r="V159" s="110">
        <v>640.54120549999993</v>
      </c>
      <c r="W159" s="110">
        <v>1324133.7066470003</v>
      </c>
      <c r="X159" s="110">
        <v>773.2624118</v>
      </c>
      <c r="Y159" s="110">
        <v>1832110.2378309998</v>
      </c>
      <c r="Z159" s="110">
        <v>695.9674225</v>
      </c>
      <c r="AA159" s="110">
        <v>1652951.854974</v>
      </c>
      <c r="AB159" s="110">
        <f t="shared" si="15"/>
        <v>7610.9610070999988</v>
      </c>
      <c r="AC159" s="110">
        <f t="shared" si="15"/>
        <v>15193824.430313999</v>
      </c>
    </row>
    <row r="160" spans="1:29" x14ac:dyDescent="0.25">
      <c r="A160" s="381"/>
      <c r="B160" s="381"/>
      <c r="C160" s="111" t="s">
        <v>228</v>
      </c>
      <c r="D160" s="112">
        <v>135.22063</v>
      </c>
      <c r="E160" s="112">
        <v>482259.09973300004</v>
      </c>
      <c r="F160" s="112">
        <v>82.233609999999999</v>
      </c>
      <c r="G160" s="112">
        <v>355195.70595600002</v>
      </c>
      <c r="H160" s="112">
        <v>173.10972000000004</v>
      </c>
      <c r="I160" s="112">
        <v>692118.360843</v>
      </c>
      <c r="J160" s="112">
        <v>34.168659999999996</v>
      </c>
      <c r="K160" s="112">
        <v>107546.01616100001</v>
      </c>
      <c r="L160" s="112">
        <v>269.10160999999994</v>
      </c>
      <c r="M160" s="112">
        <v>1083019.3137289998</v>
      </c>
      <c r="N160" s="112">
        <v>250.51368360000004</v>
      </c>
      <c r="O160" s="112">
        <v>947633.38528099994</v>
      </c>
      <c r="P160" s="112">
        <v>141.90149359999998</v>
      </c>
      <c r="Q160" s="112">
        <v>421217.55159799999</v>
      </c>
      <c r="R160" s="112">
        <v>144.66059360000003</v>
      </c>
      <c r="S160" s="112">
        <v>512574.38414600003</v>
      </c>
      <c r="T160" s="112">
        <v>105.70540910000003</v>
      </c>
      <c r="U160" s="112">
        <v>339613.803457</v>
      </c>
      <c r="V160" s="112">
        <v>225.91733549999995</v>
      </c>
      <c r="W160" s="112">
        <v>745100.69906200015</v>
      </c>
      <c r="X160" s="112">
        <v>396.98416179999998</v>
      </c>
      <c r="Y160" s="112">
        <v>1171505.9295369997</v>
      </c>
      <c r="Z160" s="110">
        <v>379.16035810000005</v>
      </c>
      <c r="AA160" s="110">
        <v>1111973.865118</v>
      </c>
      <c r="AB160" s="110">
        <f t="shared" si="15"/>
        <v>2338.6772653000003</v>
      </c>
      <c r="AC160" s="110">
        <f t="shared" si="15"/>
        <v>7969758.1146209994</v>
      </c>
    </row>
    <row r="161" spans="1:29" x14ac:dyDescent="0.25">
      <c r="A161" s="381"/>
      <c r="B161" s="381"/>
      <c r="C161" s="111" t="s">
        <v>229</v>
      </c>
      <c r="D161" s="112">
        <v>75.896260000000012</v>
      </c>
      <c r="E161" s="112">
        <v>129285.34009400001</v>
      </c>
      <c r="F161" s="112">
        <v>298.66875999999996</v>
      </c>
      <c r="G161" s="112">
        <v>418154.836557</v>
      </c>
      <c r="H161" s="112">
        <v>415.38845999999995</v>
      </c>
      <c r="I161" s="112">
        <v>668884.015946</v>
      </c>
      <c r="J161" s="112">
        <v>52.152649999999994</v>
      </c>
      <c r="K161" s="112">
        <v>120144.40783</v>
      </c>
      <c r="L161" s="112">
        <v>321.58865789999999</v>
      </c>
      <c r="M161" s="112">
        <v>732498.32364099997</v>
      </c>
      <c r="N161" s="112">
        <v>240.26970999999992</v>
      </c>
      <c r="O161" s="112">
        <v>417869.78458999994</v>
      </c>
      <c r="P161" s="112">
        <v>188.30437549999996</v>
      </c>
      <c r="Q161" s="112">
        <v>332144.13612899999</v>
      </c>
      <c r="R161" s="112">
        <v>212.54957000000005</v>
      </c>
      <c r="S161" s="112">
        <v>389856.93310700002</v>
      </c>
      <c r="T161" s="112">
        <v>112.49681</v>
      </c>
      <c r="U161" s="112">
        <v>203927.38473999998</v>
      </c>
      <c r="V161" s="112">
        <v>199.89684999999997</v>
      </c>
      <c r="W161" s="112">
        <v>387731.58689199999</v>
      </c>
      <c r="X161" s="112">
        <v>317.40643000000006</v>
      </c>
      <c r="Y161" s="112">
        <v>607697.31905600009</v>
      </c>
      <c r="Z161" s="110">
        <v>268.06656439999995</v>
      </c>
      <c r="AA161" s="110">
        <v>499864.89268600004</v>
      </c>
      <c r="AB161" s="110">
        <f t="shared" si="15"/>
        <v>2702.6850978000002</v>
      </c>
      <c r="AC161" s="110">
        <f t="shared" si="15"/>
        <v>4908058.9612680003</v>
      </c>
    </row>
    <row r="162" spans="1:29" x14ac:dyDescent="0.25">
      <c r="A162" s="381"/>
      <c r="B162" s="381"/>
      <c r="C162" s="111" t="s">
        <v>230</v>
      </c>
      <c r="D162" s="112">
        <v>54.504199999999997</v>
      </c>
      <c r="E162" s="112">
        <v>27148.495808</v>
      </c>
      <c r="F162" s="112">
        <v>40.206780000000002</v>
      </c>
      <c r="G162" s="112">
        <v>20706.535048999998</v>
      </c>
      <c r="H162" s="112">
        <v>37.660159999999998</v>
      </c>
      <c r="I162" s="112">
        <v>37946.344258000005</v>
      </c>
      <c r="J162" s="112">
        <v>2.64323</v>
      </c>
      <c r="K162" s="112">
        <v>3813.4590459999999</v>
      </c>
      <c r="L162" s="112">
        <v>373.7444999999999</v>
      </c>
      <c r="M162" s="112">
        <v>362618.251017</v>
      </c>
      <c r="N162" s="112">
        <v>452.65715000000006</v>
      </c>
      <c r="O162" s="112">
        <v>459484.3822980001</v>
      </c>
      <c r="P162" s="112">
        <v>315.90007000000003</v>
      </c>
      <c r="Q162" s="112">
        <v>295854.80051199999</v>
      </c>
      <c r="R162" s="110">
        <v>539.34417999999994</v>
      </c>
      <c r="S162" s="110">
        <v>481440.7907839999</v>
      </c>
      <c r="T162" s="112">
        <v>430.5990339999999</v>
      </c>
      <c r="U162" s="112">
        <v>341672.78855200001</v>
      </c>
      <c r="V162" s="112">
        <v>214.72702000000001</v>
      </c>
      <c r="W162" s="112">
        <v>191301.42069299999</v>
      </c>
      <c r="X162" s="112">
        <v>58.87182</v>
      </c>
      <c r="Y162" s="112">
        <v>52906.989238000002</v>
      </c>
      <c r="Z162" s="110">
        <v>48.740499999999997</v>
      </c>
      <c r="AA162" s="110">
        <v>41113.097169999994</v>
      </c>
      <c r="AB162" s="110">
        <f t="shared" si="15"/>
        <v>2569.5986439999992</v>
      </c>
      <c r="AC162" s="110">
        <f t="shared" si="15"/>
        <v>2316007.354425</v>
      </c>
    </row>
    <row r="163" spans="1:29" x14ac:dyDescent="0.25">
      <c r="A163" s="540" t="s">
        <v>231</v>
      </c>
      <c r="B163" s="540"/>
      <c r="C163" s="109" t="s">
        <v>232</v>
      </c>
      <c r="D163" s="110">
        <v>2649.5486149999997</v>
      </c>
      <c r="E163" s="110">
        <v>2630437.1546920002</v>
      </c>
      <c r="F163" s="110">
        <v>3408.7585600000011</v>
      </c>
      <c r="G163" s="110">
        <v>2844834.4119350007</v>
      </c>
      <c r="H163" s="110">
        <v>3227.9415572000007</v>
      </c>
      <c r="I163" s="110">
        <v>2859591.320322</v>
      </c>
      <c r="J163" s="110">
        <v>318.15638000000001</v>
      </c>
      <c r="K163" s="110">
        <v>388622.21508900006</v>
      </c>
      <c r="L163" s="110">
        <v>1099.54766</v>
      </c>
      <c r="M163" s="110">
        <v>1741008.0191700002</v>
      </c>
      <c r="N163" s="110">
        <v>1658.1779641999999</v>
      </c>
      <c r="O163" s="110">
        <v>2307422.4649010007</v>
      </c>
      <c r="P163" s="110">
        <v>1460.2503800000004</v>
      </c>
      <c r="Q163" s="110">
        <v>2275066.7646920001</v>
      </c>
      <c r="R163" s="110">
        <v>1739.0933779999998</v>
      </c>
      <c r="S163" s="110">
        <v>2614761.8595199999</v>
      </c>
      <c r="T163" s="110">
        <v>2591.8997899999995</v>
      </c>
      <c r="U163" s="110">
        <v>3319516.4259889992</v>
      </c>
      <c r="V163" s="110">
        <v>4334.2205013000012</v>
      </c>
      <c r="W163" s="110">
        <v>5323691.5541569982</v>
      </c>
      <c r="X163" s="110">
        <v>3837.0435827000006</v>
      </c>
      <c r="Y163" s="110">
        <v>4358023.9017510023</v>
      </c>
      <c r="Z163" s="110">
        <v>3430.4217630000003</v>
      </c>
      <c r="AA163" s="110">
        <v>3858617.8731779987</v>
      </c>
      <c r="AB163" s="110">
        <f t="shared" si="15"/>
        <v>29755.060131400001</v>
      </c>
      <c r="AC163" s="110">
        <f t="shared" si="15"/>
        <v>34521593.965396002</v>
      </c>
    </row>
    <row r="164" spans="1:29" x14ac:dyDescent="0.25">
      <c r="A164" s="383"/>
      <c r="B164" s="383" t="s">
        <v>233</v>
      </c>
      <c r="C164" s="111" t="s">
        <v>234</v>
      </c>
      <c r="D164" s="112">
        <v>513.37828000000002</v>
      </c>
      <c r="E164" s="112">
        <v>1146383.4809480002</v>
      </c>
      <c r="F164" s="112">
        <v>489.88441999999992</v>
      </c>
      <c r="G164" s="112">
        <v>946672.62354200007</v>
      </c>
      <c r="H164" s="112">
        <v>494.93365720000008</v>
      </c>
      <c r="I164" s="112">
        <v>919944.27935999993</v>
      </c>
      <c r="J164" s="112">
        <v>126.27594000000001</v>
      </c>
      <c r="K164" s="112">
        <v>255702.64602100002</v>
      </c>
      <c r="L164" s="112">
        <v>487.32315999999997</v>
      </c>
      <c r="M164" s="112">
        <v>993314.81067300006</v>
      </c>
      <c r="N164" s="112">
        <v>304.17312419999996</v>
      </c>
      <c r="O164" s="112">
        <v>690360.15562300035</v>
      </c>
      <c r="P164" s="112">
        <v>547.01864000000023</v>
      </c>
      <c r="Q164" s="112">
        <v>1132937.2570710001</v>
      </c>
      <c r="R164" s="112">
        <v>429.15822049999991</v>
      </c>
      <c r="S164" s="112">
        <v>1016204.3079099999</v>
      </c>
      <c r="T164" s="112">
        <v>550.66611999999998</v>
      </c>
      <c r="U164" s="112">
        <v>1312043.3988649999</v>
      </c>
      <c r="V164" s="112">
        <v>1154.3328733000001</v>
      </c>
      <c r="W164" s="112">
        <v>2525790.0896569998</v>
      </c>
      <c r="X164" s="112">
        <v>916.00727769999969</v>
      </c>
      <c r="Y164" s="112">
        <v>1920896.8080009997</v>
      </c>
      <c r="Z164" s="112">
        <v>959.94424300000014</v>
      </c>
      <c r="AA164" s="112">
        <v>1877446.588496</v>
      </c>
      <c r="AB164" s="110">
        <f t="shared" si="15"/>
        <v>6973.0959558999994</v>
      </c>
      <c r="AC164" s="110">
        <f t="shared" si="15"/>
        <v>14737696.446167</v>
      </c>
    </row>
    <row r="165" spans="1:29" x14ac:dyDescent="0.25">
      <c r="A165" s="383"/>
      <c r="B165" s="383" t="s">
        <v>235</v>
      </c>
      <c r="C165" s="113" t="s">
        <v>236</v>
      </c>
      <c r="D165" s="112">
        <v>90.583529999999996</v>
      </c>
      <c r="E165" s="112">
        <v>138893.88042599999</v>
      </c>
      <c r="F165" s="112">
        <v>279.9205</v>
      </c>
      <c r="G165" s="112">
        <v>247336.38902800001</v>
      </c>
      <c r="H165" s="112">
        <v>301.41613000000001</v>
      </c>
      <c r="I165" s="112">
        <v>334203.547731</v>
      </c>
      <c r="J165" s="112">
        <v>48.988399999999999</v>
      </c>
      <c r="K165" s="112">
        <v>37564.308919999996</v>
      </c>
      <c r="L165" s="112">
        <v>102.38115999999999</v>
      </c>
      <c r="M165" s="112">
        <v>147017.18714699999</v>
      </c>
      <c r="N165" s="112">
        <v>154.11727000000002</v>
      </c>
      <c r="O165" s="112">
        <v>217811.87620500001</v>
      </c>
      <c r="P165" s="112">
        <v>157.63372999999999</v>
      </c>
      <c r="Q165" s="112">
        <v>267604.77152900002</v>
      </c>
      <c r="R165" s="112">
        <v>166.97582750000001</v>
      </c>
      <c r="S165" s="112">
        <v>288269.07885599998</v>
      </c>
      <c r="T165" s="112">
        <v>177.50987000000003</v>
      </c>
      <c r="U165" s="112">
        <v>248251.367532</v>
      </c>
      <c r="V165" s="112">
        <v>252.58790800000006</v>
      </c>
      <c r="W165" s="112">
        <v>286623.83005399996</v>
      </c>
      <c r="X165" s="112">
        <v>120.56878</v>
      </c>
      <c r="Y165" s="112">
        <v>156587.49011800002</v>
      </c>
      <c r="Z165" s="112">
        <v>157.36303000000001</v>
      </c>
      <c r="AA165" s="112">
        <v>178935.622386</v>
      </c>
      <c r="AB165" s="110">
        <f t="shared" si="15"/>
        <v>2010.0461355</v>
      </c>
      <c r="AC165" s="110">
        <f t="shared" si="15"/>
        <v>2549099.349932</v>
      </c>
    </row>
    <row r="166" spans="1:29" x14ac:dyDescent="0.25">
      <c r="A166" s="383"/>
      <c r="B166" s="383" t="s">
        <v>237</v>
      </c>
      <c r="C166" s="111" t="s">
        <v>238</v>
      </c>
      <c r="D166" s="112">
        <v>2045.5868049999997</v>
      </c>
      <c r="E166" s="112">
        <v>1345159.7933180002</v>
      </c>
      <c r="F166" s="112">
        <v>2638.9536400000011</v>
      </c>
      <c r="G166" s="112">
        <v>1650825.3993650004</v>
      </c>
      <c r="H166" s="112">
        <v>2431.5917700000005</v>
      </c>
      <c r="I166" s="112">
        <v>1605443.4932309999</v>
      </c>
      <c r="J166" s="112">
        <v>142.89203999999998</v>
      </c>
      <c r="K166" s="112">
        <v>95355.260148000001</v>
      </c>
      <c r="L166" s="112">
        <v>509.84334000000007</v>
      </c>
      <c r="M166" s="112">
        <v>600676.02134999994</v>
      </c>
      <c r="N166" s="112">
        <v>1199.8875699999999</v>
      </c>
      <c r="O166" s="112">
        <v>1399250.4330730003</v>
      </c>
      <c r="P166" s="112">
        <v>755.59801000000004</v>
      </c>
      <c r="Q166" s="112">
        <v>874524.73609200004</v>
      </c>
      <c r="R166" s="112">
        <v>1142.9593299999999</v>
      </c>
      <c r="S166" s="112">
        <v>1310288.4727540002</v>
      </c>
      <c r="T166" s="112">
        <v>1863.7237999999998</v>
      </c>
      <c r="U166" s="112">
        <v>1759221.6595919996</v>
      </c>
      <c r="V166" s="112">
        <v>2927.2997200000013</v>
      </c>
      <c r="W166" s="112">
        <v>2511277.6344459988</v>
      </c>
      <c r="X166" s="112">
        <v>2800.4675250000009</v>
      </c>
      <c r="Y166" s="112">
        <v>2280539.6036320026</v>
      </c>
      <c r="Z166" s="112">
        <v>2313.1144899999999</v>
      </c>
      <c r="AA166" s="112">
        <v>1802235.6622959988</v>
      </c>
      <c r="AB166" s="110">
        <f t="shared" si="15"/>
        <v>20771.918040000004</v>
      </c>
      <c r="AC166" s="110">
        <f t="shared" si="15"/>
        <v>17234798.169296999</v>
      </c>
    </row>
    <row r="167" spans="1:29" x14ac:dyDescent="0.25">
      <c r="A167" s="85"/>
      <c r="B167" s="383" t="s">
        <v>239</v>
      </c>
      <c r="C167" s="109" t="s">
        <v>240</v>
      </c>
      <c r="D167" s="110">
        <v>205.26962</v>
      </c>
      <c r="E167" s="110">
        <v>2153020.7632559994</v>
      </c>
      <c r="F167" s="110">
        <v>445.89987999999983</v>
      </c>
      <c r="G167" s="110">
        <v>3844058.4206650015</v>
      </c>
      <c r="H167" s="110">
        <v>624.17832550000014</v>
      </c>
      <c r="I167" s="110">
        <v>6073450.2235080013</v>
      </c>
      <c r="J167" s="110">
        <v>434.66360639999988</v>
      </c>
      <c r="K167" s="110">
        <v>4507981.5814640019</v>
      </c>
      <c r="L167" s="110">
        <v>439.96730999999988</v>
      </c>
      <c r="M167" s="110">
        <v>4191860.1186430003</v>
      </c>
      <c r="N167" s="110">
        <v>295.93578489999987</v>
      </c>
      <c r="O167" s="110">
        <v>3016135.7186129992</v>
      </c>
      <c r="P167" s="110">
        <v>373.65329469999983</v>
      </c>
      <c r="Q167" s="110">
        <v>3458318.3672319995</v>
      </c>
      <c r="R167" s="110">
        <v>568.41311000000019</v>
      </c>
      <c r="S167" s="110">
        <v>5489590.8110129992</v>
      </c>
      <c r="T167" s="110">
        <v>348.65482000000009</v>
      </c>
      <c r="U167" s="110">
        <v>3256107.8344199997</v>
      </c>
      <c r="V167" s="110">
        <v>481.75774000000013</v>
      </c>
      <c r="W167" s="110">
        <v>4314466.4922479987</v>
      </c>
      <c r="X167" s="110">
        <v>371.76793069999997</v>
      </c>
      <c r="Y167" s="110">
        <v>3511695.5520120012</v>
      </c>
      <c r="Z167" s="110">
        <v>562.13059980000014</v>
      </c>
      <c r="AA167" s="110">
        <v>5103663.2560310028</v>
      </c>
      <c r="AB167" s="110">
        <f t="shared" si="15"/>
        <v>5152.2920220000005</v>
      </c>
      <c r="AC167" s="110">
        <f t="shared" si="15"/>
        <v>48920349.139105007</v>
      </c>
    </row>
    <row r="168" spans="1:29" x14ac:dyDescent="0.25">
      <c r="A168" s="85"/>
      <c r="B168" s="383"/>
      <c r="C168" s="111" t="s">
        <v>241</v>
      </c>
      <c r="D168" s="112">
        <v>199.88571999999999</v>
      </c>
      <c r="E168" s="112">
        <v>2132309.9722559997</v>
      </c>
      <c r="F168" s="112">
        <v>410.88509999999985</v>
      </c>
      <c r="G168" s="112">
        <v>3786091.1814150014</v>
      </c>
      <c r="H168" s="112">
        <v>578.96568220000017</v>
      </c>
      <c r="I168" s="112">
        <v>5957960.4067050014</v>
      </c>
      <c r="J168" s="112">
        <v>417.68360639999986</v>
      </c>
      <c r="K168" s="112">
        <v>4448137.8172640018</v>
      </c>
      <c r="L168" s="112">
        <v>389.4921599999999</v>
      </c>
      <c r="M168" s="112">
        <v>4040225.8430550005</v>
      </c>
      <c r="N168" s="112">
        <v>278.3061348999999</v>
      </c>
      <c r="O168" s="112">
        <v>2928726.6361369994</v>
      </c>
      <c r="P168" s="112">
        <v>340.93636469999984</v>
      </c>
      <c r="Q168" s="112">
        <v>3325959.7262319992</v>
      </c>
      <c r="R168" s="112">
        <v>519.08743000000015</v>
      </c>
      <c r="S168" s="112">
        <v>5317471.2071239995</v>
      </c>
      <c r="T168" s="112">
        <v>317.56410000000005</v>
      </c>
      <c r="U168" s="112">
        <v>3170582.575371</v>
      </c>
      <c r="V168" s="112">
        <v>425.64544000000012</v>
      </c>
      <c r="W168" s="112">
        <v>4194706.4641459985</v>
      </c>
      <c r="X168" s="112">
        <v>351.97335069999997</v>
      </c>
      <c r="Y168" s="112">
        <v>3450927.201487001</v>
      </c>
      <c r="Z168" s="110">
        <v>486.98530980000021</v>
      </c>
      <c r="AA168" s="110">
        <v>4918527.0048910026</v>
      </c>
      <c r="AB168" s="110">
        <f t="shared" si="15"/>
        <v>4717.4103986999999</v>
      </c>
      <c r="AC168" s="110">
        <f t="shared" si="15"/>
        <v>47671626.036083005</v>
      </c>
    </row>
    <row r="169" spans="1:29" x14ac:dyDescent="0.25">
      <c r="A169" s="85"/>
      <c r="B169" s="383"/>
      <c r="C169" s="111" t="s">
        <v>242</v>
      </c>
      <c r="D169" s="112">
        <v>0.68500000000000005</v>
      </c>
      <c r="E169" s="112">
        <v>4213.2979999999998</v>
      </c>
      <c r="F169" s="112">
        <v>1.96</v>
      </c>
      <c r="G169" s="112">
        <v>6344.9120000000003</v>
      </c>
      <c r="H169" s="112">
        <v>4.9244197999999999</v>
      </c>
      <c r="I169" s="112">
        <v>23900.566149000006</v>
      </c>
      <c r="J169" s="112">
        <v>15.603</v>
      </c>
      <c r="K169" s="112">
        <v>58355.777999999998</v>
      </c>
      <c r="L169" s="112">
        <v>13.716629999999999</v>
      </c>
      <c r="M169" s="112">
        <v>54235.55502</v>
      </c>
      <c r="N169" s="112">
        <v>16.465420000000002</v>
      </c>
      <c r="O169" s="112">
        <v>79769.112714000003</v>
      </c>
      <c r="P169" s="112">
        <v>1.361</v>
      </c>
      <c r="Q169" s="112">
        <v>4290.0081</v>
      </c>
      <c r="R169" s="112">
        <v>17.29035</v>
      </c>
      <c r="S169" s="112">
        <v>74105.251388999997</v>
      </c>
      <c r="T169" s="112">
        <v>2.3165</v>
      </c>
      <c r="U169" s="112">
        <v>13349.03685</v>
      </c>
      <c r="V169" s="112"/>
      <c r="W169" s="112"/>
      <c r="X169" s="112">
        <v>15.74235</v>
      </c>
      <c r="Y169" s="112">
        <v>51867.725924999999</v>
      </c>
      <c r="Z169" s="110">
        <v>15.238100000000001</v>
      </c>
      <c r="AA169" s="110">
        <v>48905.15814</v>
      </c>
      <c r="AB169" s="110">
        <f t="shared" si="15"/>
        <v>105.30276980000001</v>
      </c>
      <c r="AC169" s="110">
        <f t="shared" si="15"/>
        <v>419336.40228699998</v>
      </c>
    </row>
    <row r="170" spans="1:29" x14ac:dyDescent="0.25">
      <c r="A170" s="85"/>
      <c r="B170" s="383"/>
      <c r="C170" s="111" t="s">
        <v>243</v>
      </c>
      <c r="D170" s="112">
        <v>4.6989000000000001</v>
      </c>
      <c r="E170" s="112">
        <v>16497.492999999999</v>
      </c>
      <c r="F170" s="112">
        <v>33.054780000000001</v>
      </c>
      <c r="G170" s="112">
        <v>51622.327249999995</v>
      </c>
      <c r="H170" s="112">
        <v>40.288223500000001</v>
      </c>
      <c r="I170" s="112">
        <v>91589.250654000003</v>
      </c>
      <c r="J170" s="112">
        <v>1.377</v>
      </c>
      <c r="K170" s="112">
        <v>1487.9862000000001</v>
      </c>
      <c r="L170" s="112">
        <v>36.758520000000004</v>
      </c>
      <c r="M170" s="112">
        <v>97398.720568000004</v>
      </c>
      <c r="N170" s="112">
        <v>1.1642300000000001</v>
      </c>
      <c r="O170" s="112">
        <v>7639.9697619999997</v>
      </c>
      <c r="P170" s="112">
        <v>31.355930000000001</v>
      </c>
      <c r="Q170" s="112">
        <v>128068.6329</v>
      </c>
      <c r="R170" s="112">
        <v>32.035329999999995</v>
      </c>
      <c r="S170" s="112">
        <v>98014.352499999994</v>
      </c>
      <c r="T170" s="112">
        <v>28.774219999999996</v>
      </c>
      <c r="U170" s="112">
        <v>72176.222198999996</v>
      </c>
      <c r="V170" s="112">
        <v>56.112299999999998</v>
      </c>
      <c r="W170" s="112">
        <v>119760.02810199998</v>
      </c>
      <c r="X170" s="112">
        <v>4.0522299999999998</v>
      </c>
      <c r="Y170" s="112">
        <v>8900.6245999999992</v>
      </c>
      <c r="Z170" s="110">
        <v>59.90719</v>
      </c>
      <c r="AA170" s="110">
        <v>136231.09300000002</v>
      </c>
      <c r="AB170" s="110">
        <f t="shared" si="15"/>
        <v>329.57885349999998</v>
      </c>
      <c r="AC170" s="110">
        <f t="shared" si="15"/>
        <v>829386.70073499996</v>
      </c>
    </row>
    <row r="171" spans="1:29" x14ac:dyDescent="0.25">
      <c r="A171" s="42" t="s">
        <v>244</v>
      </c>
      <c r="B171" s="383" t="s">
        <v>245</v>
      </c>
      <c r="C171" s="109" t="s">
        <v>246</v>
      </c>
      <c r="D171" s="110">
        <v>3510.1885290000005</v>
      </c>
      <c r="E171" s="110">
        <v>10177942.225863997</v>
      </c>
      <c r="F171" s="110">
        <v>3370.1357300000022</v>
      </c>
      <c r="G171" s="110">
        <v>9256648.906510001</v>
      </c>
      <c r="H171" s="110">
        <v>4369.870996900001</v>
      </c>
      <c r="I171" s="110">
        <v>13640735.670514992</v>
      </c>
      <c r="J171" s="110">
        <v>3544.3160705000009</v>
      </c>
      <c r="K171" s="110">
        <v>10456553.185541</v>
      </c>
      <c r="L171" s="110">
        <v>3581.6313093999947</v>
      </c>
      <c r="M171" s="110">
        <v>11067954.244304003</v>
      </c>
      <c r="N171" s="110">
        <v>2925.8350600999947</v>
      </c>
      <c r="O171" s="110">
        <v>8104946.4212280037</v>
      </c>
      <c r="P171" s="110">
        <v>3173.8708692000014</v>
      </c>
      <c r="Q171" s="110">
        <v>9421392.5060669985</v>
      </c>
      <c r="R171" s="110">
        <v>3408.8231436000015</v>
      </c>
      <c r="S171" s="110">
        <v>10403540.152718013</v>
      </c>
      <c r="T171" s="110">
        <v>2678.7766326000024</v>
      </c>
      <c r="U171" s="110">
        <v>8966676.9962159973</v>
      </c>
      <c r="V171" s="110">
        <v>3838.1904533999987</v>
      </c>
      <c r="W171" s="110">
        <v>11265023.843424004</v>
      </c>
      <c r="X171" s="110">
        <v>3467.1709762999994</v>
      </c>
      <c r="Y171" s="110">
        <v>10269669.641341006</v>
      </c>
      <c r="Z171" s="110">
        <v>3965.051809999999</v>
      </c>
      <c r="AA171" s="110">
        <v>12121368.144269003</v>
      </c>
      <c r="AB171" s="110">
        <f t="shared" si="15"/>
        <v>41833.86158099999</v>
      </c>
      <c r="AC171" s="110">
        <f t="shared" si="15"/>
        <v>125152451.93799701</v>
      </c>
    </row>
    <row r="172" spans="1:29" x14ac:dyDescent="0.25">
      <c r="A172" s="62"/>
      <c r="B172" s="383"/>
      <c r="C172" s="111" t="s">
        <v>247</v>
      </c>
      <c r="D172" s="112">
        <v>798.72789</v>
      </c>
      <c r="E172" s="112">
        <v>2954253.7371900002</v>
      </c>
      <c r="F172" s="112">
        <v>1086.6410599999999</v>
      </c>
      <c r="G172" s="112">
        <v>4045132.0791140003</v>
      </c>
      <c r="H172" s="112">
        <v>1895.1129700000001</v>
      </c>
      <c r="I172" s="112">
        <v>6976502.639138001</v>
      </c>
      <c r="J172" s="112">
        <v>741.56351000000006</v>
      </c>
      <c r="K172" s="112">
        <v>2653354.6698180004</v>
      </c>
      <c r="L172" s="112">
        <v>963.63909999999998</v>
      </c>
      <c r="M172" s="112">
        <v>3289450.8832200002</v>
      </c>
      <c r="N172" s="112">
        <v>781.85769700000014</v>
      </c>
      <c r="O172" s="112">
        <v>2668608.8267200002</v>
      </c>
      <c r="P172" s="112">
        <v>779.73040000000003</v>
      </c>
      <c r="Q172" s="112">
        <v>2711973.4637959995</v>
      </c>
      <c r="R172" s="112">
        <v>1029.46594</v>
      </c>
      <c r="S172" s="112">
        <v>3611626.238142</v>
      </c>
      <c r="T172" s="112">
        <v>1019.8520080000003</v>
      </c>
      <c r="U172" s="112">
        <v>3731582.2827050001</v>
      </c>
      <c r="V172" s="112">
        <v>1288.92587</v>
      </c>
      <c r="W172" s="112">
        <v>4713638.1546070026</v>
      </c>
      <c r="X172" s="112">
        <v>805.86506999999983</v>
      </c>
      <c r="Y172" s="112">
        <v>2932880.8455019989</v>
      </c>
      <c r="Z172" s="112">
        <v>1104.4041199999999</v>
      </c>
      <c r="AA172" s="112">
        <v>3975521.6425419995</v>
      </c>
      <c r="AB172" s="110">
        <f t="shared" si="15"/>
        <v>12295.785635</v>
      </c>
      <c r="AC172" s="110">
        <f t="shared" si="15"/>
        <v>44264525.462494001</v>
      </c>
    </row>
    <row r="173" spans="1:29" x14ac:dyDescent="0.25">
      <c r="A173" s="62"/>
      <c r="B173" s="383"/>
      <c r="C173" s="111" t="s">
        <v>248</v>
      </c>
      <c r="D173" s="112">
        <v>604.00159999999983</v>
      </c>
      <c r="E173" s="112">
        <v>1688667.9075460001</v>
      </c>
      <c r="F173" s="112">
        <v>451.57787000000008</v>
      </c>
      <c r="G173" s="112">
        <v>1263022.478842</v>
      </c>
      <c r="H173" s="112">
        <v>662.50331000000006</v>
      </c>
      <c r="I173" s="112">
        <v>1840023.9184990001</v>
      </c>
      <c r="J173" s="112">
        <v>494.74513000000002</v>
      </c>
      <c r="K173" s="112">
        <v>1399955.1127699998</v>
      </c>
      <c r="L173" s="112">
        <v>715.54981999999995</v>
      </c>
      <c r="M173" s="112">
        <v>1979669.7940089994</v>
      </c>
      <c r="N173" s="112">
        <v>489.10980999999998</v>
      </c>
      <c r="O173" s="112">
        <v>1340332.1082899997</v>
      </c>
      <c r="P173" s="112">
        <v>525.47337000000005</v>
      </c>
      <c r="Q173" s="112">
        <v>1428995.2490700001</v>
      </c>
      <c r="R173" s="112">
        <v>367.66566999999998</v>
      </c>
      <c r="S173" s="112">
        <v>1024222.9790030001</v>
      </c>
      <c r="T173" s="112">
        <v>182.85660999999999</v>
      </c>
      <c r="U173" s="112">
        <v>531507.42903</v>
      </c>
      <c r="V173" s="112">
        <v>482.20346000000001</v>
      </c>
      <c r="W173" s="112">
        <v>1402176.2133320002</v>
      </c>
      <c r="X173" s="112">
        <v>595.13059999999996</v>
      </c>
      <c r="Y173" s="112">
        <v>1674865.2692999998</v>
      </c>
      <c r="Z173" s="112">
        <v>603.92239000000006</v>
      </c>
      <c r="AA173" s="112">
        <v>1785712.3379659995</v>
      </c>
      <c r="AB173" s="110">
        <f t="shared" si="15"/>
        <v>6174.7396399999998</v>
      </c>
      <c r="AC173" s="110">
        <f t="shared" si="15"/>
        <v>17359150.797656994</v>
      </c>
    </row>
    <row r="174" spans="1:29" x14ac:dyDescent="0.25">
      <c r="A174" s="62"/>
      <c r="B174" s="383"/>
      <c r="C174" s="111" t="s">
        <v>249</v>
      </c>
      <c r="D174" s="112">
        <v>286.63681999999994</v>
      </c>
      <c r="E174" s="112">
        <v>1455210.0905409998</v>
      </c>
      <c r="F174" s="112">
        <v>137.34365000000003</v>
      </c>
      <c r="G174" s="112">
        <v>537512.43014700001</v>
      </c>
      <c r="H174" s="112">
        <v>290.83308919999979</v>
      </c>
      <c r="I174" s="112">
        <v>1331342.301276</v>
      </c>
      <c r="J174" s="112">
        <v>289.47210999999982</v>
      </c>
      <c r="K174" s="112">
        <v>1146898.4099429997</v>
      </c>
      <c r="L174" s="112">
        <v>327.48441050000002</v>
      </c>
      <c r="M174" s="112">
        <v>1501583.0542280001</v>
      </c>
      <c r="N174" s="112">
        <v>189.12769320000007</v>
      </c>
      <c r="O174" s="112">
        <v>884324.20496100024</v>
      </c>
      <c r="P174" s="112">
        <v>287.84370999999999</v>
      </c>
      <c r="Q174" s="112">
        <v>1512448.5128369995</v>
      </c>
      <c r="R174" s="112">
        <v>406.70321999999965</v>
      </c>
      <c r="S174" s="112">
        <v>1776811.027953</v>
      </c>
      <c r="T174" s="112">
        <v>376.20489850000013</v>
      </c>
      <c r="U174" s="112">
        <v>1711597.6619940002</v>
      </c>
      <c r="V174" s="112">
        <v>290.040997</v>
      </c>
      <c r="W174" s="112">
        <v>1036889.0879430005</v>
      </c>
      <c r="X174" s="112">
        <v>171.1760606</v>
      </c>
      <c r="Y174" s="112">
        <v>1024908.0522500001</v>
      </c>
      <c r="Z174" s="112">
        <v>358.25860999999998</v>
      </c>
      <c r="AA174" s="112">
        <v>1801675.0579580003</v>
      </c>
      <c r="AB174" s="110">
        <f t="shared" si="15"/>
        <v>3411.1252689999992</v>
      </c>
      <c r="AC174" s="110">
        <f t="shared" si="15"/>
        <v>15721199.892030999</v>
      </c>
    </row>
    <row r="175" spans="1:29" x14ac:dyDescent="0.25">
      <c r="A175" s="42" t="s">
        <v>250</v>
      </c>
      <c r="B175" s="114"/>
      <c r="C175" s="115" t="s">
        <v>251</v>
      </c>
      <c r="D175" s="110">
        <v>1174.4965499999998</v>
      </c>
      <c r="E175" s="110">
        <v>2977417.29042</v>
      </c>
      <c r="F175" s="110">
        <v>2315.6657500000006</v>
      </c>
      <c r="G175" s="110">
        <v>8243943.6917560007</v>
      </c>
      <c r="H175" s="110">
        <v>2558.2624000000005</v>
      </c>
      <c r="I175" s="110">
        <v>8823010.5199599992</v>
      </c>
      <c r="J175" s="110">
        <v>1731.4462100000003</v>
      </c>
      <c r="K175" s="110">
        <v>5444382.7086399999</v>
      </c>
      <c r="L175" s="110">
        <v>3221.1645500000009</v>
      </c>
      <c r="M175" s="110">
        <v>8512307.3933440018</v>
      </c>
      <c r="N175" s="110">
        <v>2133.2184202999997</v>
      </c>
      <c r="O175" s="110">
        <v>5325189.414256</v>
      </c>
      <c r="P175" s="110">
        <v>920.47243999999966</v>
      </c>
      <c r="Q175" s="110">
        <v>1605215.8883199997</v>
      </c>
      <c r="R175" s="110">
        <v>3735.5916300000008</v>
      </c>
      <c r="S175" s="110">
        <v>8462324.6824960001</v>
      </c>
      <c r="T175" s="110">
        <v>3084.0618800000002</v>
      </c>
      <c r="U175" s="110">
        <v>7621782.9543959992</v>
      </c>
      <c r="V175" s="110">
        <v>3274.0053000000003</v>
      </c>
      <c r="W175" s="110">
        <v>9155786.9179710019</v>
      </c>
      <c r="X175" s="110">
        <v>2875.4339138000009</v>
      </c>
      <c r="Y175" s="110">
        <v>7464470.4069800014</v>
      </c>
      <c r="Z175" s="110">
        <v>3786.0834673999998</v>
      </c>
      <c r="AA175" s="110">
        <v>12128433.590835996</v>
      </c>
      <c r="AB175" s="110">
        <f t="shared" si="15"/>
        <v>30809.902511500004</v>
      </c>
      <c r="AC175" s="110">
        <f t="shared" si="15"/>
        <v>85764265.459374994</v>
      </c>
    </row>
    <row r="176" spans="1:29" x14ac:dyDescent="0.25">
      <c r="A176" s="42"/>
      <c r="B176" s="114"/>
      <c r="C176" s="115" t="s">
        <v>252</v>
      </c>
      <c r="D176" s="110">
        <v>1611.0417978000012</v>
      </c>
      <c r="E176" s="110">
        <v>1650592.4857349994</v>
      </c>
      <c r="F176" s="110">
        <v>1747.9573400000011</v>
      </c>
      <c r="G176" s="110">
        <v>1984451.5790869996</v>
      </c>
      <c r="H176" s="110">
        <v>2265.1968692000014</v>
      </c>
      <c r="I176" s="110">
        <v>2299865.8286749991</v>
      </c>
      <c r="J176" s="110">
        <v>2164.7023171000014</v>
      </c>
      <c r="K176" s="110">
        <v>2112761.084332</v>
      </c>
      <c r="L176" s="110">
        <v>1892.9877700000009</v>
      </c>
      <c r="M176" s="110">
        <v>1736617.5261569996</v>
      </c>
      <c r="N176" s="110">
        <v>2594.3241631000028</v>
      </c>
      <c r="O176" s="110">
        <v>2415459.6919039995</v>
      </c>
      <c r="P176" s="110">
        <v>1671.2273900000014</v>
      </c>
      <c r="Q176" s="110">
        <v>1419314.6497239992</v>
      </c>
      <c r="R176" s="110">
        <v>1712.3885000000012</v>
      </c>
      <c r="S176" s="110">
        <v>1464038.0939680003</v>
      </c>
      <c r="T176" s="110">
        <v>1576.6380640000007</v>
      </c>
      <c r="U176" s="110">
        <v>1323913.8170759995</v>
      </c>
      <c r="V176" s="110">
        <v>1440.7913400000002</v>
      </c>
      <c r="W176" s="110">
        <v>1170690.9183559997</v>
      </c>
      <c r="X176" s="110">
        <v>2209.2545900000027</v>
      </c>
      <c r="Y176" s="110">
        <v>1761381.350617999</v>
      </c>
      <c r="Z176" s="110">
        <v>2238.4300400000011</v>
      </c>
      <c r="AA176" s="110">
        <v>1662733.5311979996</v>
      </c>
      <c r="AB176" s="110">
        <f t="shared" si="15"/>
        <v>23124.940181200021</v>
      </c>
      <c r="AC176" s="110">
        <f t="shared" si="15"/>
        <v>21001820.556829993</v>
      </c>
    </row>
    <row r="177" spans="1:29" x14ac:dyDescent="0.25">
      <c r="A177" s="42"/>
      <c r="B177" s="114"/>
      <c r="C177" s="115" t="s">
        <v>253</v>
      </c>
      <c r="D177" s="112"/>
      <c r="E177" s="112"/>
      <c r="F177" s="112">
        <v>0.61199999999999999</v>
      </c>
      <c r="G177" s="112">
        <v>824.976</v>
      </c>
      <c r="H177" s="112">
        <v>0.6579299999999999</v>
      </c>
      <c r="I177" s="112">
        <v>886.92638399999998</v>
      </c>
      <c r="J177" s="112">
        <v>0.30208000000000002</v>
      </c>
      <c r="K177" s="112">
        <v>776.51132800000005</v>
      </c>
      <c r="L177" s="112">
        <v>0</v>
      </c>
      <c r="M177" s="112">
        <v>0</v>
      </c>
      <c r="N177" s="112">
        <v>0</v>
      </c>
      <c r="O177" s="112">
        <v>0</v>
      </c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0">
        <f t="shared" si="15"/>
        <v>1.5720100000000001</v>
      </c>
      <c r="AC177" s="110">
        <f t="shared" si="15"/>
        <v>2488.413712</v>
      </c>
    </row>
    <row r="178" spans="1:29" x14ac:dyDescent="0.25">
      <c r="A178" s="42"/>
      <c r="B178" s="114"/>
      <c r="C178" s="115" t="s">
        <v>254</v>
      </c>
      <c r="D178" s="112">
        <v>8.1863699999999984</v>
      </c>
      <c r="E178" s="112">
        <v>15450.8375</v>
      </c>
      <c r="F178" s="112">
        <v>61.852669999999989</v>
      </c>
      <c r="G178" s="112">
        <v>121078.70891999998</v>
      </c>
      <c r="H178" s="112">
        <v>15.293054699999999</v>
      </c>
      <c r="I178" s="112">
        <v>23488.136699999999</v>
      </c>
      <c r="J178" s="112">
        <v>11.842907299999998</v>
      </c>
      <c r="K178" s="112">
        <v>20539.665950000002</v>
      </c>
      <c r="L178" s="112">
        <v>23.344570000000004</v>
      </c>
      <c r="M178" s="112">
        <v>48825.497467999994</v>
      </c>
      <c r="N178" s="112">
        <v>34.7399269</v>
      </c>
      <c r="O178" s="112">
        <v>66289.12788</v>
      </c>
      <c r="P178" s="112">
        <v>0.91129000000000004</v>
      </c>
      <c r="Q178" s="112">
        <v>1662.8490000000002</v>
      </c>
      <c r="R178" s="112">
        <v>2.95065</v>
      </c>
      <c r="S178" s="112">
        <v>4982.897277</v>
      </c>
      <c r="T178" s="112">
        <v>6.1612</v>
      </c>
      <c r="U178" s="112">
        <v>10029.587076</v>
      </c>
      <c r="V178" s="112">
        <v>1.4219399999999998</v>
      </c>
      <c r="W178" s="112">
        <v>2672.6911919999998</v>
      </c>
      <c r="X178" s="112">
        <v>12.498430000000001</v>
      </c>
      <c r="Y178" s="112">
        <v>19431.284110999997</v>
      </c>
      <c r="Z178" s="112">
        <v>5.8542300000000012</v>
      </c>
      <c r="AA178" s="112">
        <v>9693.5896330000014</v>
      </c>
      <c r="AB178" s="110">
        <f t="shared" si="15"/>
        <v>185.05723890000002</v>
      </c>
      <c r="AC178" s="110">
        <f t="shared" si="15"/>
        <v>344144.872707</v>
      </c>
    </row>
    <row r="179" spans="1:29" x14ac:dyDescent="0.25">
      <c r="A179" s="541" t="s">
        <v>255</v>
      </c>
      <c r="B179" s="542"/>
      <c r="C179" s="115" t="s">
        <v>256</v>
      </c>
      <c r="D179" s="112">
        <v>115.22643999999998</v>
      </c>
      <c r="E179" s="112">
        <v>1065286.8229489999</v>
      </c>
      <c r="F179" s="112">
        <v>117.54339999999996</v>
      </c>
      <c r="G179" s="112">
        <v>1175160.6764810001</v>
      </c>
      <c r="H179" s="112">
        <v>124.67501</v>
      </c>
      <c r="I179" s="112">
        <v>1234807.9983069999</v>
      </c>
      <c r="J179" s="112">
        <v>102.25357279999999</v>
      </c>
      <c r="K179" s="112">
        <v>797631.27722400008</v>
      </c>
      <c r="L179" s="112">
        <v>194.22432999999987</v>
      </c>
      <c r="M179" s="112">
        <v>1601569.0428669997</v>
      </c>
      <c r="N179" s="112">
        <v>79.358980000000003</v>
      </c>
      <c r="O179" s="112">
        <v>789670.78656799998</v>
      </c>
      <c r="P179" s="112">
        <v>83.485690000000019</v>
      </c>
      <c r="Q179" s="112">
        <v>796521.21854600008</v>
      </c>
      <c r="R179" s="112">
        <v>190.23207000000005</v>
      </c>
      <c r="S179" s="112">
        <v>1771227.7579919996</v>
      </c>
      <c r="T179" s="112">
        <v>106.00192149999999</v>
      </c>
      <c r="U179" s="112">
        <v>1122103.7565359999</v>
      </c>
      <c r="V179" s="112">
        <v>211.71151999999992</v>
      </c>
      <c r="W179" s="112">
        <v>1733026.8901570006</v>
      </c>
      <c r="X179" s="112">
        <v>190.33565999999996</v>
      </c>
      <c r="Y179" s="112">
        <v>1468846.141785</v>
      </c>
      <c r="Z179" s="112">
        <v>123.58959</v>
      </c>
      <c r="AA179" s="112">
        <v>1212139.7750500001</v>
      </c>
      <c r="AB179" s="110">
        <f t="shared" si="15"/>
        <v>1638.6381842999997</v>
      </c>
      <c r="AC179" s="110">
        <f t="shared" si="15"/>
        <v>14767992.144461999</v>
      </c>
    </row>
    <row r="180" spans="1:29" x14ac:dyDescent="0.25">
      <c r="A180" s="541" t="s">
        <v>257</v>
      </c>
      <c r="B180" s="542"/>
      <c r="C180" s="115" t="s">
        <v>258</v>
      </c>
      <c r="D180" s="112">
        <v>804.80393000000004</v>
      </c>
      <c r="E180" s="112">
        <v>3510808.1625779984</v>
      </c>
      <c r="F180" s="112">
        <v>959.56283999999994</v>
      </c>
      <c r="G180" s="112">
        <v>3931401.4755740012</v>
      </c>
      <c r="H180" s="112">
        <v>479.79267060000001</v>
      </c>
      <c r="I180" s="112">
        <v>1929589.5769059991</v>
      </c>
      <c r="J180" s="112">
        <v>491.46947000000006</v>
      </c>
      <c r="K180" s="112">
        <v>2304062.8445070004</v>
      </c>
      <c r="L180" s="112">
        <v>867.26039000000003</v>
      </c>
      <c r="M180" s="112">
        <v>3715887.8640680006</v>
      </c>
      <c r="N180" s="112">
        <v>770.46996260000003</v>
      </c>
      <c r="O180" s="112">
        <v>3383866.2330340012</v>
      </c>
      <c r="P180" s="112">
        <v>1173.6247200000003</v>
      </c>
      <c r="Q180" s="112">
        <v>4388313.8005809989</v>
      </c>
      <c r="R180" s="112">
        <v>1105.7324699999999</v>
      </c>
      <c r="S180" s="112">
        <v>4689786.8849649988</v>
      </c>
      <c r="T180" s="112">
        <v>669.93500330000006</v>
      </c>
      <c r="U180" s="112">
        <v>2866245.8920709989</v>
      </c>
      <c r="V180" s="112">
        <v>757.11656000000005</v>
      </c>
      <c r="W180" s="112">
        <v>3694078.5576599985</v>
      </c>
      <c r="X180" s="112">
        <v>762.57523000000003</v>
      </c>
      <c r="Y180" s="112">
        <v>3467001.3733869996</v>
      </c>
      <c r="Z180" s="112">
        <v>821.86934000000019</v>
      </c>
      <c r="AA180" s="112">
        <v>3981765.3969670003</v>
      </c>
      <c r="AB180" s="110">
        <f t="shared" si="15"/>
        <v>9664.2125865000016</v>
      </c>
      <c r="AC180" s="110">
        <f t="shared" si="15"/>
        <v>41862808.062298</v>
      </c>
    </row>
    <row r="181" spans="1:29" x14ac:dyDescent="0.25">
      <c r="A181" s="90"/>
      <c r="B181" s="383"/>
      <c r="C181" s="109" t="s">
        <v>259</v>
      </c>
      <c r="D181" s="110">
        <v>36.639150900000011</v>
      </c>
      <c r="E181" s="110">
        <v>54453.503689999998</v>
      </c>
      <c r="F181" s="110">
        <v>39.197617700000002</v>
      </c>
      <c r="G181" s="110">
        <v>57532.802103000002</v>
      </c>
      <c r="H181" s="110">
        <v>41.442575600000012</v>
      </c>
      <c r="I181" s="110">
        <v>81604.391447000016</v>
      </c>
      <c r="J181" s="110">
        <v>79.622408400000012</v>
      </c>
      <c r="K181" s="110">
        <v>128251.692442</v>
      </c>
      <c r="L181" s="110">
        <v>85.783904800000002</v>
      </c>
      <c r="M181" s="110">
        <v>165376.31413499988</v>
      </c>
      <c r="N181" s="110">
        <v>60.099374499999996</v>
      </c>
      <c r="O181" s="110">
        <v>111437.35505399997</v>
      </c>
      <c r="P181" s="110">
        <v>58.099184399999999</v>
      </c>
      <c r="Q181" s="110">
        <v>118544.34440399997</v>
      </c>
      <c r="R181" s="110">
        <v>88.495316400000021</v>
      </c>
      <c r="S181" s="110">
        <v>182635.86915000001</v>
      </c>
      <c r="T181" s="110">
        <v>52.894789699999997</v>
      </c>
      <c r="U181" s="110">
        <v>111514.76988200001</v>
      </c>
      <c r="V181" s="110">
        <v>135.92925999999997</v>
      </c>
      <c r="W181" s="110">
        <v>294429.59971200011</v>
      </c>
      <c r="X181" s="110">
        <v>37.515192599999992</v>
      </c>
      <c r="Y181" s="110">
        <v>80657.443918999968</v>
      </c>
      <c r="Z181" s="110">
        <v>23.960650000000001</v>
      </c>
      <c r="AA181" s="110">
        <v>64353.790089000009</v>
      </c>
      <c r="AB181" s="110">
        <f t="shared" si="15"/>
        <v>739.67942500000004</v>
      </c>
      <c r="AC181" s="110">
        <f t="shared" si="15"/>
        <v>1450791.8760269999</v>
      </c>
    </row>
    <row r="182" spans="1:29" x14ac:dyDescent="0.25">
      <c r="A182" s="543" t="s">
        <v>260</v>
      </c>
      <c r="B182" s="544"/>
      <c r="C182" s="116" t="s">
        <v>261</v>
      </c>
      <c r="D182" s="117">
        <v>865.6361701999997</v>
      </c>
      <c r="E182" s="117">
        <v>4016813.8316469966</v>
      </c>
      <c r="F182" s="117">
        <v>997.99610670000015</v>
      </c>
      <c r="G182" s="117">
        <v>4570268.897470003</v>
      </c>
      <c r="H182" s="117">
        <v>1265.2654121999974</v>
      </c>
      <c r="I182" s="117">
        <v>5886763.0604970176</v>
      </c>
      <c r="J182" s="117">
        <v>1120.6432576999996</v>
      </c>
      <c r="K182" s="117">
        <v>4835639.3859850103</v>
      </c>
      <c r="L182" s="117">
        <v>1440.6309381999988</v>
      </c>
      <c r="M182" s="117">
        <v>6562277.263435008</v>
      </c>
      <c r="N182" s="117">
        <v>1112.8597057999996</v>
      </c>
      <c r="O182" s="117">
        <v>5045603.273928999</v>
      </c>
      <c r="P182" s="117">
        <v>1388.7799772000001</v>
      </c>
      <c r="Q182" s="117">
        <v>6364819.0311179999</v>
      </c>
      <c r="R182" s="117">
        <v>1329.9596575999988</v>
      </c>
      <c r="S182" s="117">
        <v>5975314.9636189984</v>
      </c>
      <c r="T182" s="117">
        <v>1259.2019528999983</v>
      </c>
      <c r="U182" s="117">
        <v>6079010.970456006</v>
      </c>
      <c r="V182" s="117">
        <v>1492.2874320999993</v>
      </c>
      <c r="W182" s="117">
        <v>7018971.2259350019</v>
      </c>
      <c r="X182" s="117">
        <v>1214.3154201000018</v>
      </c>
      <c r="Y182" s="117">
        <v>5707780.4608350014</v>
      </c>
      <c r="Z182" s="117">
        <v>1403.912020399998</v>
      </c>
      <c r="AA182" s="117">
        <v>6819805.6939299982</v>
      </c>
      <c r="AB182" s="110">
        <f t="shared" si="15"/>
        <v>14891.488051099992</v>
      </c>
      <c r="AC182" s="110">
        <f t="shared" si="15"/>
        <v>68883068.05885604</v>
      </c>
    </row>
    <row r="183" spans="1:29" x14ac:dyDescent="0.25">
      <c r="A183" s="118"/>
      <c r="B183" s="32"/>
      <c r="C183" s="116" t="s">
        <v>262</v>
      </c>
      <c r="D183" s="117">
        <v>143.59824319999996</v>
      </c>
      <c r="E183" s="117">
        <v>687699.39385999995</v>
      </c>
      <c r="F183" s="117">
        <v>125.38899189999999</v>
      </c>
      <c r="G183" s="117">
        <v>460574.72504400002</v>
      </c>
      <c r="H183" s="117">
        <v>118.77789829999999</v>
      </c>
      <c r="I183" s="117">
        <v>541057.12972700014</v>
      </c>
      <c r="J183" s="117">
        <v>156.87759599999998</v>
      </c>
      <c r="K183" s="117">
        <v>780355.60560600052</v>
      </c>
      <c r="L183" s="117">
        <v>83.980724500000022</v>
      </c>
      <c r="M183" s="117">
        <v>451963.09196899988</v>
      </c>
      <c r="N183" s="117">
        <v>162.15876980000002</v>
      </c>
      <c r="O183" s="117">
        <v>893566.66654699994</v>
      </c>
      <c r="P183" s="117">
        <v>47.665106999999999</v>
      </c>
      <c r="Q183" s="117">
        <v>274909.70732599997</v>
      </c>
      <c r="R183" s="117">
        <v>82.180218100000019</v>
      </c>
      <c r="S183" s="117">
        <v>415216.34313499992</v>
      </c>
      <c r="T183" s="117">
        <v>35.691535700000003</v>
      </c>
      <c r="U183" s="117">
        <v>213801.16946799995</v>
      </c>
      <c r="V183" s="117">
        <v>80.944775599999986</v>
      </c>
      <c r="W183" s="117">
        <v>534171.71171099995</v>
      </c>
      <c r="X183" s="117">
        <v>57.0213751</v>
      </c>
      <c r="Y183" s="117">
        <v>362225.53303599992</v>
      </c>
      <c r="Z183" s="117">
        <v>98.112929299999976</v>
      </c>
      <c r="AA183" s="117">
        <v>582978.62661500007</v>
      </c>
      <c r="AB183" s="110">
        <f t="shared" si="15"/>
        <v>1192.3981644999999</v>
      </c>
      <c r="AC183" s="110">
        <f t="shared" si="15"/>
        <v>6198519.7040439993</v>
      </c>
    </row>
    <row r="184" spans="1:29" x14ac:dyDescent="0.25">
      <c r="A184" s="118"/>
      <c r="B184" s="32"/>
      <c r="C184" s="116" t="s">
        <v>263</v>
      </c>
      <c r="D184" s="117">
        <v>99.047900499999983</v>
      </c>
      <c r="E184" s="117">
        <v>198692.42927000005</v>
      </c>
      <c r="F184" s="117">
        <v>114.49920200000003</v>
      </c>
      <c r="G184" s="117">
        <v>245356.9277890001</v>
      </c>
      <c r="H184" s="117">
        <v>210.73184319999993</v>
      </c>
      <c r="I184" s="117">
        <v>386511.66778700007</v>
      </c>
      <c r="J184" s="117">
        <v>131.70169150000001</v>
      </c>
      <c r="K184" s="117">
        <v>241479.55285400004</v>
      </c>
      <c r="L184" s="117">
        <v>73.803787900000074</v>
      </c>
      <c r="M184" s="117">
        <v>170801.94028999997</v>
      </c>
      <c r="N184" s="117">
        <v>86.477689500000096</v>
      </c>
      <c r="O184" s="117">
        <v>174482.95238599999</v>
      </c>
      <c r="P184" s="117">
        <v>198.97836110000003</v>
      </c>
      <c r="Q184" s="117">
        <v>310238.26249600004</v>
      </c>
      <c r="R184" s="117">
        <v>83.180303299999977</v>
      </c>
      <c r="S184" s="117">
        <v>185447.35129899991</v>
      </c>
      <c r="T184" s="117">
        <v>146.43906349999989</v>
      </c>
      <c r="U184" s="117">
        <v>223081.06564099967</v>
      </c>
      <c r="V184" s="117">
        <v>92.791480299999975</v>
      </c>
      <c r="W184" s="117">
        <v>151137.36852999998</v>
      </c>
      <c r="X184" s="117">
        <v>88.03285530000008</v>
      </c>
      <c r="Y184" s="117">
        <v>179702.97092899997</v>
      </c>
      <c r="Z184" s="117">
        <v>135.24458459999994</v>
      </c>
      <c r="AA184" s="117">
        <v>215895.22418499994</v>
      </c>
      <c r="AB184" s="110">
        <f t="shared" si="15"/>
        <v>1460.9287626999999</v>
      </c>
      <c r="AC184" s="110">
        <f t="shared" si="15"/>
        <v>2682827.7134560002</v>
      </c>
    </row>
    <row r="185" spans="1:29" x14ac:dyDescent="0.25">
      <c r="A185" s="118"/>
      <c r="B185" s="119">
        <v>409</v>
      </c>
      <c r="C185" s="116" t="s">
        <v>264</v>
      </c>
      <c r="D185" s="117"/>
      <c r="E185" s="117"/>
      <c r="F185" s="117">
        <v>0.1589872</v>
      </c>
      <c r="G185" s="117">
        <v>220.68</v>
      </c>
      <c r="H185" s="117">
        <v>1.6498390999999999</v>
      </c>
      <c r="I185" s="117">
        <v>6824.7980589999997</v>
      </c>
      <c r="J185" s="117">
        <v>9.0719999999999995E-2</v>
      </c>
      <c r="K185" s="117">
        <v>549.99907199999996</v>
      </c>
      <c r="L185" s="117">
        <v>0.52087499999999998</v>
      </c>
      <c r="M185" s="117">
        <v>3064.93</v>
      </c>
      <c r="N185" s="117">
        <v>6.5843999999999998E-3</v>
      </c>
      <c r="O185" s="117">
        <v>41.76</v>
      </c>
      <c r="P185" s="117">
        <v>0.84420830000000002</v>
      </c>
      <c r="Q185" s="117">
        <v>2992</v>
      </c>
      <c r="R185" s="117">
        <v>2.1319999999999999E-2</v>
      </c>
      <c r="S185" s="117">
        <v>310.45</v>
      </c>
      <c r="T185" s="117">
        <v>2E-3</v>
      </c>
      <c r="U185" s="117">
        <v>41.16</v>
      </c>
      <c r="V185" s="117">
        <v>5.8915400000000007E-2</v>
      </c>
      <c r="W185" s="117">
        <v>267.59904</v>
      </c>
      <c r="X185" s="117">
        <v>9.8364000000000007E-2</v>
      </c>
      <c r="Y185" s="117">
        <v>582.399992</v>
      </c>
      <c r="Z185" s="117">
        <v>2.7150832999999999</v>
      </c>
      <c r="AA185" s="117">
        <v>8976</v>
      </c>
      <c r="AB185" s="110">
        <f t="shared" si="15"/>
        <v>6.1668966999999988</v>
      </c>
      <c r="AC185" s="110">
        <f t="shared" si="15"/>
        <v>23871.776163000002</v>
      </c>
    </row>
    <row r="186" spans="1:29" ht="5.25" customHeight="1" x14ac:dyDescent="0.25">
      <c r="A186" s="239"/>
      <c r="B186" s="239"/>
      <c r="C186" s="239"/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</row>
    <row r="187" spans="1:29" x14ac:dyDescent="0.25">
      <c r="A187" s="120" t="s">
        <v>265</v>
      </c>
      <c r="B187" s="120"/>
      <c r="C187" s="5"/>
      <c r="D187" s="121"/>
      <c r="E187" s="1"/>
      <c r="F187" s="7"/>
      <c r="G187" s="7"/>
      <c r="H187" s="7"/>
      <c r="I187" s="7"/>
      <c r="J187" s="122"/>
      <c r="K187" s="122"/>
      <c r="L187" s="122"/>
      <c r="M187" s="12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5"/>
      <c r="AC187" s="5"/>
    </row>
    <row r="188" spans="1:29" x14ac:dyDescent="0.25">
      <c r="A188" s="120" t="s">
        <v>266</v>
      </c>
      <c r="B188" s="5"/>
      <c r="C188" s="5"/>
      <c r="D188" s="5"/>
      <c r="E188" s="5"/>
      <c r="F188" s="2"/>
      <c r="G188" s="2"/>
      <c r="H188" s="5"/>
      <c r="I188" s="84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5"/>
      <c r="AC188" s="5"/>
    </row>
    <row r="189" spans="1:29" x14ac:dyDescent="0.25">
      <c r="A189" s="120" t="s">
        <v>283</v>
      </c>
      <c r="B189" s="120"/>
      <c r="C189" s="5"/>
      <c r="D189" s="2"/>
      <c r="E189" s="2"/>
      <c r="F189" s="5"/>
      <c r="G189" s="5"/>
      <c r="H189" s="5"/>
      <c r="I189" s="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5"/>
      <c r="AC189" s="5"/>
    </row>
    <row r="190" spans="1:29" s="5" customFormat="1" x14ac:dyDescent="0.25">
      <c r="A190" s="124" t="s">
        <v>268</v>
      </c>
      <c r="B190" s="120"/>
    </row>
    <row r="191" spans="1:29" s="5" customFormat="1" x14ac:dyDescent="0.25">
      <c r="A191" s="125" t="s">
        <v>284</v>
      </c>
      <c r="B191" s="120"/>
      <c r="D191" s="2"/>
      <c r="E191" s="2"/>
      <c r="J191" s="2"/>
      <c r="AB191" s="2"/>
      <c r="AC191" s="2"/>
    </row>
    <row r="192" spans="1:29" s="5" customFormat="1" x14ac:dyDescent="0.25">
      <c r="D192" s="2"/>
      <c r="E192" s="2"/>
    </row>
    <row r="193" spans="4:27" x14ac:dyDescent="0.25">
      <c r="D193" s="19"/>
      <c r="E193" s="19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</row>
    <row r="194" spans="4:27" x14ac:dyDescent="0.25">
      <c r="D194" s="126"/>
      <c r="E194" s="88"/>
    </row>
    <row r="195" spans="4:27" x14ac:dyDescent="0.25">
      <c r="E195" s="88"/>
      <c r="F195" s="127"/>
    </row>
    <row r="196" spans="4:27" x14ac:dyDescent="0.25"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4:27" x14ac:dyDescent="0.25"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</row>
    <row r="198" spans="4:27" x14ac:dyDescent="0.25">
      <c r="E198" s="88"/>
      <c r="F198" s="88"/>
    </row>
    <row r="206" spans="4:27" x14ac:dyDescent="0.25"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Q206" s="19"/>
      <c r="S206" s="19"/>
      <c r="U206" s="19"/>
      <c r="W206" s="19"/>
      <c r="Y206" s="19"/>
      <c r="AA206" s="19"/>
    </row>
    <row r="208" spans="4:27" x14ac:dyDescent="0.25"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</row>
    <row r="214" spans="4:15" x14ac:dyDescent="0.25"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</row>
  </sheetData>
  <mergeCells count="87">
    <mergeCell ref="H7:I7"/>
    <mergeCell ref="J7:K7"/>
    <mergeCell ref="L7:M7"/>
    <mergeCell ref="A4:AC4"/>
    <mergeCell ref="A5:AC5"/>
    <mergeCell ref="AB7:AC7"/>
    <mergeCell ref="V7:W7"/>
    <mergeCell ref="X7:Y7"/>
    <mergeCell ref="Z7:AA7"/>
    <mergeCell ref="N7:O7"/>
    <mergeCell ref="P7:Q7"/>
    <mergeCell ref="R7:S7"/>
    <mergeCell ref="T7:U7"/>
    <mergeCell ref="A7:A8"/>
    <mergeCell ref="B7:B8"/>
    <mergeCell ref="C7:C8"/>
    <mergeCell ref="D7:E7"/>
    <mergeCell ref="F7:G7"/>
    <mergeCell ref="B59:B60"/>
    <mergeCell ref="C59:C60"/>
    <mergeCell ref="D59:E59"/>
    <mergeCell ref="F59:G59"/>
    <mergeCell ref="A24:B24"/>
    <mergeCell ref="A25:B25"/>
    <mergeCell ref="A28:B28"/>
    <mergeCell ref="A56:AC56"/>
    <mergeCell ref="A57:AC57"/>
    <mergeCell ref="AB59:AC59"/>
    <mergeCell ref="T59:U59"/>
    <mergeCell ref="V59:W59"/>
    <mergeCell ref="X59:Y59"/>
    <mergeCell ref="Z59:AA59"/>
    <mergeCell ref="B63:C63"/>
    <mergeCell ref="A72:B72"/>
    <mergeCell ref="A77:B77"/>
    <mergeCell ref="A78:B78"/>
    <mergeCell ref="R59:S59"/>
    <mergeCell ref="H59:I59"/>
    <mergeCell ref="J59:K59"/>
    <mergeCell ref="L59:M59"/>
    <mergeCell ref="N59:O59"/>
    <mergeCell ref="P59:Q59"/>
    <mergeCell ref="A59:A60"/>
    <mergeCell ref="A79:B79"/>
    <mergeCell ref="A86:B86"/>
    <mergeCell ref="A102:AC102"/>
    <mergeCell ref="A103:AC103"/>
    <mergeCell ref="A105:A106"/>
    <mergeCell ref="B105:B106"/>
    <mergeCell ref="C105:C106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118:B118"/>
    <mergeCell ref="A147:AC147"/>
    <mergeCell ref="A148:AC148"/>
    <mergeCell ref="A150:A151"/>
    <mergeCell ref="B150:B151"/>
    <mergeCell ref="C150:C151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A180:B180"/>
    <mergeCell ref="A182:B182"/>
    <mergeCell ref="Z150:AA150"/>
    <mergeCell ref="AB150:AC150"/>
    <mergeCell ref="A159:B159"/>
    <mergeCell ref="A163:B163"/>
    <mergeCell ref="A179:B17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09"/>
  <sheetViews>
    <sheetView workbookViewId="0">
      <selection activeCell="I166" sqref="I166"/>
    </sheetView>
  </sheetViews>
  <sheetFormatPr baseColWidth="10" defaultColWidth="9.140625" defaultRowHeight="15" x14ac:dyDescent="0.25"/>
  <cols>
    <col min="1" max="1" width="6.28515625" customWidth="1"/>
    <col min="2" max="2" width="5.85546875" customWidth="1"/>
    <col min="3" max="3" width="25.7109375" customWidth="1"/>
    <col min="4" max="4" width="9.42578125" customWidth="1"/>
    <col min="5" max="5" width="11.7109375" customWidth="1"/>
    <col min="6" max="6" width="9.28515625" customWidth="1"/>
    <col min="7" max="7" width="13.42578125" customWidth="1"/>
    <col min="8" max="8" width="8.5703125" customWidth="1"/>
    <col min="9" max="9" width="12" customWidth="1"/>
    <col min="10" max="10" width="9.28515625" customWidth="1"/>
    <col min="11" max="11" width="11.42578125" customWidth="1"/>
    <col min="12" max="12" width="10" customWidth="1"/>
    <col min="13" max="13" width="11.85546875" customWidth="1"/>
    <col min="14" max="14" width="9.5703125" customWidth="1"/>
    <col min="15" max="15" width="11.85546875" customWidth="1"/>
    <col min="16" max="16" width="9.85546875" customWidth="1"/>
    <col min="17" max="17" width="11.5703125" customWidth="1"/>
    <col min="18" max="18" width="10.140625" customWidth="1"/>
    <col min="19" max="19" width="11.42578125" customWidth="1"/>
    <col min="20" max="20" width="9.7109375" customWidth="1"/>
    <col min="21" max="21" width="12.140625" customWidth="1"/>
    <col min="22" max="22" width="9.85546875" customWidth="1"/>
    <col min="23" max="23" width="11.7109375" customWidth="1"/>
    <col min="24" max="24" width="10.140625" customWidth="1"/>
    <col min="25" max="25" width="12" customWidth="1"/>
    <col min="26" max="26" width="9.85546875" customWidth="1"/>
    <col min="27" max="27" width="11.42578125" customWidth="1"/>
    <col min="28" max="28" width="11" customWidth="1"/>
    <col min="29" max="29" width="12.42578125" customWidth="1"/>
    <col min="30" max="30" width="12.7109375" style="5" customWidth="1"/>
    <col min="31" max="31" width="15.140625" style="5" bestFit="1" customWidth="1"/>
    <col min="32" max="32" width="13.85546875" customWidth="1"/>
    <col min="33" max="33" width="13.28515625" bestFit="1" customWidth="1"/>
    <col min="34" max="34" width="10.5703125" bestFit="1" customWidth="1"/>
    <col min="35" max="35" width="9.5703125" bestFit="1" customWidth="1"/>
    <col min="36" max="37" width="10.5703125" bestFit="1" customWidth="1"/>
    <col min="38" max="38" width="9.5703125" bestFit="1" customWidth="1"/>
    <col min="39" max="41" width="10.5703125" bestFit="1" customWidth="1"/>
  </cols>
  <sheetData>
    <row r="1" spans="1:36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6" ht="20.25" customHeight="1" x14ac:dyDescent="0.25">
      <c r="A4" s="557" t="s">
        <v>285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6" t="s">
        <v>286</v>
      </c>
    </row>
    <row r="5" spans="1:36" ht="15" customHeight="1" x14ac:dyDescent="0.25">
      <c r="A5" s="546" t="s">
        <v>287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</row>
    <row r="6" spans="1:36" ht="15.75" x14ac:dyDescent="0.25">
      <c r="A6" s="547" t="s">
        <v>3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</row>
    <row r="7" spans="1:36" ht="2.25" customHeight="1" thickBot="1" x14ac:dyDescent="0.35">
      <c r="A7" s="369"/>
      <c r="B7" s="369"/>
      <c r="C7" s="369"/>
      <c r="D7" s="369"/>
      <c r="E7" s="369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5"/>
      <c r="AC7" s="5"/>
    </row>
    <row r="8" spans="1:36" ht="13.5" customHeight="1" thickBot="1" x14ac:dyDescent="0.35">
      <c r="A8" s="558" t="s">
        <v>4</v>
      </c>
      <c r="B8" s="560" t="s">
        <v>5</v>
      </c>
      <c r="C8" s="562" t="s">
        <v>6</v>
      </c>
      <c r="D8" s="555" t="s">
        <v>7</v>
      </c>
      <c r="E8" s="555"/>
      <c r="F8" s="555" t="s">
        <v>8</v>
      </c>
      <c r="G8" s="555"/>
      <c r="H8" s="555" t="s">
        <v>9</v>
      </c>
      <c r="I8" s="555"/>
      <c r="J8" s="555" t="s">
        <v>10</v>
      </c>
      <c r="K8" s="555"/>
      <c r="L8" s="555" t="s">
        <v>11</v>
      </c>
      <c r="M8" s="555"/>
      <c r="N8" s="555" t="s">
        <v>12</v>
      </c>
      <c r="O8" s="555"/>
      <c r="P8" s="555" t="s">
        <v>13</v>
      </c>
      <c r="Q8" s="555"/>
      <c r="R8" s="555" t="s">
        <v>14</v>
      </c>
      <c r="S8" s="555"/>
      <c r="T8" s="555" t="s">
        <v>15</v>
      </c>
      <c r="U8" s="555"/>
      <c r="V8" s="555" t="s">
        <v>16</v>
      </c>
      <c r="W8" s="555"/>
      <c r="X8" s="555" t="s">
        <v>17</v>
      </c>
      <c r="Y8" s="555"/>
      <c r="Z8" s="555" t="s">
        <v>18</v>
      </c>
      <c r="AA8" s="555"/>
      <c r="AB8" s="555" t="s">
        <v>19</v>
      </c>
      <c r="AC8" s="556"/>
    </row>
    <row r="9" spans="1:36" ht="15" customHeight="1" thickBot="1" x14ac:dyDescent="0.35">
      <c r="A9" s="559"/>
      <c r="B9" s="561"/>
      <c r="C9" s="563"/>
      <c r="D9" s="240" t="s">
        <v>20</v>
      </c>
      <c r="E9" s="240" t="s">
        <v>21</v>
      </c>
      <c r="F9" s="240" t="s">
        <v>20</v>
      </c>
      <c r="G9" s="240" t="s">
        <v>21</v>
      </c>
      <c r="H9" s="240" t="s">
        <v>20</v>
      </c>
      <c r="I9" s="240" t="s">
        <v>21</v>
      </c>
      <c r="J9" s="240" t="s">
        <v>20</v>
      </c>
      <c r="K9" s="240" t="s">
        <v>21</v>
      </c>
      <c r="L9" s="240" t="s">
        <v>20</v>
      </c>
      <c r="M9" s="240" t="s">
        <v>21</v>
      </c>
      <c r="N9" s="240" t="s">
        <v>20</v>
      </c>
      <c r="O9" s="240" t="s">
        <v>21</v>
      </c>
      <c r="P9" s="240" t="s">
        <v>20</v>
      </c>
      <c r="Q9" s="240" t="s">
        <v>21</v>
      </c>
      <c r="R9" s="240" t="s">
        <v>20</v>
      </c>
      <c r="S9" s="240" t="s">
        <v>21</v>
      </c>
      <c r="T9" s="240" t="s">
        <v>20</v>
      </c>
      <c r="U9" s="240" t="s">
        <v>21</v>
      </c>
      <c r="V9" s="240" t="s">
        <v>20</v>
      </c>
      <c r="W9" s="240" t="s">
        <v>21</v>
      </c>
      <c r="X9" s="240" t="s">
        <v>20</v>
      </c>
      <c r="Y9" s="240" t="s">
        <v>21</v>
      </c>
      <c r="Z9" s="240" t="s">
        <v>20</v>
      </c>
      <c r="AA9" s="240" t="s">
        <v>21</v>
      </c>
      <c r="AB9" s="240" t="s">
        <v>20</v>
      </c>
      <c r="AC9" s="241" t="s">
        <v>21</v>
      </c>
    </row>
    <row r="10" spans="1:36" ht="5.25" customHeight="1" x14ac:dyDescent="0.25">
      <c r="A10" s="166"/>
      <c r="B10" s="9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5"/>
      <c r="AC10" s="167"/>
    </row>
    <row r="11" spans="1:36" ht="15" customHeight="1" x14ac:dyDescent="0.25">
      <c r="A11" s="168">
        <v>10</v>
      </c>
      <c r="B11" s="13"/>
      <c r="C11" s="130" t="s">
        <v>22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169"/>
    </row>
    <row r="12" spans="1:36" ht="14.25" customHeight="1" x14ac:dyDescent="0.25">
      <c r="A12" s="170"/>
      <c r="B12" s="383" t="s">
        <v>23</v>
      </c>
      <c r="C12" s="15" t="s">
        <v>24</v>
      </c>
      <c r="D12" s="16">
        <v>42671.953000000001</v>
      </c>
      <c r="E12" s="16">
        <v>9669833.008200001</v>
      </c>
      <c r="F12" s="16">
        <v>25098.05125</v>
      </c>
      <c r="G12" s="16">
        <v>5567247.0352750001</v>
      </c>
      <c r="H12" s="16">
        <v>21104.368999999999</v>
      </c>
      <c r="I12" s="16">
        <v>4629996.9137180001</v>
      </c>
      <c r="J12" s="16">
        <v>44068.201000000001</v>
      </c>
      <c r="K12" s="16">
        <v>10243696.783500001</v>
      </c>
      <c r="L12" s="16">
        <v>47886.160400000001</v>
      </c>
      <c r="M12" s="16">
        <v>10807399.37098</v>
      </c>
      <c r="N12" s="16">
        <v>62215.822</v>
      </c>
      <c r="O12" s="16">
        <v>14125141.063899999</v>
      </c>
      <c r="P12" s="16">
        <v>42221.5147</v>
      </c>
      <c r="Q12" s="16">
        <v>9218980.0150900017</v>
      </c>
      <c r="R12" s="16">
        <v>59045.093000000001</v>
      </c>
      <c r="S12" s="16">
        <v>13897893.9805</v>
      </c>
      <c r="T12" s="16">
        <v>54701.332999999999</v>
      </c>
      <c r="U12" s="16">
        <v>12535808.376052</v>
      </c>
      <c r="V12" s="16">
        <v>41890.26</v>
      </c>
      <c r="W12" s="16">
        <v>9594235.5842000004</v>
      </c>
      <c r="X12" s="16">
        <v>5809.76</v>
      </c>
      <c r="Y12" s="16">
        <v>1263482.025872</v>
      </c>
      <c r="Z12" s="16">
        <v>66937.774000000005</v>
      </c>
      <c r="AA12" s="16">
        <v>15849473.7969</v>
      </c>
      <c r="AB12" s="16">
        <f>D12+F12+H12+J12+L12+N12+P12+R12+T12+V12+X12+Z12</f>
        <v>513650.29134999996</v>
      </c>
      <c r="AC12" s="171">
        <f>E12+G12+I12+K12+M12+O12+Q12+S12+U12+W12+Y12+AA12</f>
        <v>117403187.95418702</v>
      </c>
      <c r="AD12" s="2"/>
      <c r="AE12" s="2"/>
    </row>
    <row r="13" spans="1:36" ht="14.25" customHeight="1" x14ac:dyDescent="0.25">
      <c r="A13" s="170"/>
      <c r="B13" s="383" t="s">
        <v>25</v>
      </c>
      <c r="C13" s="17" t="s">
        <v>26</v>
      </c>
      <c r="D13" s="16">
        <v>1363.61</v>
      </c>
      <c r="E13" s="16">
        <v>714750.61400000006</v>
      </c>
      <c r="F13" s="16">
        <v>452.09</v>
      </c>
      <c r="G13" s="16">
        <v>228555.375</v>
      </c>
      <c r="H13" s="16">
        <v>899.59</v>
      </c>
      <c r="I13" s="16">
        <v>477856.06699999998</v>
      </c>
      <c r="J13" s="16">
        <v>1072.1199999999999</v>
      </c>
      <c r="K13" s="16">
        <v>562138.88499999989</v>
      </c>
      <c r="L13" s="16">
        <v>882.97358999999994</v>
      </c>
      <c r="M13" s="16">
        <v>446466.05898000003</v>
      </c>
      <c r="N13" s="16">
        <v>609.45000000000005</v>
      </c>
      <c r="O13" s="16">
        <v>283172.799</v>
      </c>
      <c r="P13" s="16">
        <v>1119.135</v>
      </c>
      <c r="Q13" s="16">
        <v>552913.196</v>
      </c>
      <c r="R13" s="16">
        <v>1700.981</v>
      </c>
      <c r="S13" s="16">
        <v>944866.36399999983</v>
      </c>
      <c r="T13" s="16">
        <v>451.1</v>
      </c>
      <c r="U13" s="16">
        <v>222889.83599999998</v>
      </c>
      <c r="V13" s="16">
        <v>803.17899999999997</v>
      </c>
      <c r="W13" s="16">
        <v>399760.76990000001</v>
      </c>
      <c r="X13" s="16">
        <v>1293.175</v>
      </c>
      <c r="Y13" s="16">
        <v>602685.60499999998</v>
      </c>
      <c r="Z13" s="16">
        <v>1258.31</v>
      </c>
      <c r="AA13" s="16">
        <v>608282.21699999995</v>
      </c>
      <c r="AB13" s="16">
        <f t="shared" ref="AB13:AB63" si="0">D13+F13+H13+J13+L13+N13+P13+R13+T13+V13+X13+Z13</f>
        <v>11905.713589999998</v>
      </c>
      <c r="AC13" s="171">
        <f t="shared" ref="AC13:AC63" si="1">E13+G13+I13+K13+M13+O13+Q13+S13+U13+W13+Y13+AA13</f>
        <v>6044337.7868799996</v>
      </c>
      <c r="AD13" s="2"/>
      <c r="AE13" s="2"/>
    </row>
    <row r="14" spans="1:36" ht="14.25" customHeight="1" x14ac:dyDescent="0.25">
      <c r="A14" s="172"/>
      <c r="B14" s="383" t="s">
        <v>27</v>
      </c>
      <c r="C14" s="17" t="s">
        <v>28</v>
      </c>
      <c r="D14" s="16">
        <v>63036.107801999999</v>
      </c>
      <c r="E14" s="16">
        <v>14360925.941054001</v>
      </c>
      <c r="F14" s="16">
        <v>73598.820000000007</v>
      </c>
      <c r="G14" s="16">
        <v>11919923.495225001</v>
      </c>
      <c r="H14" s="16">
        <v>70944.984798299993</v>
      </c>
      <c r="I14" s="16">
        <v>11995974.289014002</v>
      </c>
      <c r="J14" s="16">
        <v>123334.5096</v>
      </c>
      <c r="K14" s="16">
        <v>21025764.312052</v>
      </c>
      <c r="L14" s="16">
        <v>108819.36408999999</v>
      </c>
      <c r="M14" s="16">
        <v>19574632.426494002</v>
      </c>
      <c r="N14" s="16">
        <v>138832.45598949998</v>
      </c>
      <c r="O14" s="16">
        <v>26247377.585923996</v>
      </c>
      <c r="P14" s="16">
        <v>124544.50995000001</v>
      </c>
      <c r="Q14" s="16">
        <v>22214634.484406009</v>
      </c>
      <c r="R14" s="16">
        <v>128125.74146</v>
      </c>
      <c r="S14" s="16">
        <v>22119737.063079</v>
      </c>
      <c r="T14" s="16">
        <v>105216.0021</v>
      </c>
      <c r="U14" s="16">
        <v>17832819.501089998</v>
      </c>
      <c r="V14" s="16">
        <v>166302.55513999998</v>
      </c>
      <c r="W14" s="16">
        <v>30018983.716666006</v>
      </c>
      <c r="X14" s="16">
        <v>111469.32700999999</v>
      </c>
      <c r="Y14" s="16">
        <v>19125743.917117003</v>
      </c>
      <c r="Z14" s="16">
        <v>188104.06700000001</v>
      </c>
      <c r="AA14" s="16">
        <v>31509581.389950003</v>
      </c>
      <c r="AB14" s="16">
        <f>D14+F14+H14+J14+L14+N14+P14+R14+T14+V14+X14+Z14</f>
        <v>1402328.4449398001</v>
      </c>
      <c r="AC14" s="171">
        <f t="shared" si="1"/>
        <v>247946098.12207103</v>
      </c>
      <c r="AD14" s="2"/>
      <c r="AE14" s="2"/>
      <c r="AF14" s="20"/>
      <c r="AG14" s="20"/>
    </row>
    <row r="15" spans="1:36" ht="2.25" customHeight="1" x14ac:dyDescent="0.25">
      <c r="A15" s="173"/>
      <c r="B15" s="22"/>
      <c r="C15" s="2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>
        <f t="shared" si="0"/>
        <v>0</v>
      </c>
      <c r="AC15" s="171">
        <f t="shared" si="1"/>
        <v>0</v>
      </c>
    </row>
    <row r="16" spans="1:36" ht="12.75" customHeight="1" x14ac:dyDescent="0.25">
      <c r="A16" s="174"/>
      <c r="B16" s="25"/>
      <c r="C16" s="131" t="s">
        <v>29</v>
      </c>
      <c r="D16" s="26">
        <f>+D17+D18+D19+D20</f>
        <v>1216.3317847000001</v>
      </c>
      <c r="E16" s="26">
        <f t="shared" ref="E16:AA16" si="2">+E17+E18+E19+E20</f>
        <v>713777.62046800007</v>
      </c>
      <c r="F16" s="26">
        <f t="shared" si="2"/>
        <v>197.36090100000001</v>
      </c>
      <c r="G16" s="26">
        <f t="shared" si="2"/>
        <v>126396.36795200002</v>
      </c>
      <c r="H16" s="26">
        <f t="shared" si="2"/>
        <v>13490.885769999999</v>
      </c>
      <c r="I16" s="26">
        <f t="shared" si="2"/>
        <v>7546398.5538539989</v>
      </c>
      <c r="J16" s="26">
        <f t="shared" si="2"/>
        <v>548.0139099999999</v>
      </c>
      <c r="K16" s="26">
        <f t="shared" si="2"/>
        <v>364872.35128399997</v>
      </c>
      <c r="L16" s="26">
        <f t="shared" si="2"/>
        <v>156.16475019999999</v>
      </c>
      <c r="M16" s="26">
        <f t="shared" si="2"/>
        <v>126428.81829</v>
      </c>
      <c r="N16" s="26">
        <f t="shared" si="2"/>
        <v>842.91538439999999</v>
      </c>
      <c r="O16" s="26">
        <f t="shared" si="2"/>
        <v>543780.91813500004</v>
      </c>
      <c r="P16" s="26">
        <f t="shared" si="2"/>
        <v>360.46869000000004</v>
      </c>
      <c r="Q16" s="26">
        <f t="shared" si="2"/>
        <v>256162.79147399997</v>
      </c>
      <c r="R16" s="26">
        <f t="shared" si="2"/>
        <v>448.94557769999994</v>
      </c>
      <c r="S16" s="26">
        <f t="shared" si="2"/>
        <v>294680.85374300007</v>
      </c>
      <c r="T16" s="26">
        <f t="shared" si="2"/>
        <v>535.87276999999995</v>
      </c>
      <c r="U16" s="26">
        <f t="shared" si="2"/>
        <v>364999.92914600007</v>
      </c>
      <c r="V16" s="26">
        <f t="shared" si="2"/>
        <v>786.57547</v>
      </c>
      <c r="W16" s="26">
        <f t="shared" si="2"/>
        <v>449840.46151799988</v>
      </c>
      <c r="X16" s="26">
        <f t="shared" si="2"/>
        <v>775.48225000000002</v>
      </c>
      <c r="Y16" s="26">
        <f t="shared" si="2"/>
        <v>428808.13548100012</v>
      </c>
      <c r="Z16" s="26">
        <f t="shared" si="2"/>
        <v>408.64056620000002</v>
      </c>
      <c r="AA16" s="26">
        <f t="shared" si="2"/>
        <v>242467.30937499998</v>
      </c>
      <c r="AB16" s="27">
        <f>D16+F16+H16+J16+L16+N16+P16+R16+T16+V16+X16+Z16</f>
        <v>19767.657824200003</v>
      </c>
      <c r="AC16" s="175">
        <f t="shared" si="1"/>
        <v>11458614.110719997</v>
      </c>
      <c r="AD16" s="2"/>
      <c r="AE16" s="2"/>
      <c r="AF16" s="19"/>
      <c r="AG16" s="19"/>
      <c r="AH16" s="19"/>
      <c r="AI16" s="19"/>
      <c r="AJ16" s="19"/>
    </row>
    <row r="17" spans="1:31" ht="17.25" customHeight="1" x14ac:dyDescent="0.25">
      <c r="A17" s="170"/>
      <c r="B17" s="383" t="s">
        <v>30</v>
      </c>
      <c r="C17" s="17" t="s">
        <v>31</v>
      </c>
      <c r="D17" s="16">
        <v>1.0999999999999999E-2</v>
      </c>
      <c r="E17" s="16">
        <v>49.99</v>
      </c>
      <c r="F17" s="16">
        <v>0.129</v>
      </c>
      <c r="G17" s="16">
        <v>98.9</v>
      </c>
      <c r="H17" s="16">
        <v>6.6460000000000005E-2</v>
      </c>
      <c r="I17" s="16">
        <v>77.005899999999997</v>
      </c>
      <c r="J17" s="16">
        <v>0.16</v>
      </c>
      <c r="K17" s="16">
        <v>1.6E-2</v>
      </c>
      <c r="L17" s="16">
        <v>3.0000000000000001E-3</v>
      </c>
      <c r="M17" s="16">
        <v>12</v>
      </c>
      <c r="N17" s="16">
        <v>6.0000000000000001E-3</v>
      </c>
      <c r="O17" s="16">
        <v>32</v>
      </c>
      <c r="P17" s="16">
        <v>0.46660000000000001</v>
      </c>
      <c r="Q17" s="16">
        <v>55.36</v>
      </c>
      <c r="R17" s="16">
        <v>18.400829999999999</v>
      </c>
      <c r="S17" s="16">
        <v>9112.2358839999997</v>
      </c>
      <c r="T17" s="16">
        <v>5.0000000000000001E-3</v>
      </c>
      <c r="U17" s="16">
        <v>12</v>
      </c>
      <c r="V17" s="16">
        <v>8.9999999999999993E-3</v>
      </c>
      <c r="W17" s="16">
        <v>40</v>
      </c>
      <c r="X17" s="16">
        <v>3.5999999999999997E-2</v>
      </c>
      <c r="Y17" s="16">
        <v>168</v>
      </c>
      <c r="Z17" s="16">
        <v>3.6999999999999998E-2</v>
      </c>
      <c r="AA17" s="16">
        <v>74</v>
      </c>
      <c r="AB17" s="16">
        <f t="shared" si="0"/>
        <v>19.329889999999999</v>
      </c>
      <c r="AC17" s="171">
        <f t="shared" si="1"/>
        <v>9731.5077839999994</v>
      </c>
      <c r="AD17" s="2"/>
      <c r="AE17" s="2"/>
    </row>
    <row r="18" spans="1:31" ht="13.5" customHeight="1" x14ac:dyDescent="0.25">
      <c r="A18" s="170"/>
      <c r="B18" s="383" t="s">
        <v>32</v>
      </c>
      <c r="C18" s="30" t="s">
        <v>33</v>
      </c>
      <c r="D18" s="16">
        <v>78.093834699999988</v>
      </c>
      <c r="E18" s="16">
        <v>72303.540956000041</v>
      </c>
      <c r="F18" s="29">
        <v>42.183621000000002</v>
      </c>
      <c r="G18" s="29">
        <v>35253.923671999983</v>
      </c>
      <c r="H18" s="29">
        <v>30.758789999999994</v>
      </c>
      <c r="I18" s="29">
        <v>19986.983047999991</v>
      </c>
      <c r="J18" s="29">
        <v>66.544449999999998</v>
      </c>
      <c r="K18" s="29">
        <v>96240.453150999994</v>
      </c>
      <c r="L18" s="29">
        <v>33.190180199999993</v>
      </c>
      <c r="M18" s="29">
        <v>45503.212633000003</v>
      </c>
      <c r="N18" s="29">
        <v>45.165444399999998</v>
      </c>
      <c r="O18" s="29">
        <v>55580.937823</v>
      </c>
      <c r="P18" s="29">
        <v>33.228020000000001</v>
      </c>
      <c r="Q18" s="29">
        <v>52564.757897000003</v>
      </c>
      <c r="R18" s="29">
        <v>27.457537699999989</v>
      </c>
      <c r="S18" s="29">
        <v>33449.465308999999</v>
      </c>
      <c r="T18" s="29">
        <v>59.804790000000011</v>
      </c>
      <c r="U18" s="29">
        <v>93444.41155400002</v>
      </c>
      <c r="V18" s="29">
        <v>6.6024500000000002</v>
      </c>
      <c r="W18" s="29">
        <v>19366.290767999999</v>
      </c>
      <c r="X18" s="29">
        <v>38.019550000000002</v>
      </c>
      <c r="Y18" s="29">
        <v>33846.512197000004</v>
      </c>
      <c r="Z18" s="29">
        <v>42.865566200000004</v>
      </c>
      <c r="AA18" s="29">
        <v>44233.431675000007</v>
      </c>
      <c r="AB18" s="16">
        <f t="shared" si="0"/>
        <v>503.91423419999995</v>
      </c>
      <c r="AC18" s="171">
        <f t="shared" si="1"/>
        <v>601773.92068300012</v>
      </c>
      <c r="AD18" s="2"/>
      <c r="AE18" s="2"/>
    </row>
    <row r="19" spans="1:31" ht="15.75" customHeight="1" x14ac:dyDescent="0.25">
      <c r="A19" s="170"/>
      <c r="B19" s="383" t="s">
        <v>34</v>
      </c>
      <c r="C19" s="30" t="s">
        <v>35</v>
      </c>
      <c r="D19" s="16">
        <v>1121.9559999999999</v>
      </c>
      <c r="E19" s="16">
        <v>633126.43440000003</v>
      </c>
      <c r="F19" s="16">
        <v>154.51728</v>
      </c>
      <c r="G19" s="16">
        <v>91035.497280000025</v>
      </c>
      <c r="H19" s="16">
        <v>13444.928459999999</v>
      </c>
      <c r="I19" s="16">
        <v>7519464.3455219995</v>
      </c>
      <c r="J19" s="16">
        <v>481.30845999999997</v>
      </c>
      <c r="K19" s="16">
        <v>268623.88213300001</v>
      </c>
      <c r="L19" s="16">
        <v>122.97057</v>
      </c>
      <c r="M19" s="16">
        <v>80905.605656999993</v>
      </c>
      <c r="N19" s="16">
        <v>778.69394</v>
      </c>
      <c r="O19" s="16">
        <v>477168.18031200004</v>
      </c>
      <c r="P19" s="16">
        <v>326.71307000000007</v>
      </c>
      <c r="Q19" s="16">
        <v>203474.67357699998</v>
      </c>
      <c r="R19" s="16">
        <v>403.06450999999998</v>
      </c>
      <c r="S19" s="16">
        <v>252089.64255000005</v>
      </c>
      <c r="T19" s="16">
        <v>476.06097999999997</v>
      </c>
      <c r="U19" s="16">
        <v>271527.51759200002</v>
      </c>
      <c r="V19" s="16">
        <v>779.96402</v>
      </c>
      <c r="W19" s="16">
        <v>430434.17074999987</v>
      </c>
      <c r="X19" s="16">
        <v>717.13743999999997</v>
      </c>
      <c r="Y19" s="16">
        <v>384787.08299000008</v>
      </c>
      <c r="Z19" s="16">
        <v>365.73700000000002</v>
      </c>
      <c r="AA19" s="16">
        <v>198151.87769999998</v>
      </c>
      <c r="AB19" s="16">
        <f t="shared" si="0"/>
        <v>19173.051729999996</v>
      </c>
      <c r="AC19" s="171">
        <f t="shared" si="1"/>
        <v>10810788.910463</v>
      </c>
      <c r="AD19" s="2"/>
      <c r="AE19" s="2"/>
    </row>
    <row r="20" spans="1:31" ht="17.25" customHeight="1" x14ac:dyDescent="0.25">
      <c r="A20" s="176"/>
      <c r="B20" s="32" t="s">
        <v>36</v>
      </c>
      <c r="C20" s="33" t="s">
        <v>37</v>
      </c>
      <c r="D20" s="34">
        <v>16.270949999999999</v>
      </c>
      <c r="E20" s="34">
        <v>8297.6551120000004</v>
      </c>
      <c r="F20" s="34">
        <v>0.53100000000000003</v>
      </c>
      <c r="G20" s="34">
        <v>8.0470000000000006</v>
      </c>
      <c r="H20" s="34">
        <v>15.132059999999999</v>
      </c>
      <c r="I20" s="34">
        <v>6870.2193839999991</v>
      </c>
      <c r="J20" s="34">
        <v>1E-3</v>
      </c>
      <c r="K20" s="34">
        <v>8</v>
      </c>
      <c r="L20" s="34">
        <v>1E-3</v>
      </c>
      <c r="M20" s="34">
        <v>8</v>
      </c>
      <c r="N20" s="34">
        <v>19.05</v>
      </c>
      <c r="O20" s="34">
        <v>10999.8</v>
      </c>
      <c r="P20" s="34">
        <v>6.0999999999999999E-2</v>
      </c>
      <c r="Q20" s="34">
        <v>68</v>
      </c>
      <c r="R20" s="34">
        <v>2.2699999999999998E-2</v>
      </c>
      <c r="S20" s="34">
        <v>29.51</v>
      </c>
      <c r="T20" s="34">
        <v>2E-3</v>
      </c>
      <c r="U20" s="34">
        <v>16</v>
      </c>
      <c r="V20" s="34"/>
      <c r="W20" s="34"/>
      <c r="X20" s="34">
        <v>20.289259999999999</v>
      </c>
      <c r="Y20" s="34">
        <v>10006.540294</v>
      </c>
      <c r="Z20" s="34">
        <v>1E-3</v>
      </c>
      <c r="AA20" s="34">
        <v>8</v>
      </c>
      <c r="AB20" s="16">
        <f t="shared" si="0"/>
        <v>71.361970000000014</v>
      </c>
      <c r="AC20" s="171">
        <f t="shared" si="1"/>
        <v>36319.771789999999</v>
      </c>
      <c r="AD20" s="2"/>
      <c r="AE20" s="2"/>
    </row>
    <row r="21" spans="1:31" ht="9.75" customHeight="1" x14ac:dyDescent="0.25">
      <c r="A21" s="177"/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16">
        <f t="shared" si="0"/>
        <v>0</v>
      </c>
      <c r="AC21" s="171">
        <f t="shared" si="1"/>
        <v>0</v>
      </c>
    </row>
    <row r="22" spans="1:31" ht="15.75" customHeight="1" x14ac:dyDescent="0.25">
      <c r="A22" s="178"/>
      <c r="B22" s="390" t="s">
        <v>38</v>
      </c>
      <c r="C22" s="40" t="s">
        <v>39</v>
      </c>
      <c r="D22" s="41">
        <v>197.76723999999999</v>
      </c>
      <c r="E22" s="41">
        <v>76209.558097999994</v>
      </c>
      <c r="F22" s="41">
        <v>24.494</v>
      </c>
      <c r="G22" s="41">
        <v>11634.65</v>
      </c>
      <c r="H22" s="41">
        <v>75.024950000000004</v>
      </c>
      <c r="I22" s="41">
        <v>35193.805984999999</v>
      </c>
      <c r="J22" s="41">
        <v>47.713999999999999</v>
      </c>
      <c r="K22" s="41">
        <v>21673.912900000003</v>
      </c>
      <c r="L22" s="41">
        <v>149.18770000000001</v>
      </c>
      <c r="M22" s="41">
        <v>63421.003559999997</v>
      </c>
      <c r="N22" s="41">
        <v>47.17409</v>
      </c>
      <c r="O22" s="41">
        <v>14831.533896000001</v>
      </c>
      <c r="P22" s="41">
        <v>23.587</v>
      </c>
      <c r="Q22" s="41">
        <v>11371.2927</v>
      </c>
      <c r="R22" s="41">
        <v>0.248</v>
      </c>
      <c r="S22" s="41">
        <v>638.45119999999997</v>
      </c>
      <c r="T22" s="41">
        <v>96.526089999999996</v>
      </c>
      <c r="U22" s="41">
        <v>37368.645774999997</v>
      </c>
      <c r="V22" s="41">
        <v>1.4E-2</v>
      </c>
      <c r="W22" s="41">
        <v>11.0404</v>
      </c>
      <c r="X22" s="41">
        <v>0</v>
      </c>
      <c r="Y22" s="41">
        <v>0</v>
      </c>
      <c r="Z22" s="41">
        <v>24.222000000000001</v>
      </c>
      <c r="AA22" s="41">
        <v>13126.4164</v>
      </c>
      <c r="AB22" s="16">
        <f t="shared" si="0"/>
        <v>685.95907</v>
      </c>
      <c r="AC22" s="171">
        <f t="shared" si="1"/>
        <v>285480.31091399997</v>
      </c>
      <c r="AD22" s="2"/>
      <c r="AE22" s="2"/>
    </row>
    <row r="23" spans="1:31" ht="15.75" customHeight="1" x14ac:dyDescent="0.25">
      <c r="A23" s="179">
        <v>11</v>
      </c>
      <c r="B23" s="383" t="s">
        <v>40</v>
      </c>
      <c r="C23" s="15" t="s">
        <v>41</v>
      </c>
      <c r="D23" s="16">
        <v>502.35474000000005</v>
      </c>
      <c r="E23" s="16">
        <v>229995.326118</v>
      </c>
      <c r="F23" s="16">
        <v>324.35633000000001</v>
      </c>
      <c r="G23" s="16">
        <v>140812.67766299998</v>
      </c>
      <c r="H23" s="16">
        <v>614.66684309999994</v>
      </c>
      <c r="I23" s="16">
        <v>233019.776411</v>
      </c>
      <c r="J23" s="16">
        <v>650.36331000000007</v>
      </c>
      <c r="K23" s="16">
        <v>274126.62267299998</v>
      </c>
      <c r="L23" s="41">
        <v>609.70274999999992</v>
      </c>
      <c r="M23" s="41">
        <v>250212.47668200004</v>
      </c>
      <c r="N23" s="41">
        <v>436.55799999999999</v>
      </c>
      <c r="O23" s="41">
        <v>174309.14838599996</v>
      </c>
      <c r="P23" s="41">
        <v>799.74579379599982</v>
      </c>
      <c r="Q23" s="41">
        <v>333353.39210699999</v>
      </c>
      <c r="R23" s="41">
        <v>764.08610999999962</v>
      </c>
      <c r="S23" s="41">
        <v>330149.01726399997</v>
      </c>
      <c r="T23" s="41">
        <v>210.36540000000005</v>
      </c>
      <c r="U23" s="41">
        <v>106612.98049400002</v>
      </c>
      <c r="V23" s="41">
        <v>570.79027999999994</v>
      </c>
      <c r="W23" s="41">
        <v>244929.36414200009</v>
      </c>
      <c r="X23" s="41">
        <v>509.33519999999993</v>
      </c>
      <c r="Y23" s="41">
        <v>230013.79238599999</v>
      </c>
      <c r="Z23" s="41">
        <v>522.36171999999999</v>
      </c>
      <c r="AA23" s="41">
        <v>234193.07321099998</v>
      </c>
      <c r="AB23" s="16">
        <f t="shared" si="0"/>
        <v>6514.6864768959986</v>
      </c>
      <c r="AC23" s="171">
        <f t="shared" si="1"/>
        <v>2781727.6475369995</v>
      </c>
      <c r="AD23" s="2"/>
      <c r="AE23" s="2"/>
    </row>
    <row r="24" spans="1:31" ht="15.75" customHeight="1" x14ac:dyDescent="0.25">
      <c r="A24" s="179"/>
      <c r="B24" s="43" t="s">
        <v>42</v>
      </c>
      <c r="C24" s="17" t="s">
        <v>43</v>
      </c>
      <c r="D24" s="16">
        <v>95.284530000000004</v>
      </c>
      <c r="E24" s="16">
        <v>75676.611906999999</v>
      </c>
      <c r="F24" s="16">
        <v>58.353531499999995</v>
      </c>
      <c r="G24" s="16">
        <v>56343.12429</v>
      </c>
      <c r="H24" s="16">
        <v>95.294229400000006</v>
      </c>
      <c r="I24" s="16">
        <v>71939.872413999998</v>
      </c>
      <c r="J24" s="16">
        <v>170.90417120000001</v>
      </c>
      <c r="K24" s="16">
        <v>154335.00753499998</v>
      </c>
      <c r="L24" s="41">
        <v>147.6470114</v>
      </c>
      <c r="M24" s="41">
        <v>133966.86388299998</v>
      </c>
      <c r="N24" s="41">
        <v>169.13873040000001</v>
      </c>
      <c r="O24" s="41">
        <v>170906.30112399999</v>
      </c>
      <c r="P24" s="41">
        <v>121.4429646</v>
      </c>
      <c r="Q24" s="41">
        <v>134048.78909800001</v>
      </c>
      <c r="R24" s="41">
        <v>145.88937129999999</v>
      </c>
      <c r="S24" s="41">
        <v>124259.185942</v>
      </c>
      <c r="T24" s="41">
        <v>203.22486999999998</v>
      </c>
      <c r="U24" s="41">
        <v>211643.39741599999</v>
      </c>
      <c r="V24" s="41">
        <v>117.02607999999999</v>
      </c>
      <c r="W24" s="41">
        <v>96562.123408999993</v>
      </c>
      <c r="X24" s="41">
        <v>97.909059999999997</v>
      </c>
      <c r="Y24" s="41">
        <v>71443.264848000006</v>
      </c>
      <c r="Z24" s="41">
        <v>25.747889999999998</v>
      </c>
      <c r="AA24" s="41">
        <v>17083.132192999998</v>
      </c>
      <c r="AB24" s="16">
        <f t="shared" si="0"/>
        <v>1447.8624397999999</v>
      </c>
      <c r="AC24" s="171">
        <f t="shared" si="1"/>
        <v>1318207.6740589999</v>
      </c>
      <c r="AD24" s="2"/>
      <c r="AE24" s="2"/>
    </row>
    <row r="25" spans="1:31" ht="15.75" customHeight="1" x14ac:dyDescent="0.25">
      <c r="A25" s="386"/>
      <c r="B25" s="44" t="s">
        <v>44</v>
      </c>
      <c r="C25" s="15" t="s">
        <v>45</v>
      </c>
      <c r="D25" s="16">
        <v>0.72699999999999998</v>
      </c>
      <c r="E25" s="16">
        <v>495.9794</v>
      </c>
      <c r="F25" s="16">
        <v>0.35002</v>
      </c>
      <c r="G25" s="16">
        <v>401.99</v>
      </c>
      <c r="H25" s="16">
        <v>3.8331399999999998</v>
      </c>
      <c r="I25" s="16">
        <v>3376.0983760000004</v>
      </c>
      <c r="J25" s="16">
        <v>0.60702</v>
      </c>
      <c r="K25" s="16">
        <v>628.11940000000004</v>
      </c>
      <c r="L25" s="41">
        <v>1.1919799999999998</v>
      </c>
      <c r="M25" s="41">
        <v>594.98403299999995</v>
      </c>
      <c r="N25" s="41">
        <v>0.45001999999999998</v>
      </c>
      <c r="O25" s="41">
        <v>513.00800000000004</v>
      </c>
      <c r="P25" s="41">
        <v>3.2821100000000003</v>
      </c>
      <c r="Q25" s="41">
        <v>3104.964551</v>
      </c>
      <c r="R25" s="41">
        <v>0.64978000000000002</v>
      </c>
      <c r="S25" s="41">
        <v>319.61819600000001</v>
      </c>
      <c r="T25" s="41">
        <v>2.6225400000000003</v>
      </c>
      <c r="U25" s="41">
        <v>1442.6771320000003</v>
      </c>
      <c r="V25" s="41">
        <v>0.245</v>
      </c>
      <c r="W25" s="41">
        <v>24.5</v>
      </c>
      <c r="X25" s="41">
        <v>9.2849999999999988E-2</v>
      </c>
      <c r="Y25" s="41">
        <v>350.39985200000001</v>
      </c>
      <c r="Z25" s="41">
        <v>3.8309700000000002</v>
      </c>
      <c r="AA25" s="41">
        <v>3670.0255670000001</v>
      </c>
      <c r="AB25" s="16">
        <f t="shared" si="0"/>
        <v>17.882429999999999</v>
      </c>
      <c r="AC25" s="171">
        <f t="shared" si="1"/>
        <v>14922.364507</v>
      </c>
      <c r="AD25" s="84"/>
      <c r="AE25" s="84"/>
    </row>
    <row r="26" spans="1:31" ht="15.75" customHeight="1" x14ac:dyDescent="0.25">
      <c r="A26" s="564" t="s">
        <v>46</v>
      </c>
      <c r="B26" s="519"/>
      <c r="C26" s="15" t="s">
        <v>47</v>
      </c>
      <c r="D26" s="16">
        <v>8500</v>
      </c>
      <c r="E26" s="16">
        <v>3009692.7800000003</v>
      </c>
      <c r="F26" s="16">
        <v>12799.499</v>
      </c>
      <c r="G26" s="16">
        <v>4593559.9345500004</v>
      </c>
      <c r="H26" s="16">
        <v>6299.634</v>
      </c>
      <c r="I26" s="16">
        <v>2636788.9455819996</v>
      </c>
      <c r="J26" s="16">
        <v>17176.850999999999</v>
      </c>
      <c r="K26" s="16">
        <v>6829907.8238489991</v>
      </c>
      <c r="L26" s="41">
        <v>9568.9159999999993</v>
      </c>
      <c r="M26" s="41">
        <v>3576608.9501800002</v>
      </c>
      <c r="N26" s="41">
        <v>16314.328</v>
      </c>
      <c r="O26" s="41">
        <v>7172839.7509240005</v>
      </c>
      <c r="P26" s="41">
        <v>6458.174</v>
      </c>
      <c r="Q26" s="41">
        <v>2520585.7385330005</v>
      </c>
      <c r="R26" s="41">
        <v>8102.09</v>
      </c>
      <c r="S26" s="41">
        <v>3657950.1082979999</v>
      </c>
      <c r="T26" s="41">
        <v>7356.7839999999997</v>
      </c>
      <c r="U26" s="41">
        <v>2821823.0598499998</v>
      </c>
      <c r="V26" s="41">
        <v>5495.3720000000003</v>
      </c>
      <c r="W26" s="41">
        <v>2080230.5268000001</v>
      </c>
      <c r="X26" s="41">
        <v>8927.5750000000007</v>
      </c>
      <c r="Y26" s="41">
        <v>3209341.7870000005</v>
      </c>
      <c r="Z26" s="41">
        <v>13446.539000000001</v>
      </c>
      <c r="AA26" s="41">
        <v>4695949.7414999995</v>
      </c>
      <c r="AB26" s="16">
        <f t="shared" si="0"/>
        <v>120445.76199999999</v>
      </c>
      <c r="AC26" s="171">
        <f t="shared" si="1"/>
        <v>46805279.147065997</v>
      </c>
      <c r="AD26" s="2"/>
      <c r="AE26" s="2"/>
    </row>
    <row r="27" spans="1:31" ht="15.75" customHeight="1" x14ac:dyDescent="0.25">
      <c r="A27" s="565" t="s">
        <v>48</v>
      </c>
      <c r="B27" s="521"/>
      <c r="C27" s="15" t="s">
        <v>49</v>
      </c>
      <c r="D27" s="16">
        <v>11763.998</v>
      </c>
      <c r="E27" s="16">
        <v>4019626.1165999998</v>
      </c>
      <c r="F27" s="16">
        <v>7320.3010000000004</v>
      </c>
      <c r="G27" s="16">
        <v>2672555.6316999998</v>
      </c>
      <c r="H27" s="16">
        <v>15616</v>
      </c>
      <c r="I27" s="16">
        <v>6364685.5499999998</v>
      </c>
      <c r="J27" s="16">
        <v>21460.614000000001</v>
      </c>
      <c r="K27" s="16">
        <v>8876353.0058999993</v>
      </c>
      <c r="L27" s="41">
        <v>10100.984</v>
      </c>
      <c r="M27" s="41">
        <v>4188502.9824000001</v>
      </c>
      <c r="N27" s="41">
        <v>14390.682000000001</v>
      </c>
      <c r="O27" s="41">
        <v>5513813.3777000001</v>
      </c>
      <c r="P27" s="41">
        <v>2002.5350000000001</v>
      </c>
      <c r="Q27" s="41">
        <v>771576.73549999995</v>
      </c>
      <c r="R27" s="41">
        <v>15327.433000000001</v>
      </c>
      <c r="S27" s="41">
        <v>5810217.4255999997</v>
      </c>
      <c r="T27" s="41">
        <v>3863.8090000000002</v>
      </c>
      <c r="U27" s="41">
        <v>1487417.2985</v>
      </c>
      <c r="V27" s="41">
        <v>2660.5</v>
      </c>
      <c r="W27" s="41">
        <v>983921.85499999998</v>
      </c>
      <c r="X27" s="41">
        <v>3370.4189999999999</v>
      </c>
      <c r="Y27" s="41">
        <v>1208852.9481000002</v>
      </c>
      <c r="Z27" s="41">
        <v>4399.3419999999996</v>
      </c>
      <c r="AA27" s="41">
        <v>1539443.578</v>
      </c>
      <c r="AB27" s="16">
        <f t="shared" si="0"/>
        <v>112276.617</v>
      </c>
      <c r="AC27" s="171">
        <f t="shared" si="1"/>
        <v>43436966.504999995</v>
      </c>
      <c r="AD27" s="2"/>
      <c r="AE27" s="2"/>
    </row>
    <row r="28" spans="1:31" ht="15.75" customHeight="1" x14ac:dyDescent="0.25">
      <c r="A28" s="386"/>
      <c r="B28" s="43" t="s">
        <v>50</v>
      </c>
      <c r="C28" s="17" t="s">
        <v>51</v>
      </c>
      <c r="D28" s="16"/>
      <c r="E28" s="16"/>
      <c r="F28" s="16"/>
      <c r="G28" s="16"/>
      <c r="H28" s="16">
        <v>1.0000000000000001E-5</v>
      </c>
      <c r="I28" s="16">
        <v>19.8</v>
      </c>
      <c r="J28" s="16"/>
      <c r="K28" s="16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16">
        <f t="shared" si="0"/>
        <v>1.0000000000000001E-5</v>
      </c>
      <c r="AC28" s="171">
        <f t="shared" si="1"/>
        <v>19.8</v>
      </c>
      <c r="AD28" s="2"/>
      <c r="AE28" s="2"/>
    </row>
    <row r="29" spans="1:31" ht="15.75" customHeight="1" x14ac:dyDescent="0.25">
      <c r="A29" s="386"/>
      <c r="B29" s="43" t="s">
        <v>52</v>
      </c>
      <c r="C29" s="17" t="s">
        <v>53</v>
      </c>
      <c r="D29" s="16">
        <v>27.453773300000002</v>
      </c>
      <c r="E29" s="16">
        <v>27689.455981000003</v>
      </c>
      <c r="F29" s="16">
        <v>28.0428</v>
      </c>
      <c r="G29" s="16">
        <v>32145.691140999992</v>
      </c>
      <c r="H29" s="16">
        <v>132.99569950000003</v>
      </c>
      <c r="I29" s="16">
        <v>132925.28745899998</v>
      </c>
      <c r="J29" s="16">
        <v>91.647304299999874</v>
      </c>
      <c r="K29" s="16">
        <v>95187.918975000037</v>
      </c>
      <c r="L29" s="41">
        <v>106.03141000000002</v>
      </c>
      <c r="M29" s="41">
        <v>131542.78405000005</v>
      </c>
      <c r="N29" s="41">
        <v>46.704982600000058</v>
      </c>
      <c r="O29" s="41">
        <v>39537.785234999988</v>
      </c>
      <c r="P29" s="41">
        <v>40.19192930000002</v>
      </c>
      <c r="Q29" s="16">
        <v>42434.534322999985</v>
      </c>
      <c r="R29" s="16">
        <v>153.07838759999996</v>
      </c>
      <c r="S29" s="16">
        <v>135338.998097</v>
      </c>
      <c r="T29" s="16">
        <v>110.32833999999995</v>
      </c>
      <c r="U29" s="16">
        <v>129454.59990600002</v>
      </c>
      <c r="V29" s="16">
        <v>78.386574999999979</v>
      </c>
      <c r="W29" s="16">
        <v>59308.984375000007</v>
      </c>
      <c r="X29" s="16">
        <v>86.842596500000013</v>
      </c>
      <c r="Y29" s="16">
        <v>116206.09770899997</v>
      </c>
      <c r="Z29" s="16">
        <v>117.97451710000001</v>
      </c>
      <c r="AA29" s="16">
        <v>102110.19441499998</v>
      </c>
      <c r="AB29" s="16">
        <f t="shared" si="0"/>
        <v>1019.6783151999998</v>
      </c>
      <c r="AC29" s="171">
        <f t="shared" si="1"/>
        <v>1043882.331666</v>
      </c>
      <c r="AD29" s="2"/>
      <c r="AE29" s="2"/>
    </row>
    <row r="30" spans="1:31" ht="21" customHeight="1" x14ac:dyDescent="0.25">
      <c r="A30" s="566" t="s">
        <v>54</v>
      </c>
      <c r="B30" s="523"/>
      <c r="C30" s="130" t="s">
        <v>55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180"/>
    </row>
    <row r="31" spans="1:31" x14ac:dyDescent="0.25">
      <c r="A31" s="181"/>
      <c r="B31" s="47" t="s">
        <v>56</v>
      </c>
      <c r="C31" s="17" t="s">
        <v>57</v>
      </c>
      <c r="D31" s="16">
        <v>505.99030799999997</v>
      </c>
      <c r="E31" s="16">
        <v>377855.16859800002</v>
      </c>
      <c r="F31" s="16">
        <v>36.514789999999998</v>
      </c>
      <c r="G31" s="16">
        <v>45156.172793999998</v>
      </c>
      <c r="H31" s="16">
        <v>1565.8103007999998</v>
      </c>
      <c r="I31" s="16">
        <v>1151717.097264</v>
      </c>
      <c r="J31" s="16">
        <v>1534.00199</v>
      </c>
      <c r="K31" s="16">
        <v>1082014.3926820001</v>
      </c>
      <c r="L31" s="16">
        <v>78.957890000000006</v>
      </c>
      <c r="M31" s="16">
        <v>114186.65061499999</v>
      </c>
      <c r="N31" s="16">
        <v>583.67102999999997</v>
      </c>
      <c r="O31" s="16">
        <v>519049.09917900001</v>
      </c>
      <c r="P31" s="16">
        <v>1516.9664200000002</v>
      </c>
      <c r="Q31" s="16">
        <v>1108281.1184</v>
      </c>
      <c r="R31" s="16">
        <v>51.019289999999998</v>
      </c>
      <c r="S31" s="16">
        <v>66064.797989999992</v>
      </c>
      <c r="T31" s="16">
        <v>1038.2866299999998</v>
      </c>
      <c r="U31" s="16">
        <v>737068.75361599983</v>
      </c>
      <c r="V31" s="16">
        <v>27.616419999999998</v>
      </c>
      <c r="W31" s="16">
        <v>37009.110599999993</v>
      </c>
      <c r="X31" s="16">
        <v>839.97188000000006</v>
      </c>
      <c r="Y31" s="16">
        <v>664313.70022800006</v>
      </c>
      <c r="Z31" s="16">
        <v>1011.56029</v>
      </c>
      <c r="AA31" s="16">
        <v>758441.1962469999</v>
      </c>
      <c r="AB31" s="16">
        <f t="shared" si="0"/>
        <v>8790.3672387999995</v>
      </c>
      <c r="AC31" s="171">
        <f t="shared" si="1"/>
        <v>6661157.2582130004</v>
      </c>
      <c r="AD31" s="2"/>
      <c r="AE31" s="2"/>
    </row>
    <row r="32" spans="1:31" x14ac:dyDescent="0.25">
      <c r="A32" s="181"/>
      <c r="B32" s="47" t="s">
        <v>58</v>
      </c>
      <c r="C32" s="48" t="s">
        <v>59</v>
      </c>
      <c r="D32" s="16">
        <v>27531.468008200012</v>
      </c>
      <c r="E32" s="16">
        <v>22564436.296369009</v>
      </c>
      <c r="F32" s="16">
        <v>11035.8730467</v>
      </c>
      <c r="G32" s="16">
        <v>9110545.8203689959</v>
      </c>
      <c r="H32" s="16">
        <v>25276.539989600031</v>
      </c>
      <c r="I32" s="16">
        <v>20615799.501938011</v>
      </c>
      <c r="J32" s="16">
        <v>20030.72304330003</v>
      </c>
      <c r="K32" s="16">
        <v>16179769.594671004</v>
      </c>
      <c r="L32" s="16">
        <v>22444.831521199972</v>
      </c>
      <c r="M32" s="16">
        <v>17720308.599001031</v>
      </c>
      <c r="N32" s="16">
        <v>21927.786059400001</v>
      </c>
      <c r="O32" s="16">
        <v>17088192.874676999</v>
      </c>
      <c r="P32" s="16">
        <v>16085.962488719995</v>
      </c>
      <c r="Q32" s="16">
        <v>14981532.495787002</v>
      </c>
      <c r="R32" s="16">
        <v>16646.511282400003</v>
      </c>
      <c r="S32" s="16">
        <v>13203767.249669997</v>
      </c>
      <c r="T32" s="16">
        <v>21834.033873800003</v>
      </c>
      <c r="U32" s="16">
        <v>16059620.201562002</v>
      </c>
      <c r="V32" s="16">
        <v>17766.430646300003</v>
      </c>
      <c r="W32" s="16">
        <v>12437308.869646996</v>
      </c>
      <c r="X32" s="16">
        <v>13876.344705099995</v>
      </c>
      <c r="Y32" s="16">
        <v>11332478.974583991</v>
      </c>
      <c r="Z32" s="16">
        <v>22926.051098199991</v>
      </c>
      <c r="AA32" s="16">
        <v>16417854.840754995</v>
      </c>
      <c r="AB32" s="16">
        <f t="shared" si="0"/>
        <v>237382.55576292003</v>
      </c>
      <c r="AC32" s="171">
        <f t="shared" si="1"/>
        <v>187711615.31903002</v>
      </c>
      <c r="AD32" s="2"/>
      <c r="AE32" s="2"/>
    </row>
    <row r="33" spans="1:31" ht="27" x14ac:dyDescent="0.25">
      <c r="A33" s="181"/>
      <c r="B33" s="47" t="s">
        <v>60</v>
      </c>
      <c r="C33" s="49" t="s">
        <v>61</v>
      </c>
      <c r="D33" s="16">
        <v>1103.9861194999939</v>
      </c>
      <c r="E33" s="16">
        <v>1139815.6741580032</v>
      </c>
      <c r="F33" s="16">
        <v>976.18033869999817</v>
      </c>
      <c r="G33" s="16">
        <v>1017627.8347609974</v>
      </c>
      <c r="H33" s="16">
        <v>2917.0005418999972</v>
      </c>
      <c r="I33" s="16">
        <v>2868227.1426630057</v>
      </c>
      <c r="J33" s="16">
        <v>701.57645719999709</v>
      </c>
      <c r="K33" s="16">
        <v>968819.23904200271</v>
      </c>
      <c r="L33" s="16">
        <v>1587.550957300009</v>
      </c>
      <c r="M33" s="16">
        <v>2172210.4737939872</v>
      </c>
      <c r="N33" s="16">
        <v>2528.9342239000143</v>
      </c>
      <c r="O33" s="16">
        <v>2171218.6154349968</v>
      </c>
      <c r="P33" s="16">
        <v>1193.3050886000037</v>
      </c>
      <c r="Q33" s="16">
        <v>1564604.898566002</v>
      </c>
      <c r="R33" s="16">
        <v>2828.7257593999857</v>
      </c>
      <c r="S33" s="16">
        <v>2361983.4639190026</v>
      </c>
      <c r="T33" s="16">
        <v>1066.4440165000087</v>
      </c>
      <c r="U33" s="16">
        <v>1374220.961409986</v>
      </c>
      <c r="V33" s="16">
        <v>1389.3214961000122</v>
      </c>
      <c r="W33" s="16">
        <v>1604112.0213690065</v>
      </c>
      <c r="X33" s="16">
        <v>1121.7888283000048</v>
      </c>
      <c r="Y33" s="16">
        <v>1412207.2584130019</v>
      </c>
      <c r="Z33" s="16">
        <v>2518.3389234000169</v>
      </c>
      <c r="AA33" s="16">
        <v>2135287.4790390078</v>
      </c>
      <c r="AB33" s="16">
        <f t="shared" si="0"/>
        <v>19933.15275080004</v>
      </c>
      <c r="AC33" s="171">
        <f t="shared" si="1"/>
        <v>20790335.062569</v>
      </c>
      <c r="AD33" s="84"/>
      <c r="AE33" s="84"/>
    </row>
    <row r="34" spans="1:31" ht="11.25" customHeight="1" x14ac:dyDescent="0.25">
      <c r="A34" s="182"/>
      <c r="C34" s="524" t="s">
        <v>62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183"/>
      <c r="AD34" s="84"/>
      <c r="AE34" s="84"/>
    </row>
    <row r="35" spans="1:31" ht="19.5" customHeight="1" x14ac:dyDescent="0.25">
      <c r="A35" s="182"/>
      <c r="B35" s="5"/>
      <c r="C35" s="52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184"/>
    </row>
    <row r="36" spans="1:31" ht="26.25" x14ac:dyDescent="0.25">
      <c r="A36" s="172">
        <v>24</v>
      </c>
      <c r="B36" s="55"/>
      <c r="C36" s="132" t="s">
        <v>63</v>
      </c>
      <c r="D36" s="94">
        <f>+D37+D38+D39</f>
        <v>3297.961878300001</v>
      </c>
      <c r="E36" s="94">
        <f>+E37+E38+E39</f>
        <v>26935270.947428994</v>
      </c>
      <c r="F36" s="94">
        <f t="shared" ref="F36:AA36" si="3">+F37+F38+F39</f>
        <v>3337.0046619</v>
      </c>
      <c r="G36" s="94">
        <f t="shared" si="3"/>
        <v>32345215.621762998</v>
      </c>
      <c r="H36" s="94">
        <f t="shared" si="3"/>
        <v>2754.7775179</v>
      </c>
      <c r="I36" s="94">
        <f t="shared" si="3"/>
        <v>27515275.855246998</v>
      </c>
      <c r="J36" s="94">
        <f t="shared" si="3"/>
        <v>2459.7396457000004</v>
      </c>
      <c r="K36" s="94">
        <f t="shared" si="3"/>
        <v>24432551.661970995</v>
      </c>
      <c r="L36" s="94">
        <f t="shared" si="3"/>
        <v>2712.2060085999997</v>
      </c>
      <c r="M36" s="94">
        <f t="shared" si="3"/>
        <v>22792312.391224995</v>
      </c>
      <c r="N36" s="94">
        <f t="shared" si="3"/>
        <v>2917.9561866999998</v>
      </c>
      <c r="O36" s="94">
        <f t="shared" si="3"/>
        <v>20387837.007840004</v>
      </c>
      <c r="P36" s="94">
        <f t="shared" si="3"/>
        <v>3938.8669401000002</v>
      </c>
      <c r="Q36" s="94">
        <f t="shared" si="3"/>
        <v>28173327.836334996</v>
      </c>
      <c r="R36" s="94">
        <f t="shared" si="3"/>
        <v>3321.0827404000001</v>
      </c>
      <c r="S36" s="94">
        <f t="shared" si="3"/>
        <v>28119007.509764999</v>
      </c>
      <c r="T36" s="94">
        <f t="shared" si="3"/>
        <v>4231.8918343000005</v>
      </c>
      <c r="U36" s="94">
        <f t="shared" si="3"/>
        <v>25924530.974276997</v>
      </c>
      <c r="V36" s="94">
        <f t="shared" si="3"/>
        <v>4769.7611732000005</v>
      </c>
      <c r="W36" s="94">
        <f t="shared" si="3"/>
        <v>33807723.995818995</v>
      </c>
      <c r="X36" s="94">
        <f t="shared" si="3"/>
        <v>4184.1080746000007</v>
      </c>
      <c r="Y36" s="94">
        <f t="shared" si="3"/>
        <v>29942666.505337998</v>
      </c>
      <c r="Z36" s="94">
        <f t="shared" si="3"/>
        <v>2598.8091299000002</v>
      </c>
      <c r="AA36" s="94">
        <f t="shared" si="3"/>
        <v>27146290.661213987</v>
      </c>
      <c r="AB36" s="27">
        <f t="shared" si="0"/>
        <v>40524.165791600004</v>
      </c>
      <c r="AC36" s="175">
        <f t="shared" si="1"/>
        <v>327522010.96822298</v>
      </c>
      <c r="AD36" s="2"/>
      <c r="AE36" s="2"/>
    </row>
    <row r="37" spans="1:31" ht="27" x14ac:dyDescent="0.25">
      <c r="A37" s="170"/>
      <c r="B37" s="56" t="s">
        <v>64</v>
      </c>
      <c r="C37" s="30" t="s">
        <v>65</v>
      </c>
      <c r="D37" s="57">
        <v>1642.355065</v>
      </c>
      <c r="E37" s="57">
        <v>18702689.745287992</v>
      </c>
      <c r="F37" s="57">
        <v>1943.7493223999998</v>
      </c>
      <c r="G37" s="57">
        <v>23047680.381113</v>
      </c>
      <c r="H37" s="57">
        <v>2010.1279600000003</v>
      </c>
      <c r="I37" s="57">
        <v>17565970.156590998</v>
      </c>
      <c r="J37" s="57">
        <v>1254.7273700000001</v>
      </c>
      <c r="K37" s="57">
        <v>15061500.467280999</v>
      </c>
      <c r="L37" s="57">
        <v>1888.7774095999996</v>
      </c>
      <c r="M37" s="57">
        <v>15421317.202136997</v>
      </c>
      <c r="N37" s="57">
        <v>1972.7426899999998</v>
      </c>
      <c r="O37" s="57">
        <v>12048427.101922002</v>
      </c>
      <c r="P37" s="57">
        <v>2721.2939165000003</v>
      </c>
      <c r="Q37" s="57">
        <v>19308019.991532996</v>
      </c>
      <c r="R37" s="57">
        <v>2652.0262299999999</v>
      </c>
      <c r="S37" s="57">
        <v>20020317.079687998</v>
      </c>
      <c r="T37" s="57">
        <v>2000.6653600000004</v>
      </c>
      <c r="U37" s="57">
        <v>14652857.314032998</v>
      </c>
      <c r="V37" s="57">
        <v>3448.0056199999999</v>
      </c>
      <c r="W37" s="57">
        <v>25597570.288415994</v>
      </c>
      <c r="X37" s="57">
        <v>3034.1328500000004</v>
      </c>
      <c r="Y37" s="57">
        <v>21524305.508129999</v>
      </c>
      <c r="Z37" s="57">
        <v>2044.6801600000001</v>
      </c>
      <c r="AA37" s="57">
        <v>22081471.622227989</v>
      </c>
      <c r="AB37" s="16">
        <f t="shared" si="0"/>
        <v>26613.283953500002</v>
      </c>
      <c r="AC37" s="171">
        <f t="shared" si="1"/>
        <v>225032126.85835996</v>
      </c>
      <c r="AD37" s="84"/>
      <c r="AE37" s="84"/>
    </row>
    <row r="38" spans="1:31" x14ac:dyDescent="0.25">
      <c r="A38" s="170"/>
      <c r="B38" s="58">
        <v>2402</v>
      </c>
      <c r="C38" s="15" t="s">
        <v>66</v>
      </c>
      <c r="D38" s="57">
        <v>47.305333300000015</v>
      </c>
      <c r="E38" s="57">
        <v>1214138.0135000004</v>
      </c>
      <c r="F38" s="57">
        <v>23.622059499999967</v>
      </c>
      <c r="G38" s="57">
        <v>1288810.9283250012</v>
      </c>
      <c r="H38" s="57">
        <v>28.430207899999999</v>
      </c>
      <c r="I38" s="57">
        <v>1664711.1251700001</v>
      </c>
      <c r="J38" s="57">
        <v>69.221895699999934</v>
      </c>
      <c r="K38" s="57">
        <v>2184072.076270001</v>
      </c>
      <c r="L38" s="57">
        <v>56.932255099999999</v>
      </c>
      <c r="M38" s="57">
        <v>951625.95227999962</v>
      </c>
      <c r="N38" s="57">
        <v>101.55748670000001</v>
      </c>
      <c r="O38" s="57">
        <v>1541008.9396800003</v>
      </c>
      <c r="P38" s="57">
        <v>71.291464500000004</v>
      </c>
      <c r="Q38" s="57">
        <v>1248238.6824259998</v>
      </c>
      <c r="R38" s="57">
        <v>78.205373400000042</v>
      </c>
      <c r="S38" s="57">
        <v>1844770.9000379995</v>
      </c>
      <c r="T38" s="57">
        <v>34.3459273</v>
      </c>
      <c r="U38" s="57">
        <v>1059173.306659</v>
      </c>
      <c r="V38" s="57">
        <v>64.751433200000065</v>
      </c>
      <c r="W38" s="57">
        <v>892835.08032799978</v>
      </c>
      <c r="X38" s="57">
        <v>51.012436600000058</v>
      </c>
      <c r="Y38" s="57">
        <v>1035755.642646</v>
      </c>
      <c r="Z38" s="57">
        <v>47.369053900000004</v>
      </c>
      <c r="AA38" s="57">
        <v>1201783.0190649997</v>
      </c>
      <c r="AB38" s="16">
        <f t="shared" si="0"/>
        <v>674.04492710000011</v>
      </c>
      <c r="AC38" s="171">
        <f t="shared" si="1"/>
        <v>16126923.666387003</v>
      </c>
      <c r="AD38" s="2"/>
      <c r="AE38" s="2"/>
    </row>
    <row r="39" spans="1:31" ht="55.5" customHeight="1" thickBot="1" x14ac:dyDescent="0.3">
      <c r="A39" s="185"/>
      <c r="B39" s="186">
        <v>2403</v>
      </c>
      <c r="C39" s="187" t="s">
        <v>67</v>
      </c>
      <c r="D39" s="188">
        <v>1608.301480000001</v>
      </c>
      <c r="E39" s="188">
        <v>7018443.1886410015</v>
      </c>
      <c r="F39" s="188">
        <v>1369.6332800000002</v>
      </c>
      <c r="G39" s="188">
        <v>8008724.312324998</v>
      </c>
      <c r="H39" s="188">
        <v>716.21934999999985</v>
      </c>
      <c r="I39" s="188">
        <v>8284594.5734860003</v>
      </c>
      <c r="J39" s="188">
        <v>1135.7903800000001</v>
      </c>
      <c r="K39" s="188">
        <v>7186979.1184199993</v>
      </c>
      <c r="L39" s="188">
        <v>766.49634390000017</v>
      </c>
      <c r="M39" s="188">
        <v>6419369.2368079992</v>
      </c>
      <c r="N39" s="188">
        <v>843.65601000000026</v>
      </c>
      <c r="O39" s="188">
        <v>6798400.9662380023</v>
      </c>
      <c r="P39" s="188">
        <v>1146.2815590999999</v>
      </c>
      <c r="Q39" s="188">
        <v>7617069.1623759996</v>
      </c>
      <c r="R39" s="188">
        <v>590.85113699999988</v>
      </c>
      <c r="S39" s="188">
        <v>6253919.5300390013</v>
      </c>
      <c r="T39" s="188">
        <v>2196.8805470000002</v>
      </c>
      <c r="U39" s="188">
        <v>10212500.353584997</v>
      </c>
      <c r="V39" s="188">
        <v>1257.0041200000001</v>
      </c>
      <c r="W39" s="188">
        <v>7317318.6270749997</v>
      </c>
      <c r="X39" s="188">
        <v>1098.9627879999998</v>
      </c>
      <c r="Y39" s="188">
        <v>7382605.3545619994</v>
      </c>
      <c r="Z39" s="188">
        <v>506.75991600000009</v>
      </c>
      <c r="AA39" s="188">
        <v>3863036.0199209992</v>
      </c>
      <c r="AB39" s="189">
        <f t="shared" si="0"/>
        <v>13236.836911</v>
      </c>
      <c r="AC39" s="190">
        <f t="shared" si="1"/>
        <v>86362960.443475991</v>
      </c>
      <c r="AD39" s="2"/>
      <c r="AE39" s="2"/>
    </row>
    <row r="40" spans="1:31" ht="14.25" customHeight="1" x14ac:dyDescent="0.25">
      <c r="A40" s="24"/>
      <c r="B40" s="59"/>
      <c r="C40" s="2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1:31" ht="14.25" customHeight="1" x14ac:dyDescent="0.25">
      <c r="A41" s="24"/>
      <c r="B41" s="59"/>
      <c r="C41" s="2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</row>
    <row r="42" spans="1:31" ht="14.25" customHeight="1" x14ac:dyDescent="0.25">
      <c r="A42" s="24"/>
      <c r="B42" s="59"/>
      <c r="C42" s="2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</row>
    <row r="43" spans="1:31" ht="14.25" customHeight="1" x14ac:dyDescent="0.25">
      <c r="A43" s="24"/>
      <c r="B43" s="59"/>
      <c r="C43" s="2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31" ht="14.25" customHeight="1" x14ac:dyDescent="0.25">
      <c r="A44" s="557" t="s">
        <v>285</v>
      </c>
      <c r="B44" s="557"/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6" t="s">
        <v>288</v>
      </c>
    </row>
    <row r="45" spans="1:31" ht="14.25" customHeight="1" x14ac:dyDescent="0.25">
      <c r="A45" s="546" t="s">
        <v>287</v>
      </c>
      <c r="B45" s="546"/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</row>
    <row r="46" spans="1:31" ht="14.25" customHeight="1" x14ac:dyDescent="0.25">
      <c r="A46" s="547" t="s">
        <v>3</v>
      </c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</row>
    <row r="47" spans="1:31" ht="7.5" customHeight="1" thickBot="1" x14ac:dyDescent="0.35">
      <c r="A47" s="369"/>
      <c r="B47" s="369"/>
      <c r="C47" s="369"/>
      <c r="D47" s="369"/>
      <c r="E47" s="369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5"/>
      <c r="AC47" s="5"/>
    </row>
    <row r="48" spans="1:31" ht="14.25" customHeight="1" thickBot="1" x14ac:dyDescent="0.35">
      <c r="A48" s="558" t="s">
        <v>4</v>
      </c>
      <c r="B48" s="560" t="s">
        <v>5</v>
      </c>
      <c r="C48" s="562" t="s">
        <v>6</v>
      </c>
      <c r="D48" s="555" t="s">
        <v>7</v>
      </c>
      <c r="E48" s="555"/>
      <c r="F48" s="555" t="s">
        <v>8</v>
      </c>
      <c r="G48" s="555"/>
      <c r="H48" s="555" t="s">
        <v>9</v>
      </c>
      <c r="I48" s="555"/>
      <c r="J48" s="555" t="s">
        <v>10</v>
      </c>
      <c r="K48" s="555"/>
      <c r="L48" s="555" t="s">
        <v>11</v>
      </c>
      <c r="M48" s="555"/>
      <c r="N48" s="555" t="s">
        <v>12</v>
      </c>
      <c r="O48" s="555"/>
      <c r="P48" s="555" t="s">
        <v>13</v>
      </c>
      <c r="Q48" s="555"/>
      <c r="R48" s="555" t="s">
        <v>14</v>
      </c>
      <c r="S48" s="555"/>
      <c r="T48" s="555" t="s">
        <v>15</v>
      </c>
      <c r="U48" s="555"/>
      <c r="V48" s="555" t="s">
        <v>16</v>
      </c>
      <c r="W48" s="555"/>
      <c r="X48" s="555" t="s">
        <v>17</v>
      </c>
      <c r="Y48" s="555"/>
      <c r="Z48" s="555" t="s">
        <v>18</v>
      </c>
      <c r="AA48" s="555"/>
      <c r="AB48" s="555" t="s">
        <v>19</v>
      </c>
      <c r="AC48" s="556"/>
    </row>
    <row r="49" spans="1:31" ht="22.5" customHeight="1" thickBot="1" x14ac:dyDescent="0.35">
      <c r="A49" s="559"/>
      <c r="B49" s="561"/>
      <c r="C49" s="563"/>
      <c r="D49" s="240" t="s">
        <v>20</v>
      </c>
      <c r="E49" s="240" t="s">
        <v>21</v>
      </c>
      <c r="F49" s="240" t="s">
        <v>20</v>
      </c>
      <c r="G49" s="240" t="s">
        <v>21</v>
      </c>
      <c r="H49" s="240" t="s">
        <v>20</v>
      </c>
      <c r="I49" s="240" t="s">
        <v>21</v>
      </c>
      <c r="J49" s="240" t="s">
        <v>20</v>
      </c>
      <c r="K49" s="240" t="s">
        <v>21</v>
      </c>
      <c r="L49" s="240" t="s">
        <v>20</v>
      </c>
      <c r="M49" s="240" t="s">
        <v>21</v>
      </c>
      <c r="N49" s="240" t="s">
        <v>20</v>
      </c>
      <c r="O49" s="240" t="s">
        <v>21</v>
      </c>
      <c r="P49" s="240" t="s">
        <v>20</v>
      </c>
      <c r="Q49" s="240" t="s">
        <v>21</v>
      </c>
      <c r="R49" s="240" t="s">
        <v>20</v>
      </c>
      <c r="S49" s="240" t="s">
        <v>21</v>
      </c>
      <c r="T49" s="240" t="s">
        <v>20</v>
      </c>
      <c r="U49" s="240" t="s">
        <v>21</v>
      </c>
      <c r="V49" s="240" t="s">
        <v>20</v>
      </c>
      <c r="W49" s="240" t="s">
        <v>21</v>
      </c>
      <c r="X49" s="240" t="s">
        <v>20</v>
      </c>
      <c r="Y49" s="240" t="s">
        <v>21</v>
      </c>
      <c r="Z49" s="240" t="s">
        <v>20</v>
      </c>
      <c r="AA49" s="240" t="s">
        <v>21</v>
      </c>
      <c r="AB49" s="240" t="s">
        <v>20</v>
      </c>
      <c r="AC49" s="241" t="s">
        <v>21</v>
      </c>
    </row>
    <row r="50" spans="1:31" ht="9.75" customHeight="1" x14ac:dyDescent="0.25">
      <c r="A50" s="174"/>
      <c r="B50" s="59"/>
      <c r="C50" s="2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191"/>
    </row>
    <row r="51" spans="1:31" ht="20.25" customHeight="1" x14ac:dyDescent="0.25">
      <c r="A51" s="172">
        <v>18</v>
      </c>
      <c r="B51" s="61"/>
      <c r="C51" s="133" t="s">
        <v>68</v>
      </c>
      <c r="D51" s="94">
        <f>+D52+D53+D54+D55+D56+D57</f>
        <v>606.20128890000012</v>
      </c>
      <c r="E51" s="94">
        <f t="shared" ref="E51:P51" si="4">+E52+E53+E54+E55+E56+E57</f>
        <v>2616798.3743410008</v>
      </c>
      <c r="F51" s="94">
        <f t="shared" si="4"/>
        <v>698.66258210000024</v>
      </c>
      <c r="G51" s="94">
        <f t="shared" si="4"/>
        <v>2248511.233980001</v>
      </c>
      <c r="H51" s="94">
        <f t="shared" si="4"/>
        <v>595.14179240000033</v>
      </c>
      <c r="I51" s="94">
        <f t="shared" si="4"/>
        <v>2360816.2906549969</v>
      </c>
      <c r="J51" s="94">
        <f t="shared" si="4"/>
        <v>707.87752140000009</v>
      </c>
      <c r="K51" s="94">
        <f t="shared" si="4"/>
        <v>2318113.3485360001</v>
      </c>
      <c r="L51" s="94">
        <f t="shared" si="4"/>
        <v>789.00333160000025</v>
      </c>
      <c r="M51" s="94">
        <f t="shared" si="4"/>
        <v>2404442.9050220004</v>
      </c>
      <c r="N51" s="94">
        <f t="shared" si="4"/>
        <v>635.96267940000007</v>
      </c>
      <c r="O51" s="94">
        <f t="shared" si="4"/>
        <v>2415002.3050569999</v>
      </c>
      <c r="P51" s="94">
        <f t="shared" si="4"/>
        <v>586.97792297400031</v>
      </c>
      <c r="Q51" s="94">
        <f>+Q52+Q53+Q54+Q55+Q56+Q57</f>
        <v>2160910.929554</v>
      </c>
      <c r="R51" s="94">
        <f t="shared" ref="R51:AA51" si="5">+R52+R53+R54+R55+R56+R57</f>
        <v>798.11878180000065</v>
      </c>
      <c r="S51" s="94">
        <f t="shared" si="5"/>
        <v>2797706.4645830025</v>
      </c>
      <c r="T51" s="94">
        <f t="shared" si="5"/>
        <v>647.75412090000032</v>
      </c>
      <c r="U51" s="94">
        <f t="shared" si="5"/>
        <v>2381721.9669400002</v>
      </c>
      <c r="V51" s="94">
        <f t="shared" si="5"/>
        <v>731.75259740000024</v>
      </c>
      <c r="W51" s="94">
        <f t="shared" si="5"/>
        <v>3017588.6114779953</v>
      </c>
      <c r="X51" s="94">
        <f t="shared" si="5"/>
        <v>793.11184150000031</v>
      </c>
      <c r="Y51" s="94">
        <f t="shared" si="5"/>
        <v>2903008.3877269998</v>
      </c>
      <c r="Z51" s="94">
        <f t="shared" si="5"/>
        <v>703.5005527999997</v>
      </c>
      <c r="AA51" s="94">
        <f t="shared" si="5"/>
        <v>2254965.9388579978</v>
      </c>
      <c r="AB51" s="27">
        <f>D51+F51+H51+J51+L51+N51+P51+R51+T51+V51+X51+Z51</f>
        <v>8294.0650131740022</v>
      </c>
      <c r="AC51" s="175">
        <f t="shared" si="1"/>
        <v>29879586.756731</v>
      </c>
      <c r="AD51" s="2"/>
      <c r="AE51" s="2"/>
    </row>
    <row r="52" spans="1:31" ht="27" x14ac:dyDescent="0.25">
      <c r="A52" s="192"/>
      <c r="B52" s="63" t="s">
        <v>69</v>
      </c>
      <c r="C52" s="30" t="s">
        <v>70</v>
      </c>
      <c r="D52" s="60"/>
      <c r="E52" s="57"/>
      <c r="F52" s="60"/>
      <c r="G52" s="57"/>
      <c r="H52" s="60"/>
      <c r="I52" s="57"/>
      <c r="J52" s="57"/>
      <c r="K52" s="57"/>
      <c r="L52" s="57">
        <v>0.63999339999999993</v>
      </c>
      <c r="M52" s="57">
        <v>5876.5801769999998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>
        <v>51.116794500000005</v>
      </c>
      <c r="Y52" s="57">
        <v>121806.652478</v>
      </c>
      <c r="Z52" s="57">
        <v>25.082999999999998</v>
      </c>
      <c r="AA52" s="57">
        <v>62707.5</v>
      </c>
      <c r="AB52" s="27">
        <f>D52+F52+H52+J52+L52+N52+P52+R52+T52+V52+X52+Z52</f>
        <v>76.839787900000005</v>
      </c>
      <c r="AC52" s="175">
        <f t="shared" si="1"/>
        <v>190390.732655</v>
      </c>
      <c r="AD52" s="2"/>
      <c r="AE52" s="2"/>
    </row>
    <row r="53" spans="1:31" ht="27" x14ac:dyDescent="0.25">
      <c r="A53" s="192"/>
      <c r="B53" s="63">
        <v>1802</v>
      </c>
      <c r="C53" s="30" t="s">
        <v>71</v>
      </c>
      <c r="D53" s="57"/>
      <c r="E53" s="57"/>
      <c r="F53" s="57"/>
      <c r="G53" s="57"/>
      <c r="H53" s="57">
        <v>4.0000000000000001E-3</v>
      </c>
      <c r="I53" s="57">
        <v>160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147">
        <v>0.01</v>
      </c>
      <c r="U53" s="57">
        <v>9.9</v>
      </c>
      <c r="V53" s="57"/>
      <c r="W53" s="57"/>
      <c r="X53" s="57"/>
      <c r="Y53" s="57"/>
      <c r="Z53" s="57"/>
      <c r="AA53" s="57"/>
      <c r="AB53" s="27">
        <f>D53+F53+H53+J53+L53+N53+P53+R53+T53+V53+X53+Z53</f>
        <v>1.4E-2</v>
      </c>
      <c r="AC53" s="175">
        <f t="shared" si="1"/>
        <v>169.9</v>
      </c>
    </row>
    <row r="54" spans="1:31" x14ac:dyDescent="0.25">
      <c r="A54" s="192"/>
      <c r="B54" s="63">
        <v>1803</v>
      </c>
      <c r="C54" s="30" t="s">
        <v>72</v>
      </c>
      <c r="D54" s="57"/>
      <c r="E54" s="57"/>
      <c r="F54" s="57">
        <v>3.5999999999999997E-4</v>
      </c>
      <c r="G54" s="57">
        <v>1.2300120000000001</v>
      </c>
      <c r="H54" s="57"/>
      <c r="I54" s="57"/>
      <c r="J54" s="57">
        <v>0.88403160000000003</v>
      </c>
      <c r="K54" s="57">
        <v>4680</v>
      </c>
      <c r="L54" s="57">
        <v>40</v>
      </c>
      <c r="M54" s="57">
        <v>53200</v>
      </c>
      <c r="N54" s="57">
        <v>40.799999999999997</v>
      </c>
      <c r="O54" s="57">
        <v>155199.12</v>
      </c>
      <c r="P54" s="57"/>
      <c r="Q54" s="57"/>
      <c r="R54" s="57"/>
      <c r="S54" s="57"/>
      <c r="T54" s="57">
        <v>0.72099999999999997</v>
      </c>
      <c r="U54" s="57">
        <v>4769.9917999999998</v>
      </c>
      <c r="V54" s="57"/>
      <c r="W54" s="57"/>
      <c r="X54" s="57"/>
      <c r="Y54" s="57"/>
      <c r="Z54" s="57">
        <v>5</v>
      </c>
      <c r="AA54" s="57">
        <v>8100</v>
      </c>
      <c r="AB54" s="27">
        <f t="shared" si="0"/>
        <v>87.405391600000002</v>
      </c>
      <c r="AC54" s="175">
        <f t="shared" si="1"/>
        <v>225950.341812</v>
      </c>
      <c r="AD54" s="2"/>
      <c r="AE54" s="2"/>
    </row>
    <row r="55" spans="1:31" x14ac:dyDescent="0.25">
      <c r="A55" s="192"/>
      <c r="B55" s="63">
        <v>1804</v>
      </c>
      <c r="C55" s="30" t="s">
        <v>73</v>
      </c>
      <c r="D55" s="57"/>
      <c r="E55" s="57"/>
      <c r="F55" s="57"/>
      <c r="G55" s="57"/>
      <c r="H55" s="57">
        <v>2.2702699999999999E-2</v>
      </c>
      <c r="I55" s="57">
        <v>622.53</v>
      </c>
      <c r="J55" s="57">
        <v>3.5999999999999997E-2</v>
      </c>
      <c r="K55" s="57">
        <v>46.288800000000002</v>
      </c>
      <c r="L55" s="57"/>
      <c r="M55" s="57"/>
      <c r="N55" s="57">
        <v>6.0000000000000002E-5</v>
      </c>
      <c r="O55" s="57">
        <v>20</v>
      </c>
      <c r="P55" s="57">
        <v>1.5373000000000001E-3</v>
      </c>
      <c r="Q55" s="57">
        <v>3.2</v>
      </c>
      <c r="R55" s="57"/>
      <c r="S55" s="57"/>
      <c r="T55" s="57"/>
      <c r="U55" s="57"/>
      <c r="V55" s="57">
        <v>2.3129999999999998E-2</v>
      </c>
      <c r="W55" s="57">
        <v>159.98095799999999</v>
      </c>
      <c r="X55" s="57">
        <v>1E-3</v>
      </c>
      <c r="Y55" s="57">
        <v>0.01</v>
      </c>
      <c r="Z55" s="57"/>
      <c r="AA55" s="57"/>
      <c r="AB55" s="27">
        <f t="shared" si="0"/>
        <v>8.4429999999999991E-2</v>
      </c>
      <c r="AC55" s="175">
        <f t="shared" si="1"/>
        <v>852.00975800000003</v>
      </c>
      <c r="AD55" s="2"/>
      <c r="AE55" s="2"/>
    </row>
    <row r="56" spans="1:31" ht="27" x14ac:dyDescent="0.25">
      <c r="A56" s="192"/>
      <c r="B56" s="63">
        <v>1805</v>
      </c>
      <c r="C56" s="30" t="s">
        <v>74</v>
      </c>
      <c r="D56" s="57">
        <v>16.887769799999997</v>
      </c>
      <c r="E56" s="57">
        <v>44497.592340000003</v>
      </c>
      <c r="F56" s="57">
        <v>24.54055</v>
      </c>
      <c r="G56" s="57">
        <v>62249.088799000005</v>
      </c>
      <c r="H56" s="57">
        <v>48.781170799999991</v>
      </c>
      <c r="I56" s="57">
        <v>118357.72260499999</v>
      </c>
      <c r="J56" s="57">
        <v>17.065000000000001</v>
      </c>
      <c r="K56" s="57">
        <v>46799.623500000002</v>
      </c>
      <c r="L56" s="57">
        <v>31.050612700000002</v>
      </c>
      <c r="M56" s="57">
        <v>71683.226666999995</v>
      </c>
      <c r="N56" s="57">
        <v>52.394390000000001</v>
      </c>
      <c r="O56" s="57">
        <v>118535.493239</v>
      </c>
      <c r="P56" s="57">
        <v>51.546349999999997</v>
      </c>
      <c r="Q56" s="57">
        <v>106411.956435</v>
      </c>
      <c r="R56" s="57">
        <v>70.933402100000009</v>
      </c>
      <c r="S56" s="57">
        <v>166403.15210000001</v>
      </c>
      <c r="T56" s="57">
        <v>92.092190000000002</v>
      </c>
      <c r="U56" s="57">
        <v>186915.41707</v>
      </c>
      <c r="V56" s="57">
        <v>16.567</v>
      </c>
      <c r="W56" s="57">
        <v>34270.205900000001</v>
      </c>
      <c r="X56" s="57">
        <v>32.220599999999997</v>
      </c>
      <c r="Y56" s="57">
        <v>69017.239159999997</v>
      </c>
      <c r="Z56" s="57">
        <v>88.121371699999983</v>
      </c>
      <c r="AA56" s="57">
        <v>160797.76036000001</v>
      </c>
      <c r="AB56" s="27">
        <f>D56+F56+H56+J56+L56+N56+P56+R56+T56+V56+X56+Z56</f>
        <v>542.20040709999989</v>
      </c>
      <c r="AC56" s="175">
        <f t="shared" si="1"/>
        <v>1185938.4781750001</v>
      </c>
      <c r="AD56" s="2"/>
      <c r="AE56" s="2"/>
    </row>
    <row r="57" spans="1:31" ht="27" x14ac:dyDescent="0.25">
      <c r="A57" s="193"/>
      <c r="B57" s="65">
        <v>1806</v>
      </c>
      <c r="C57" s="66" t="s">
        <v>75</v>
      </c>
      <c r="D57" s="67">
        <v>589.31351910000012</v>
      </c>
      <c r="E57" s="67">
        <v>2572300.7820010008</v>
      </c>
      <c r="F57" s="67">
        <v>674.12167210000018</v>
      </c>
      <c r="G57" s="67">
        <v>2186260.9151690011</v>
      </c>
      <c r="H57" s="67">
        <v>546.3339189000003</v>
      </c>
      <c r="I57" s="67">
        <v>2241676.0380499968</v>
      </c>
      <c r="J57" s="67">
        <v>689.89248980000013</v>
      </c>
      <c r="K57" s="67">
        <v>2266587.4362360002</v>
      </c>
      <c r="L57" s="67">
        <v>717.31272550000028</v>
      </c>
      <c r="M57" s="67">
        <v>2273683.0981780007</v>
      </c>
      <c r="N57" s="67">
        <v>542.76822940000011</v>
      </c>
      <c r="O57" s="57">
        <v>2141247.6918179998</v>
      </c>
      <c r="P57" s="57">
        <v>535.43003567400035</v>
      </c>
      <c r="Q57" s="57">
        <v>2054495.7731190003</v>
      </c>
      <c r="R57" s="57">
        <v>727.18537970000068</v>
      </c>
      <c r="S57" s="57">
        <v>2631303.3124830024</v>
      </c>
      <c r="T57" s="57">
        <v>554.93093090000036</v>
      </c>
      <c r="U57" s="57">
        <v>2190026.6580700004</v>
      </c>
      <c r="V57" s="57">
        <v>715.1624674000002</v>
      </c>
      <c r="W57" s="57">
        <v>2983158.4246199951</v>
      </c>
      <c r="X57" s="57">
        <v>709.77344700000037</v>
      </c>
      <c r="Y57" s="57">
        <v>2712184.486089</v>
      </c>
      <c r="Z57" s="57">
        <v>585.29618109999967</v>
      </c>
      <c r="AA57" s="57">
        <v>2023360.6784979978</v>
      </c>
      <c r="AB57" s="27">
        <f t="shared" si="0"/>
        <v>7587.5209965740023</v>
      </c>
      <c r="AC57" s="175">
        <f t="shared" si="1"/>
        <v>28276285.294330996</v>
      </c>
      <c r="AD57" s="2"/>
      <c r="AE57" s="2"/>
    </row>
    <row r="58" spans="1:31" ht="7.5" customHeight="1" x14ac:dyDescent="0.25">
      <c r="A58" s="194"/>
      <c r="B58" s="69"/>
      <c r="C58" s="37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184"/>
    </row>
    <row r="59" spans="1:31" ht="78" customHeight="1" x14ac:dyDescent="0.25">
      <c r="A59" s="195" t="s">
        <v>76</v>
      </c>
      <c r="B59" s="73"/>
      <c r="C59" s="391" t="s">
        <v>77</v>
      </c>
      <c r="D59" s="135">
        <f t="shared" ref="D59:AA59" si="6">+D60+D61+D62+D63+D64+D65</f>
        <v>1035.3254285999999</v>
      </c>
      <c r="E59" s="135">
        <f t="shared" si="6"/>
        <v>2843505.3694460001</v>
      </c>
      <c r="F59" s="135">
        <f t="shared" si="6"/>
        <v>1202.0242301999999</v>
      </c>
      <c r="G59" s="135">
        <f t="shared" si="6"/>
        <v>3202584.8646860002</v>
      </c>
      <c r="H59" s="135">
        <f t="shared" si="6"/>
        <v>1508.9067152</v>
      </c>
      <c r="I59" s="135">
        <f t="shared" si="6"/>
        <v>3752928.0202589994</v>
      </c>
      <c r="J59" s="135">
        <f t="shared" si="6"/>
        <v>1253.6877260000003</v>
      </c>
      <c r="K59" s="135">
        <f t="shared" si="6"/>
        <v>3133906.1103449999</v>
      </c>
      <c r="L59" s="135">
        <f t="shared" si="6"/>
        <v>919.41721000000007</v>
      </c>
      <c r="M59" s="135">
        <f t="shared" si="6"/>
        <v>1971843.5049960003</v>
      </c>
      <c r="N59" s="135">
        <f t="shared" si="6"/>
        <v>1582.0959647000002</v>
      </c>
      <c r="O59" s="94">
        <f t="shared" si="6"/>
        <v>3165564.1916860002</v>
      </c>
      <c r="P59" s="94">
        <f t="shared" si="6"/>
        <v>720.73862836399996</v>
      </c>
      <c r="Q59" s="94">
        <f t="shared" si="6"/>
        <v>1453235.7806209999</v>
      </c>
      <c r="R59" s="94">
        <f t="shared" si="6"/>
        <v>361.99197850000007</v>
      </c>
      <c r="S59" s="94">
        <f t="shared" si="6"/>
        <v>872151.20752700011</v>
      </c>
      <c r="T59" s="94">
        <f t="shared" si="6"/>
        <v>767.76385999999991</v>
      </c>
      <c r="U59" s="94">
        <f t="shared" si="6"/>
        <v>1737357.8153790003</v>
      </c>
      <c r="V59" s="94">
        <f t="shared" si="6"/>
        <v>1593.5974700000002</v>
      </c>
      <c r="W59" s="94">
        <f t="shared" si="6"/>
        <v>3550369.8152340003</v>
      </c>
      <c r="X59" s="94">
        <f t="shared" si="6"/>
        <v>2084.6319836999996</v>
      </c>
      <c r="Y59" s="94">
        <f t="shared" si="6"/>
        <v>4909841.6772880014</v>
      </c>
      <c r="Z59" s="94">
        <f t="shared" si="6"/>
        <v>2019.961834</v>
      </c>
      <c r="AA59" s="94">
        <f t="shared" si="6"/>
        <v>4471947.7455100007</v>
      </c>
      <c r="AB59" s="27">
        <f>D59+F59+H59+J59+L59+N59+P59+R59+T59+V59+X59+Z59</f>
        <v>15050.143029264</v>
      </c>
      <c r="AC59" s="175">
        <f t="shared" si="1"/>
        <v>35065236.102977008</v>
      </c>
      <c r="AD59" s="2"/>
      <c r="AE59" s="2"/>
    </row>
    <row r="60" spans="1:31" x14ac:dyDescent="0.25">
      <c r="A60" s="192" t="s">
        <v>78</v>
      </c>
      <c r="B60" s="63" t="s">
        <v>79</v>
      </c>
      <c r="C60" s="17" t="s">
        <v>80</v>
      </c>
      <c r="D60" s="60">
        <v>1013.592</v>
      </c>
      <c r="E60" s="57">
        <v>2621894.125</v>
      </c>
      <c r="F60" s="60">
        <v>1192.4288999999999</v>
      </c>
      <c r="G60" s="57">
        <v>3092469.3913150001</v>
      </c>
      <c r="H60" s="57">
        <v>1496.2936299999999</v>
      </c>
      <c r="I60" s="57">
        <v>3549461.1674060002</v>
      </c>
      <c r="J60" s="57">
        <v>1230.7915</v>
      </c>
      <c r="K60" s="57">
        <v>2854526.1331500001</v>
      </c>
      <c r="L60" s="57">
        <v>895.57</v>
      </c>
      <c r="M60" s="57">
        <v>1764849.4230000002</v>
      </c>
      <c r="N60" s="57">
        <v>1564.702</v>
      </c>
      <c r="O60" s="57">
        <v>3021808.2505000001</v>
      </c>
      <c r="P60" s="57">
        <v>705.71299999999997</v>
      </c>
      <c r="Q60" s="57">
        <v>1251926.4589</v>
      </c>
      <c r="R60" s="57">
        <v>316.91679000000005</v>
      </c>
      <c r="S60" s="57">
        <v>549753.64215700002</v>
      </c>
      <c r="T60" s="57">
        <v>747.26</v>
      </c>
      <c r="U60" s="57">
        <v>1487850.6230000001</v>
      </c>
      <c r="V60" s="57">
        <v>1567.701</v>
      </c>
      <c r="W60" s="57">
        <v>3311958.8605</v>
      </c>
      <c r="X60" s="57">
        <v>2070.48</v>
      </c>
      <c r="Y60" s="57">
        <v>4757897.6550000003</v>
      </c>
      <c r="Z60" s="57">
        <v>1995.7829999999999</v>
      </c>
      <c r="AA60" s="57">
        <v>4234818.7080000006</v>
      </c>
      <c r="AB60" s="27">
        <f t="shared" si="0"/>
        <v>14797.231819999997</v>
      </c>
      <c r="AC60" s="175">
        <f t="shared" si="1"/>
        <v>32499214.437928002</v>
      </c>
      <c r="AD60" s="2"/>
      <c r="AE60" s="2"/>
    </row>
    <row r="61" spans="1:31" x14ac:dyDescent="0.25">
      <c r="A61" s="192"/>
      <c r="B61" s="63" t="s">
        <v>81</v>
      </c>
      <c r="C61" s="17" t="s">
        <v>82</v>
      </c>
      <c r="D61" s="60"/>
      <c r="E61" s="57"/>
      <c r="F61" s="60"/>
      <c r="G61" s="57"/>
      <c r="H61" s="57">
        <v>2E-3</v>
      </c>
      <c r="I61" s="57">
        <v>226.57250000000002</v>
      </c>
      <c r="J61" s="57"/>
      <c r="K61" s="57"/>
      <c r="L61" s="57"/>
      <c r="M61" s="57"/>
      <c r="N61" s="57"/>
      <c r="O61" s="57"/>
      <c r="P61" s="57">
        <v>1E-3</v>
      </c>
      <c r="Q61" s="57">
        <v>25</v>
      </c>
      <c r="R61" s="57">
        <v>19.2</v>
      </c>
      <c r="S61" s="57">
        <v>71111.039999999994</v>
      </c>
      <c r="T61" s="57">
        <v>4.0199999999999996</v>
      </c>
      <c r="U61" s="57">
        <v>23718</v>
      </c>
      <c r="V61" s="57"/>
      <c r="W61" s="57"/>
      <c r="X61" s="57"/>
      <c r="Y61" s="57"/>
      <c r="Z61" s="57"/>
      <c r="AA61" s="57"/>
      <c r="AB61" s="27">
        <f t="shared" si="0"/>
        <v>23.222999999999999</v>
      </c>
      <c r="AC61" s="175">
        <f t="shared" si="1"/>
        <v>95080.612499999988</v>
      </c>
      <c r="AD61" s="2"/>
      <c r="AE61" s="2"/>
    </row>
    <row r="62" spans="1:31" x14ac:dyDescent="0.25">
      <c r="A62" s="192"/>
      <c r="B62" s="63" t="s">
        <v>83</v>
      </c>
      <c r="C62" s="30" t="s">
        <v>84</v>
      </c>
      <c r="D62" s="60">
        <v>1.9059999999999999</v>
      </c>
      <c r="E62" s="57">
        <v>36970.113599999997</v>
      </c>
      <c r="F62" s="60">
        <v>1.2649999999999999</v>
      </c>
      <c r="G62" s="57">
        <v>3224.6219999999998</v>
      </c>
      <c r="H62" s="57">
        <v>1.256</v>
      </c>
      <c r="I62" s="57">
        <v>30120.024799999999</v>
      </c>
      <c r="J62" s="57">
        <v>1.3466521999999999</v>
      </c>
      <c r="K62" s="57">
        <v>26446.033460000002</v>
      </c>
      <c r="L62" s="57">
        <v>2.004</v>
      </c>
      <c r="M62" s="57">
        <v>7114.5072</v>
      </c>
      <c r="N62" s="57">
        <v>0.72996660000000013</v>
      </c>
      <c r="O62" s="57">
        <v>9759.4752000000008</v>
      </c>
      <c r="P62" s="57">
        <v>0.40838400000000002</v>
      </c>
      <c r="Q62" s="57">
        <v>2476.4438580000001</v>
      </c>
      <c r="R62" s="57">
        <v>1.1908000000000001</v>
      </c>
      <c r="S62" s="57">
        <v>14470.23328</v>
      </c>
      <c r="T62" s="57">
        <v>5.0000000000000001E-3</v>
      </c>
      <c r="U62" s="57">
        <v>9.25</v>
      </c>
      <c r="V62" s="57">
        <v>5.4363999999999999</v>
      </c>
      <c r="W62" s="57">
        <v>19360.991999999998</v>
      </c>
      <c r="X62" s="57"/>
      <c r="Y62" s="57"/>
      <c r="Z62" s="57">
        <v>6.1007999999999996</v>
      </c>
      <c r="AA62" s="57">
        <v>41257.589999999989</v>
      </c>
      <c r="AB62" s="27">
        <f t="shared" si="0"/>
        <v>21.649002799999998</v>
      </c>
      <c r="AC62" s="175">
        <f t="shared" si="1"/>
        <v>191209.28539800001</v>
      </c>
      <c r="AD62" s="2"/>
      <c r="AE62" s="2"/>
    </row>
    <row r="63" spans="1:31" ht="22.5" customHeight="1" x14ac:dyDescent="0.25">
      <c r="A63" s="192"/>
      <c r="B63" s="63" t="s">
        <v>85</v>
      </c>
      <c r="C63" s="30" t="s">
        <v>86</v>
      </c>
      <c r="D63" s="57">
        <v>17.500122899999997</v>
      </c>
      <c r="E63" s="57">
        <v>170091.72396600002</v>
      </c>
      <c r="F63" s="57">
        <v>7.2602150000000005</v>
      </c>
      <c r="G63" s="57">
        <v>98846.271531000006</v>
      </c>
      <c r="H63" s="57">
        <v>7.4628851999999997</v>
      </c>
      <c r="I63" s="57">
        <v>135964.75165300001</v>
      </c>
      <c r="J63" s="57">
        <v>18.880413800000003</v>
      </c>
      <c r="K63" s="57">
        <v>234547.49635299997</v>
      </c>
      <c r="L63" s="57">
        <v>17.517305100000002</v>
      </c>
      <c r="M63" s="57">
        <v>175935.83283599999</v>
      </c>
      <c r="N63" s="57">
        <v>11.979704300000002</v>
      </c>
      <c r="O63" s="57">
        <v>111934.861294</v>
      </c>
      <c r="P63" s="57">
        <v>13.303574363999999</v>
      </c>
      <c r="Q63" s="57">
        <v>167749.21111099998</v>
      </c>
      <c r="R63" s="57">
        <v>12.428199999999999</v>
      </c>
      <c r="S63" s="57">
        <v>150515.79809</v>
      </c>
      <c r="T63" s="57">
        <v>15.185700000000001</v>
      </c>
      <c r="U63" s="57">
        <v>211248.95773899998</v>
      </c>
      <c r="V63" s="57">
        <v>18.401010000000003</v>
      </c>
      <c r="W63" s="57">
        <v>201412.71049200001</v>
      </c>
      <c r="X63" s="57">
        <v>13.157143700000001</v>
      </c>
      <c r="Y63" s="57">
        <v>141867.92823300001</v>
      </c>
      <c r="Z63" s="57">
        <v>16.843353999999994</v>
      </c>
      <c r="AA63" s="57">
        <v>181690.81630399995</v>
      </c>
      <c r="AB63" s="27">
        <f t="shared" si="0"/>
        <v>169.919628364</v>
      </c>
      <c r="AC63" s="175">
        <f t="shared" si="1"/>
        <v>1981806.3596019999</v>
      </c>
      <c r="AD63" s="2"/>
      <c r="AE63" s="2"/>
    </row>
    <row r="64" spans="1:31" x14ac:dyDescent="0.25">
      <c r="A64" s="196"/>
      <c r="B64" s="78" t="s">
        <v>91</v>
      </c>
      <c r="C64" s="79" t="s">
        <v>92</v>
      </c>
      <c r="D64" s="80">
        <v>2.0272057000000001</v>
      </c>
      <c r="E64" s="80">
        <v>13426.40698</v>
      </c>
      <c r="F64" s="80">
        <v>1.06999</v>
      </c>
      <c r="G64" s="80">
        <v>8043.3798399999996</v>
      </c>
      <c r="H64" s="80">
        <v>3.8491999999999997</v>
      </c>
      <c r="I64" s="80">
        <v>37108.707000000009</v>
      </c>
      <c r="J64" s="80">
        <v>2.6649599999999998</v>
      </c>
      <c r="K64" s="80">
        <v>18234.807522000003</v>
      </c>
      <c r="L64" s="80">
        <v>4.3259049000000003</v>
      </c>
      <c r="M64" s="80">
        <v>23943.741959999999</v>
      </c>
      <c r="N64" s="80">
        <v>4.6097657999999999</v>
      </c>
      <c r="O64" s="80">
        <v>18966.254692000002</v>
      </c>
      <c r="P64" s="80">
        <v>1.2236699999999998</v>
      </c>
      <c r="Q64" s="80">
        <v>28644.668751999998</v>
      </c>
      <c r="R64" s="80">
        <v>10.096450000000001</v>
      </c>
      <c r="S64" s="80">
        <v>68302.194000000003</v>
      </c>
      <c r="T64" s="80">
        <v>1.2911599999999999</v>
      </c>
      <c r="U64" s="80">
        <v>14526.184639999999</v>
      </c>
      <c r="V64" s="80">
        <v>2.0373800000000002</v>
      </c>
      <c r="W64" s="80">
        <v>17507.162882000001</v>
      </c>
      <c r="X64" s="80">
        <v>0.92136000000000007</v>
      </c>
      <c r="Y64" s="80">
        <v>9736.7342829999998</v>
      </c>
      <c r="Z64" s="80">
        <v>1.23468</v>
      </c>
      <c r="AA64" s="80">
        <v>14180.631206</v>
      </c>
      <c r="AB64" s="140">
        <f>D64+F64+H64+J64+L64+N64+P64+R64+T64+V64+X64+Z64</f>
        <v>35.351726399999997</v>
      </c>
      <c r="AC64" s="197">
        <f>E64+G64+I64+K64+M64+O64+Q64+S64+U64+W64+Y64+AA64</f>
        <v>272620.87375700002</v>
      </c>
      <c r="AD64" s="2"/>
      <c r="AE64" s="2"/>
    </row>
    <row r="65" spans="1:31" x14ac:dyDescent="0.25">
      <c r="A65" s="192"/>
      <c r="B65" s="63" t="s">
        <v>93</v>
      </c>
      <c r="C65" s="17" t="s">
        <v>94</v>
      </c>
      <c r="D65" s="57">
        <v>0.30010000000000003</v>
      </c>
      <c r="E65" s="57">
        <v>1122.9999</v>
      </c>
      <c r="F65" s="60">
        <v>1.2520000000000001E-4</v>
      </c>
      <c r="G65" s="60">
        <v>1.2</v>
      </c>
      <c r="H65" s="60">
        <v>4.2999999999999997E-2</v>
      </c>
      <c r="I65" s="60">
        <v>46.796900000000001</v>
      </c>
      <c r="J65" s="60">
        <v>4.2000000000000006E-3</v>
      </c>
      <c r="K65" s="60">
        <v>151.63986</v>
      </c>
      <c r="L65" s="60"/>
      <c r="M65" s="60"/>
      <c r="N65" s="80">
        <v>7.4527999999999997E-2</v>
      </c>
      <c r="O65" s="80">
        <v>3095.35</v>
      </c>
      <c r="P65" s="80">
        <v>8.8999999999999996E-2</v>
      </c>
      <c r="Q65" s="80">
        <v>2413.998</v>
      </c>
      <c r="R65" s="80">
        <v>2.1597385</v>
      </c>
      <c r="S65" s="80">
        <v>17998.300000000003</v>
      </c>
      <c r="T65" s="80">
        <v>2E-3</v>
      </c>
      <c r="U65" s="80">
        <v>4.8</v>
      </c>
      <c r="V65" s="80">
        <v>2.1680000000000001E-2</v>
      </c>
      <c r="W65" s="80">
        <v>130.08936</v>
      </c>
      <c r="X65" s="80">
        <v>7.347999999999999E-2</v>
      </c>
      <c r="Y65" s="80">
        <v>339.35977200000002</v>
      </c>
      <c r="Z65" s="80"/>
      <c r="AA65" s="80"/>
      <c r="AB65" s="140">
        <f t="shared" ref="AB65:AB108" si="7">D65+F65+H65+J65+L65+N65+P65+R65+T65+V65+X65+Z65</f>
        <v>2.7678516999999996</v>
      </c>
      <c r="AC65" s="197">
        <f>E65+G65+I65+K65+M65+O65+Q65+S65+U65+W65+Y65+AA65</f>
        <v>25304.533792000006</v>
      </c>
      <c r="AD65" s="2"/>
      <c r="AE65" s="2"/>
    </row>
    <row r="66" spans="1:31" x14ac:dyDescent="0.25">
      <c r="A66" s="173">
        <v>17</v>
      </c>
      <c r="B66" s="548" t="s">
        <v>95</v>
      </c>
      <c r="C66" s="548"/>
      <c r="D66" s="94">
        <f>+D67+D68+D69+D70</f>
        <v>3180.2113804999981</v>
      </c>
      <c r="E66" s="94">
        <f>+E67+E68+E69+E70</f>
        <v>4089128.9510050002</v>
      </c>
      <c r="F66" s="94">
        <f>+F67+F68+F69+F70</f>
        <v>4220.6910047999991</v>
      </c>
      <c r="G66" s="94">
        <f>+G67+G68+G69+G70</f>
        <v>3624786.5363679975</v>
      </c>
      <c r="H66" s="94">
        <f t="shared" ref="H66:AA66" si="8">+H67+H68+H69+H70</f>
        <v>2780.0269360000011</v>
      </c>
      <c r="I66" s="94">
        <f t="shared" si="8"/>
        <v>4156961.7158700023</v>
      </c>
      <c r="J66" s="94">
        <f t="shared" si="8"/>
        <v>3028.6727897000019</v>
      </c>
      <c r="K66" s="94">
        <f t="shared" si="8"/>
        <v>4253476.7164439932</v>
      </c>
      <c r="L66" s="94">
        <f t="shared" si="8"/>
        <v>2894.9759540000009</v>
      </c>
      <c r="M66" s="94">
        <f t="shared" si="8"/>
        <v>4123546.9645309998</v>
      </c>
      <c r="N66" s="94">
        <f t="shared" si="8"/>
        <v>3014.3232646999986</v>
      </c>
      <c r="O66" s="94">
        <f t="shared" si="8"/>
        <v>4365911.5712159993</v>
      </c>
      <c r="P66" s="94">
        <f t="shared" si="8"/>
        <v>1964.7198918669997</v>
      </c>
      <c r="Q66" s="94">
        <f t="shared" si="8"/>
        <v>3140348.2232639962</v>
      </c>
      <c r="R66" s="94">
        <f t="shared" si="8"/>
        <v>2179.7258423000003</v>
      </c>
      <c r="S66" s="94">
        <f t="shared" si="8"/>
        <v>3644641.0065789977</v>
      </c>
      <c r="T66" s="94">
        <f t="shared" si="8"/>
        <v>2726.0471051000013</v>
      </c>
      <c r="U66" s="94">
        <f t="shared" si="8"/>
        <v>4712069.204605002</v>
      </c>
      <c r="V66" s="94">
        <f t="shared" si="8"/>
        <v>2688.7139287</v>
      </c>
      <c r="W66" s="94">
        <f t="shared" si="8"/>
        <v>5001520.7650150033</v>
      </c>
      <c r="X66" s="94">
        <f t="shared" si="8"/>
        <v>2991.2440038999989</v>
      </c>
      <c r="Y66" s="94">
        <f t="shared" si="8"/>
        <v>4657461.3278569952</v>
      </c>
      <c r="Z66" s="94">
        <f t="shared" si="8"/>
        <v>2484.8078144999999</v>
      </c>
      <c r="AA66" s="94">
        <f t="shared" si="8"/>
        <v>3559229.9294189992</v>
      </c>
      <c r="AB66" s="140">
        <f t="shared" si="7"/>
        <v>34154.159916067001</v>
      </c>
      <c r="AC66" s="197">
        <f t="shared" ref="AC66:AC108" si="9">E66+G66+I66+K66+M66+O66+Q66+S66+U66+W66+Y66+AA66</f>
        <v>49329082.912172981</v>
      </c>
      <c r="AD66" s="2"/>
      <c r="AE66" s="2"/>
    </row>
    <row r="67" spans="1:31" ht="40.5" x14ac:dyDescent="0.25">
      <c r="A67" s="192"/>
      <c r="B67" s="63" t="s">
        <v>96</v>
      </c>
      <c r="C67" s="30" t="s">
        <v>97</v>
      </c>
      <c r="D67" s="57">
        <v>1150.1182186000001</v>
      </c>
      <c r="E67" s="57">
        <v>527248.09484799998</v>
      </c>
      <c r="F67" s="57">
        <v>1252.8881844000002</v>
      </c>
      <c r="G67" s="57">
        <v>600560.50836999994</v>
      </c>
      <c r="H67" s="57">
        <v>616.39726529999996</v>
      </c>
      <c r="I67" s="57">
        <v>330249.79594600003</v>
      </c>
      <c r="J67" s="57">
        <v>1092.1419275000001</v>
      </c>
      <c r="K67" s="57">
        <v>390057.65083699999</v>
      </c>
      <c r="L67" s="57">
        <v>588.00965210000004</v>
      </c>
      <c r="M67" s="57">
        <v>234793.31127599999</v>
      </c>
      <c r="N67" s="57">
        <v>770.65049950000002</v>
      </c>
      <c r="O67" s="57">
        <v>305503.94484700001</v>
      </c>
      <c r="P67" s="145">
        <v>188.4264154</v>
      </c>
      <c r="Q67" s="145">
        <v>85239.071114999999</v>
      </c>
      <c r="R67" s="145">
        <v>35.7069884</v>
      </c>
      <c r="S67" s="145">
        <v>41967.226359</v>
      </c>
      <c r="T67" s="145">
        <v>690.94067999999993</v>
      </c>
      <c r="U67" s="145">
        <v>297208.37715700001</v>
      </c>
      <c r="V67" s="145">
        <v>294.59227000000004</v>
      </c>
      <c r="W67" s="145">
        <v>139105.08384599999</v>
      </c>
      <c r="X67" s="145">
        <v>377.91336999999999</v>
      </c>
      <c r="Y67" s="145">
        <v>186020.66664000001</v>
      </c>
      <c r="Z67" s="145">
        <v>351.99763999999999</v>
      </c>
      <c r="AA67" s="145">
        <v>137922.97135099999</v>
      </c>
      <c r="AB67" s="140">
        <f t="shared" si="7"/>
        <v>7409.7831111999994</v>
      </c>
      <c r="AC67" s="197">
        <f t="shared" si="9"/>
        <v>3275876.7025919999</v>
      </c>
      <c r="AD67" s="2"/>
      <c r="AE67" s="2"/>
    </row>
    <row r="68" spans="1:31" x14ac:dyDescent="0.25">
      <c r="A68" s="192"/>
      <c r="B68" s="63">
        <v>17.02</v>
      </c>
      <c r="C68" s="15" t="s">
        <v>98</v>
      </c>
      <c r="D68" s="57">
        <v>333.89501659999974</v>
      </c>
      <c r="E68" s="57">
        <v>408931.761169</v>
      </c>
      <c r="F68" s="57">
        <v>186.63445159999998</v>
      </c>
      <c r="G68" s="57">
        <v>207740.73962699997</v>
      </c>
      <c r="H68" s="57">
        <v>399.11315570000005</v>
      </c>
      <c r="I68" s="57">
        <v>353998.58846900001</v>
      </c>
      <c r="J68" s="57">
        <v>298.64230370000001</v>
      </c>
      <c r="K68" s="57">
        <v>318199.13458800002</v>
      </c>
      <c r="L68" s="57">
        <v>357.68347930000004</v>
      </c>
      <c r="M68" s="57">
        <v>431148.02357000019</v>
      </c>
      <c r="N68" s="57">
        <v>322.81384559999992</v>
      </c>
      <c r="O68" s="57">
        <v>291726.21593800007</v>
      </c>
      <c r="P68" s="145">
        <v>383.41983136700003</v>
      </c>
      <c r="Q68" s="145">
        <v>404781.17280900007</v>
      </c>
      <c r="R68" s="145">
        <v>413.3583122</v>
      </c>
      <c r="S68" s="145">
        <v>391306.02953300002</v>
      </c>
      <c r="T68" s="145">
        <v>191.06501</v>
      </c>
      <c r="U68" s="145">
        <v>229368.11431199999</v>
      </c>
      <c r="V68" s="145">
        <v>259.82710700000001</v>
      </c>
      <c r="W68" s="145">
        <v>232498.387284</v>
      </c>
      <c r="X68" s="145">
        <v>280.72914339999994</v>
      </c>
      <c r="Y68" s="145">
        <v>244792.38221299995</v>
      </c>
      <c r="Z68" s="145">
        <v>328.40934840000011</v>
      </c>
      <c r="AA68" s="145">
        <v>264259.91146200005</v>
      </c>
      <c r="AB68" s="140">
        <f t="shared" si="7"/>
        <v>3755.5910048669994</v>
      </c>
      <c r="AC68" s="197">
        <f t="shared" si="9"/>
        <v>3778750.4609740004</v>
      </c>
      <c r="AD68" s="2"/>
      <c r="AE68" s="2"/>
    </row>
    <row r="69" spans="1:31" ht="27" x14ac:dyDescent="0.25">
      <c r="A69" s="192"/>
      <c r="B69" s="63">
        <v>17.03</v>
      </c>
      <c r="C69" s="30" t="s">
        <v>99</v>
      </c>
      <c r="D69" s="57">
        <v>1.44E-2</v>
      </c>
      <c r="E69" s="57">
        <v>5.19984</v>
      </c>
      <c r="F69" s="57">
        <v>1302.212</v>
      </c>
      <c r="G69" s="57">
        <v>152957.49658800001</v>
      </c>
      <c r="H69" s="57">
        <v>0.92159999999999997</v>
      </c>
      <c r="I69" s="57">
        <v>2345.2315200000003</v>
      </c>
      <c r="J69" s="57">
        <v>6.0000000000000001E-3</v>
      </c>
      <c r="K69" s="57">
        <v>47.650199999999998</v>
      </c>
      <c r="L69" s="57">
        <v>1.56206E-2</v>
      </c>
      <c r="M69" s="57">
        <v>2239.1999999999998</v>
      </c>
      <c r="N69" s="57">
        <v>0.92159999999999997</v>
      </c>
      <c r="O69" s="57">
        <v>2345.2315200000003</v>
      </c>
      <c r="P69" s="145">
        <v>24.961960000000001</v>
      </c>
      <c r="Q69" s="145">
        <v>1853.814036</v>
      </c>
      <c r="R69" s="145"/>
      <c r="S69" s="145"/>
      <c r="T69" s="145">
        <v>1.9014000000000002</v>
      </c>
      <c r="U69" s="145">
        <v>5009.9451600000002</v>
      </c>
      <c r="V69" s="145">
        <v>1.3608</v>
      </c>
      <c r="W69" s="145">
        <v>3510.0475200000001</v>
      </c>
      <c r="X69" s="145">
        <v>2.0410000000000001E-2</v>
      </c>
      <c r="Y69" s="145">
        <v>155.099672</v>
      </c>
      <c r="Z69" s="145">
        <v>25.023199999999999</v>
      </c>
      <c r="AA69" s="145">
        <v>2274.1158660000001</v>
      </c>
      <c r="AB69" s="140">
        <f t="shared" si="7"/>
        <v>1357.3589906</v>
      </c>
      <c r="AC69" s="197">
        <f t="shared" si="9"/>
        <v>172743.03192200002</v>
      </c>
      <c r="AD69" s="2"/>
      <c r="AE69" s="2"/>
    </row>
    <row r="70" spans="1:31" ht="15.75" thickBot="1" x14ac:dyDescent="0.3">
      <c r="A70" s="198"/>
      <c r="B70" s="199">
        <v>1704</v>
      </c>
      <c r="C70" s="200" t="s">
        <v>100</v>
      </c>
      <c r="D70" s="188">
        <v>1696.1837452999982</v>
      </c>
      <c r="E70" s="188">
        <v>3152943.8951480002</v>
      </c>
      <c r="F70" s="188">
        <v>1478.9563687999985</v>
      </c>
      <c r="G70" s="188">
        <v>2663527.7917829975</v>
      </c>
      <c r="H70" s="188">
        <v>1763.5949150000013</v>
      </c>
      <c r="I70" s="188">
        <v>3470368.0999350022</v>
      </c>
      <c r="J70" s="188">
        <v>1637.8825585000018</v>
      </c>
      <c r="K70" s="188">
        <v>3545172.2808189928</v>
      </c>
      <c r="L70" s="188">
        <v>1949.2672020000007</v>
      </c>
      <c r="M70" s="188">
        <v>3455366.4296849999</v>
      </c>
      <c r="N70" s="188">
        <v>1919.9373195999985</v>
      </c>
      <c r="O70" s="188">
        <v>3766336.1789109991</v>
      </c>
      <c r="P70" s="188">
        <v>1367.9116850999997</v>
      </c>
      <c r="Q70" s="188">
        <v>2648474.1653039963</v>
      </c>
      <c r="R70" s="201">
        <v>1730.6605417000001</v>
      </c>
      <c r="S70" s="201">
        <v>3211367.7506869975</v>
      </c>
      <c r="T70" s="201">
        <v>1842.1400151000012</v>
      </c>
      <c r="U70" s="201">
        <v>4180482.7679760023</v>
      </c>
      <c r="V70" s="201">
        <v>2132.9337516999999</v>
      </c>
      <c r="W70" s="201">
        <v>4626407.2463650033</v>
      </c>
      <c r="X70" s="201">
        <v>2332.5810804999992</v>
      </c>
      <c r="Y70" s="201">
        <v>4226493.1793319955</v>
      </c>
      <c r="Z70" s="201">
        <v>1779.3776261</v>
      </c>
      <c r="AA70" s="201">
        <v>3154772.9307399993</v>
      </c>
      <c r="AB70" s="202">
        <f t="shared" si="7"/>
        <v>21631.426809399996</v>
      </c>
      <c r="AC70" s="203">
        <f t="shared" si="9"/>
        <v>42101712.71668499</v>
      </c>
      <c r="AD70" s="2"/>
      <c r="AE70" s="2"/>
    </row>
    <row r="71" spans="1:31" x14ac:dyDescent="0.25">
      <c r="A71" s="81"/>
      <c r="B71" s="164"/>
      <c r="C71" s="165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96"/>
      <c r="AC71" s="96"/>
      <c r="AD71" s="2"/>
      <c r="AE71" s="2"/>
    </row>
    <row r="72" spans="1:31" x14ac:dyDescent="0.25">
      <c r="A72" s="81"/>
      <c r="B72" s="164"/>
      <c r="C72" s="165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96"/>
      <c r="AC72" s="96"/>
      <c r="AD72" s="2"/>
      <c r="AE72" s="2"/>
    </row>
    <row r="73" spans="1:31" x14ac:dyDescent="0.25">
      <c r="A73" s="81"/>
      <c r="B73" s="164"/>
      <c r="C73" s="165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96"/>
      <c r="AC73" s="96"/>
      <c r="AD73" s="2"/>
      <c r="AE73" s="2"/>
    </row>
    <row r="74" spans="1:31" x14ac:dyDescent="0.25">
      <c r="A74" s="557" t="s">
        <v>285</v>
      </c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  <c r="T74" s="557"/>
      <c r="U74" s="557"/>
      <c r="V74" s="557"/>
      <c r="W74" s="557"/>
      <c r="X74" s="557"/>
      <c r="Y74" s="557"/>
      <c r="Z74" s="557"/>
      <c r="AA74" s="557"/>
      <c r="AB74" s="557"/>
      <c r="AC74" s="6" t="s">
        <v>289</v>
      </c>
      <c r="AD74" s="2"/>
      <c r="AE74" s="2"/>
    </row>
    <row r="75" spans="1:31" ht="15.75" x14ac:dyDescent="0.25">
      <c r="A75" s="546" t="s">
        <v>287</v>
      </c>
      <c r="B75" s="546"/>
      <c r="C75" s="546"/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  <c r="R75" s="546"/>
      <c r="S75" s="546"/>
      <c r="T75" s="546"/>
      <c r="U75" s="546"/>
      <c r="V75" s="546"/>
      <c r="W75" s="546"/>
      <c r="X75" s="546"/>
      <c r="Y75" s="546"/>
      <c r="Z75" s="546"/>
      <c r="AA75" s="546"/>
      <c r="AB75" s="546"/>
      <c r="AC75" s="546"/>
      <c r="AD75" s="2"/>
      <c r="AE75" s="2"/>
    </row>
    <row r="76" spans="1:31" ht="15.75" x14ac:dyDescent="0.25">
      <c r="A76" s="547" t="s">
        <v>3</v>
      </c>
      <c r="B76" s="547"/>
      <c r="C76" s="547"/>
      <c r="D76" s="547"/>
      <c r="E76" s="547"/>
      <c r="F76" s="547"/>
      <c r="G76" s="547"/>
      <c r="H76" s="547"/>
      <c r="I76" s="547"/>
      <c r="J76" s="547"/>
      <c r="K76" s="547"/>
      <c r="L76" s="547"/>
      <c r="M76" s="547"/>
      <c r="N76" s="547"/>
      <c r="O76" s="547"/>
      <c r="P76" s="547"/>
      <c r="Q76" s="547"/>
      <c r="R76" s="547"/>
      <c r="S76" s="547"/>
      <c r="T76" s="547"/>
      <c r="U76" s="547"/>
      <c r="V76" s="547"/>
      <c r="W76" s="547"/>
      <c r="X76" s="547"/>
      <c r="Y76" s="547"/>
      <c r="Z76" s="547"/>
      <c r="AA76" s="547"/>
      <c r="AB76" s="547"/>
      <c r="AC76" s="547"/>
      <c r="AD76" s="2"/>
      <c r="AE76" s="2"/>
    </row>
    <row r="77" spans="1:31" ht="6.75" customHeight="1" thickBot="1" x14ac:dyDescent="0.35">
      <c r="A77" s="369"/>
      <c r="B77" s="369"/>
      <c r="C77" s="369"/>
      <c r="D77" s="369"/>
      <c r="E77" s="369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5"/>
      <c r="AC77" s="5"/>
      <c r="AD77" s="2"/>
      <c r="AE77" s="2"/>
    </row>
    <row r="78" spans="1:31" ht="16.5" thickBot="1" x14ac:dyDescent="0.35">
      <c r="A78" s="558" t="s">
        <v>4</v>
      </c>
      <c r="B78" s="560" t="s">
        <v>5</v>
      </c>
      <c r="C78" s="562" t="s">
        <v>6</v>
      </c>
      <c r="D78" s="555" t="s">
        <v>7</v>
      </c>
      <c r="E78" s="555"/>
      <c r="F78" s="555" t="s">
        <v>8</v>
      </c>
      <c r="G78" s="555"/>
      <c r="H78" s="555" t="s">
        <v>9</v>
      </c>
      <c r="I78" s="555"/>
      <c r="J78" s="555" t="s">
        <v>10</v>
      </c>
      <c r="K78" s="555"/>
      <c r="L78" s="555" t="s">
        <v>11</v>
      </c>
      <c r="M78" s="555"/>
      <c r="N78" s="555" t="s">
        <v>12</v>
      </c>
      <c r="O78" s="555"/>
      <c r="P78" s="555" t="s">
        <v>13</v>
      </c>
      <c r="Q78" s="555"/>
      <c r="R78" s="555" t="s">
        <v>14</v>
      </c>
      <c r="S78" s="555"/>
      <c r="T78" s="555" t="s">
        <v>15</v>
      </c>
      <c r="U78" s="555"/>
      <c r="V78" s="555" t="s">
        <v>16</v>
      </c>
      <c r="W78" s="555"/>
      <c r="X78" s="555" t="s">
        <v>17</v>
      </c>
      <c r="Y78" s="555"/>
      <c r="Z78" s="555" t="s">
        <v>18</v>
      </c>
      <c r="AA78" s="555"/>
      <c r="AB78" s="555" t="s">
        <v>19</v>
      </c>
      <c r="AC78" s="556"/>
      <c r="AD78" s="2"/>
      <c r="AE78" s="2"/>
    </row>
    <row r="79" spans="1:31" ht="16.5" thickBot="1" x14ac:dyDescent="0.35">
      <c r="A79" s="559"/>
      <c r="B79" s="561"/>
      <c r="C79" s="563"/>
      <c r="D79" s="240" t="s">
        <v>20</v>
      </c>
      <c r="E79" s="240" t="s">
        <v>21</v>
      </c>
      <c r="F79" s="240" t="s">
        <v>20</v>
      </c>
      <c r="G79" s="240" t="s">
        <v>21</v>
      </c>
      <c r="H79" s="240" t="s">
        <v>20</v>
      </c>
      <c r="I79" s="240" t="s">
        <v>21</v>
      </c>
      <c r="J79" s="240" t="s">
        <v>20</v>
      </c>
      <c r="K79" s="240" t="s">
        <v>21</v>
      </c>
      <c r="L79" s="240" t="s">
        <v>20</v>
      </c>
      <c r="M79" s="240" t="s">
        <v>21</v>
      </c>
      <c r="N79" s="240" t="s">
        <v>20</v>
      </c>
      <c r="O79" s="240" t="s">
        <v>21</v>
      </c>
      <c r="P79" s="240" t="s">
        <v>20</v>
      </c>
      <c r="Q79" s="240" t="s">
        <v>21</v>
      </c>
      <c r="R79" s="240" t="s">
        <v>20</v>
      </c>
      <c r="S79" s="240" t="s">
        <v>21</v>
      </c>
      <c r="T79" s="240" t="s">
        <v>20</v>
      </c>
      <c r="U79" s="240" t="s">
        <v>21</v>
      </c>
      <c r="V79" s="240" t="s">
        <v>20</v>
      </c>
      <c r="W79" s="240" t="s">
        <v>21</v>
      </c>
      <c r="X79" s="240" t="s">
        <v>20</v>
      </c>
      <c r="Y79" s="240" t="s">
        <v>21</v>
      </c>
      <c r="Z79" s="240" t="s">
        <v>20</v>
      </c>
      <c r="AA79" s="240" t="s">
        <v>21</v>
      </c>
      <c r="AB79" s="240" t="s">
        <v>20</v>
      </c>
      <c r="AC79" s="241" t="s">
        <v>21</v>
      </c>
      <c r="AD79" s="2"/>
      <c r="AE79" s="2"/>
    </row>
    <row r="80" spans="1:31" ht="18" customHeight="1" x14ac:dyDescent="0.25">
      <c r="A80" s="204"/>
      <c r="C80" s="136" t="s">
        <v>101</v>
      </c>
      <c r="D80" s="82"/>
      <c r="E80" s="82"/>
      <c r="F80" s="82"/>
      <c r="G80" s="82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150"/>
      <c r="AC80" s="205"/>
    </row>
    <row r="81" spans="1:33" x14ac:dyDescent="0.25">
      <c r="A81" s="206"/>
      <c r="B81" s="383">
        <v>801.11</v>
      </c>
      <c r="C81" s="15" t="s">
        <v>102</v>
      </c>
      <c r="D81" s="57">
        <v>131.6</v>
      </c>
      <c r="E81" s="57">
        <v>63299.6</v>
      </c>
      <c r="F81" s="57"/>
      <c r="G81" s="57"/>
      <c r="H81" s="57">
        <v>111.1</v>
      </c>
      <c r="I81" s="57">
        <v>80911.42</v>
      </c>
      <c r="J81" s="57">
        <v>172.6</v>
      </c>
      <c r="K81" s="57">
        <v>121498.14</v>
      </c>
      <c r="L81" s="57">
        <v>159.5</v>
      </c>
      <c r="M81" s="57">
        <v>86259.5</v>
      </c>
      <c r="N81" s="57">
        <v>1.58182</v>
      </c>
      <c r="O81" s="57">
        <v>284.7276</v>
      </c>
      <c r="P81" s="57">
        <v>40.644880000000001</v>
      </c>
      <c r="Q81" s="57">
        <v>56135.270799999998</v>
      </c>
      <c r="R81" s="57">
        <v>79</v>
      </c>
      <c r="S81" s="57">
        <v>42271</v>
      </c>
      <c r="T81" s="57">
        <v>5.4539999999999997</v>
      </c>
      <c r="U81" s="57">
        <v>4499.55</v>
      </c>
      <c r="V81" s="57"/>
      <c r="W81" s="57"/>
      <c r="X81" s="57">
        <v>0.79092999999999991</v>
      </c>
      <c r="Y81" s="57">
        <v>138.80821499999999</v>
      </c>
      <c r="Z81" s="57"/>
      <c r="AA81" s="57"/>
      <c r="AB81" s="140">
        <f t="shared" si="7"/>
        <v>702.27162999999985</v>
      </c>
      <c r="AC81" s="197">
        <f t="shared" si="9"/>
        <v>455298.01661499997</v>
      </c>
      <c r="AD81" s="2"/>
      <c r="AE81" s="2"/>
    </row>
    <row r="82" spans="1:33" x14ac:dyDescent="0.25">
      <c r="A82" s="204"/>
      <c r="B82" s="383" t="s">
        <v>103</v>
      </c>
      <c r="C82" s="15" t="s">
        <v>104</v>
      </c>
      <c r="D82" s="57">
        <v>257.66379279999995</v>
      </c>
      <c r="E82" s="57">
        <v>844503.32494399999</v>
      </c>
      <c r="F82" s="57">
        <v>141.42690729999998</v>
      </c>
      <c r="G82" s="57">
        <v>447658.93219299987</v>
      </c>
      <c r="H82" s="57">
        <v>146.40386180000013</v>
      </c>
      <c r="I82" s="57">
        <v>454845.69421899988</v>
      </c>
      <c r="J82" s="57">
        <v>158.49896880000011</v>
      </c>
      <c r="K82" s="57">
        <v>524534.14619399991</v>
      </c>
      <c r="L82" s="57">
        <v>141.41640730000003</v>
      </c>
      <c r="M82" s="57">
        <v>448068.09387199994</v>
      </c>
      <c r="N82" s="57">
        <v>84.493281899999971</v>
      </c>
      <c r="O82" s="57">
        <v>266131.90125600004</v>
      </c>
      <c r="P82" s="57">
        <v>114.02522660000002</v>
      </c>
      <c r="Q82" s="57">
        <v>332646.30488900008</v>
      </c>
      <c r="R82" s="57">
        <v>160.16303539999998</v>
      </c>
      <c r="S82" s="57">
        <v>487874.29695499991</v>
      </c>
      <c r="T82" s="57">
        <v>113.82191999999998</v>
      </c>
      <c r="U82" s="57">
        <v>288916.32078299997</v>
      </c>
      <c r="V82" s="57">
        <v>154.23748409999996</v>
      </c>
      <c r="W82" s="57">
        <v>526639.57879699976</v>
      </c>
      <c r="X82" s="57">
        <v>199.1370627</v>
      </c>
      <c r="Y82" s="57">
        <v>607412.73090099997</v>
      </c>
      <c r="Z82" s="57">
        <v>165.34229210000001</v>
      </c>
      <c r="AA82" s="57">
        <v>580904.61077399983</v>
      </c>
      <c r="AB82" s="140">
        <f t="shared" si="7"/>
        <v>1836.6302408000001</v>
      </c>
      <c r="AC82" s="197">
        <f t="shared" si="9"/>
        <v>5810135.9357770002</v>
      </c>
      <c r="AD82" s="2"/>
      <c r="AE82" s="2"/>
    </row>
    <row r="83" spans="1:33" ht="19.5" customHeight="1" x14ac:dyDescent="0.25">
      <c r="A83" s="168" t="s">
        <v>105</v>
      </c>
      <c r="B83" s="86"/>
      <c r="C83" s="137" t="s">
        <v>106</v>
      </c>
      <c r="D83" s="50"/>
      <c r="E83" s="50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151"/>
      <c r="AC83" s="207"/>
    </row>
    <row r="84" spans="1:33" ht="24" customHeight="1" x14ac:dyDescent="0.25">
      <c r="A84" s="568" t="s">
        <v>107</v>
      </c>
      <c r="B84" s="539"/>
      <c r="C84" s="93" t="s">
        <v>108</v>
      </c>
      <c r="D84" s="94">
        <f>+D85+D86+D87+D88</f>
        <v>5889.8466058999984</v>
      </c>
      <c r="E84" s="94">
        <f t="shared" ref="E84:G84" si="10">+E85+E86+E87+E88</f>
        <v>5179234.6069829995</v>
      </c>
      <c r="F84" s="94">
        <f t="shared" si="10"/>
        <v>2011.7424799999999</v>
      </c>
      <c r="G84" s="94">
        <f t="shared" si="10"/>
        <v>1794417.582165</v>
      </c>
      <c r="H84" s="94">
        <f t="shared" ref="H84" si="11">+H85+H86+H87+H88</f>
        <v>4110.8050199999998</v>
      </c>
      <c r="I84" s="94">
        <f t="shared" ref="I84:J84" si="12">+I85+I86+I87+I88</f>
        <v>3419203.1589299999</v>
      </c>
      <c r="J84" s="94">
        <f t="shared" si="12"/>
        <v>3446.8237300000001</v>
      </c>
      <c r="K84" s="94">
        <f t="shared" ref="K84" si="13">+K85+K86+K87+K88</f>
        <v>2977952.3144880002</v>
      </c>
      <c r="L84" s="94">
        <f t="shared" ref="L84:M84" si="14">+L85+L86+L87+L88</f>
        <v>2571.4632499999998</v>
      </c>
      <c r="M84" s="94">
        <f t="shared" si="14"/>
        <v>2238477.1539279995</v>
      </c>
      <c r="N84" s="94">
        <f t="shared" ref="N84" si="15">+N85+N86+N87+N88</f>
        <v>3332.4254000000001</v>
      </c>
      <c r="O84" s="94">
        <f t="shared" ref="O84:P84" si="16">+O85+O86+O87+O88</f>
        <v>2859253.7061820002</v>
      </c>
      <c r="P84" s="94">
        <f t="shared" si="16"/>
        <v>3266.5675300000003</v>
      </c>
      <c r="Q84" s="94">
        <f t="shared" ref="Q84" si="17">+Q85+Q86+Q87+Q88</f>
        <v>2641788.7102060001</v>
      </c>
      <c r="R84" s="94">
        <f t="shared" ref="R84:S84" si="18">+R85+R86+R87+R88</f>
        <v>1940.7236999999998</v>
      </c>
      <c r="S84" s="94">
        <f t="shared" si="18"/>
        <v>1621375.256508</v>
      </c>
      <c r="T84" s="94">
        <f t="shared" ref="T84" si="19">+T85+T86+T87+T88</f>
        <v>2052.2578800000001</v>
      </c>
      <c r="U84" s="94">
        <f t="shared" ref="U84" si="20">+U85+U86+U87+U88</f>
        <v>1816071.0282050003</v>
      </c>
      <c r="V84" s="94">
        <f>+V85+V86+V87+V88</f>
        <v>2521.1130999999996</v>
      </c>
      <c r="W84" s="94">
        <f t="shared" ref="W84:AA84" si="21">+W85+W86+W87+W88</f>
        <v>2324131.856931</v>
      </c>
      <c r="X84" s="94">
        <f t="shared" si="21"/>
        <v>4775.9469499999996</v>
      </c>
      <c r="Y84" s="94">
        <f t="shared" si="21"/>
        <v>3869560.812363999</v>
      </c>
      <c r="Z84" s="94">
        <f t="shared" si="21"/>
        <v>4614.7529100000002</v>
      </c>
      <c r="AA84" s="94">
        <f t="shared" si="21"/>
        <v>3567950.0943340007</v>
      </c>
      <c r="AB84" s="152">
        <f t="shared" si="7"/>
        <v>40534.468555899999</v>
      </c>
      <c r="AC84" s="208">
        <f t="shared" si="9"/>
        <v>34309416.281223997</v>
      </c>
      <c r="AD84" s="2"/>
      <c r="AE84" s="2"/>
      <c r="AF84" s="20"/>
      <c r="AG84" s="20"/>
    </row>
    <row r="85" spans="1:33" x14ac:dyDescent="0.25">
      <c r="A85" s="386"/>
      <c r="B85" s="383"/>
      <c r="C85" s="15" t="s">
        <v>109</v>
      </c>
      <c r="D85" s="57">
        <v>2434.2739200000001</v>
      </c>
      <c r="E85" s="57">
        <v>2178583.3863420002</v>
      </c>
      <c r="F85" s="57">
        <v>1121.3346300000001</v>
      </c>
      <c r="G85" s="57">
        <v>985750.37440900004</v>
      </c>
      <c r="H85" s="57">
        <v>2019.2320099999997</v>
      </c>
      <c r="I85" s="57">
        <v>1690299.6468640002</v>
      </c>
      <c r="J85" s="57">
        <v>2534.0701300000001</v>
      </c>
      <c r="K85" s="57">
        <v>2162606.8063420001</v>
      </c>
      <c r="L85" s="57">
        <v>1153.2738599999998</v>
      </c>
      <c r="M85" s="57">
        <v>957389.6745699998</v>
      </c>
      <c r="N85" s="57">
        <v>1494.87357</v>
      </c>
      <c r="O85" s="57">
        <v>1209268.9948219999</v>
      </c>
      <c r="P85" s="145">
        <v>235.86799999999999</v>
      </c>
      <c r="Q85" s="145">
        <v>189144.36338</v>
      </c>
      <c r="R85" s="145">
        <v>113.39926</v>
      </c>
      <c r="S85" s="145">
        <v>99995.467468000003</v>
      </c>
      <c r="T85" s="145">
        <v>161.47783000000001</v>
      </c>
      <c r="U85" s="145">
        <v>135065.685054</v>
      </c>
      <c r="V85" s="145">
        <v>317.55013999999994</v>
      </c>
      <c r="W85" s="145">
        <v>270927.60011999996</v>
      </c>
      <c r="X85" s="145">
        <v>1915.98667</v>
      </c>
      <c r="Y85" s="145">
        <v>1423623.6903819998</v>
      </c>
      <c r="Z85" s="145">
        <v>793.90644000000009</v>
      </c>
      <c r="AA85" s="145">
        <v>599012.13808299997</v>
      </c>
      <c r="AB85" s="140">
        <f>D85+F85+H85+J85+L85+N85+P85+R85+T85+V85+X85+Z85</f>
        <v>14295.24646</v>
      </c>
      <c r="AC85" s="197">
        <f t="shared" si="9"/>
        <v>11901667.827835999</v>
      </c>
      <c r="AD85" s="2"/>
      <c r="AE85" s="2"/>
      <c r="AF85" s="20"/>
      <c r="AG85" s="20"/>
    </row>
    <row r="86" spans="1:33" x14ac:dyDescent="0.25">
      <c r="A86" s="386"/>
      <c r="B86" s="383">
        <v>713.1</v>
      </c>
      <c r="C86" s="15" t="s">
        <v>110</v>
      </c>
      <c r="D86" s="57">
        <v>544.20150999999998</v>
      </c>
      <c r="E86" s="57">
        <v>504747.44171000004</v>
      </c>
      <c r="F86" s="57"/>
      <c r="G86" s="57"/>
      <c r="H86" s="57">
        <v>946.65329000000008</v>
      </c>
      <c r="I86" s="57">
        <v>834872.94682800001</v>
      </c>
      <c r="J86" s="57">
        <v>389.96102999999999</v>
      </c>
      <c r="K86" s="57">
        <v>329909.03572599997</v>
      </c>
      <c r="L86" s="57">
        <v>85.275999999999996</v>
      </c>
      <c r="M86" s="57">
        <v>72859.814400000003</v>
      </c>
      <c r="N86" s="57">
        <v>325.22834999999998</v>
      </c>
      <c r="O86" s="57">
        <v>282718.53700499999</v>
      </c>
      <c r="P86" s="145"/>
      <c r="Q86" s="145"/>
      <c r="R86" s="145"/>
      <c r="S86" s="145"/>
      <c r="T86" s="145">
        <v>216.04734999999999</v>
      </c>
      <c r="U86" s="145">
        <v>182144.39859500001</v>
      </c>
      <c r="V86" s="145"/>
      <c r="W86" s="145"/>
      <c r="X86" s="145">
        <v>520.47906</v>
      </c>
      <c r="Y86" s="145">
        <v>317961.280386</v>
      </c>
      <c r="Z86" s="145">
        <v>1482.6916200000001</v>
      </c>
      <c r="AA86" s="145">
        <v>972820.55338100006</v>
      </c>
      <c r="AB86" s="140">
        <f t="shared" si="7"/>
        <v>4510.5382100000006</v>
      </c>
      <c r="AC86" s="197">
        <f t="shared" si="9"/>
        <v>3498034.0080310004</v>
      </c>
      <c r="AD86" s="149"/>
      <c r="AE86" s="149"/>
      <c r="AF86" s="20"/>
      <c r="AG86" s="20"/>
    </row>
    <row r="87" spans="1:33" x14ac:dyDescent="0.25">
      <c r="A87" s="386"/>
      <c r="B87" s="383"/>
      <c r="C87" s="15" t="s">
        <v>111</v>
      </c>
      <c r="D87" s="57">
        <v>136.07873999999998</v>
      </c>
      <c r="E87" s="57">
        <v>130944.04463</v>
      </c>
      <c r="F87" s="57">
        <v>192.77847999999997</v>
      </c>
      <c r="G87" s="57">
        <v>180336.338552</v>
      </c>
      <c r="H87" s="57"/>
      <c r="I87" s="57"/>
      <c r="J87" s="57">
        <v>165.971</v>
      </c>
      <c r="K87" s="57">
        <v>157513.35219999999</v>
      </c>
      <c r="L87" s="57">
        <v>45.359699999999997</v>
      </c>
      <c r="M87" s="57">
        <v>41118.568050000002</v>
      </c>
      <c r="N87" s="57"/>
      <c r="O87" s="57"/>
      <c r="P87" s="145"/>
      <c r="Q87" s="145"/>
      <c r="R87" s="145"/>
      <c r="S87" s="145"/>
      <c r="T87" s="145"/>
      <c r="U87" s="145"/>
      <c r="V87" s="145">
        <v>45.359699999999997</v>
      </c>
      <c r="W87" s="145">
        <v>37603.191299999999</v>
      </c>
      <c r="X87" s="145"/>
      <c r="Y87" s="145"/>
      <c r="Z87" s="145">
        <v>68.039550000000006</v>
      </c>
      <c r="AA87" s="145">
        <v>56302.727625</v>
      </c>
      <c r="AB87" s="140">
        <f t="shared" si="7"/>
        <v>653.5871699999999</v>
      </c>
      <c r="AC87" s="197">
        <f t="shared" si="9"/>
        <v>603818.22235699999</v>
      </c>
      <c r="AD87" s="2"/>
      <c r="AE87" s="2"/>
      <c r="AF87" s="88"/>
    </row>
    <row r="88" spans="1:33" x14ac:dyDescent="0.25">
      <c r="A88" s="386"/>
      <c r="B88" s="383"/>
      <c r="C88" s="15" t="s">
        <v>112</v>
      </c>
      <c r="D88" s="57">
        <v>2775.292435899999</v>
      </c>
      <c r="E88" s="57">
        <v>2364959.7343009994</v>
      </c>
      <c r="F88" s="57">
        <v>697.62936999999999</v>
      </c>
      <c r="G88" s="57">
        <v>628330.86920399999</v>
      </c>
      <c r="H88" s="57">
        <v>1144.9197199999999</v>
      </c>
      <c r="I88" s="57">
        <v>894030.56523800001</v>
      </c>
      <c r="J88" s="57">
        <v>356.82157000000001</v>
      </c>
      <c r="K88" s="57">
        <v>327923.12022000004</v>
      </c>
      <c r="L88" s="57">
        <v>1287.55369</v>
      </c>
      <c r="M88" s="57">
        <v>1167109.0969079998</v>
      </c>
      <c r="N88" s="57">
        <v>1512.32348</v>
      </c>
      <c r="O88" s="57">
        <v>1367266.174355</v>
      </c>
      <c r="P88" s="145">
        <v>3030.6995300000003</v>
      </c>
      <c r="Q88" s="145">
        <v>2452644.3468260001</v>
      </c>
      <c r="R88" s="145">
        <v>1827.3244399999999</v>
      </c>
      <c r="S88" s="145">
        <v>1521379.7890399999</v>
      </c>
      <c r="T88" s="145">
        <v>1674.7327</v>
      </c>
      <c r="U88" s="145">
        <v>1498860.9445560002</v>
      </c>
      <c r="V88" s="145">
        <v>2158.2032599999998</v>
      </c>
      <c r="W88" s="145">
        <v>2015601.0655110001</v>
      </c>
      <c r="X88" s="145">
        <v>2339.4812199999992</v>
      </c>
      <c r="Y88" s="145">
        <v>2127975.8415959994</v>
      </c>
      <c r="Z88" s="145">
        <v>2270.1152999999999</v>
      </c>
      <c r="AA88" s="145">
        <v>1939814.6752450005</v>
      </c>
      <c r="AB88" s="140">
        <f t="shared" si="7"/>
        <v>21075.096715899999</v>
      </c>
      <c r="AC88" s="197">
        <f t="shared" si="9"/>
        <v>18305896.222999997</v>
      </c>
      <c r="AD88" s="2"/>
      <c r="AE88" s="2"/>
      <c r="AF88" s="88"/>
    </row>
    <row r="89" spans="1:33" x14ac:dyDescent="0.25">
      <c r="A89" s="568" t="s">
        <v>113</v>
      </c>
      <c r="B89" s="539"/>
      <c r="C89" s="15" t="s">
        <v>114</v>
      </c>
      <c r="D89" s="57">
        <v>31.810670000000002</v>
      </c>
      <c r="E89" s="57">
        <v>23767.241471000001</v>
      </c>
      <c r="F89" s="57">
        <v>97.825609999999983</v>
      </c>
      <c r="G89" s="57">
        <v>41969.501510999995</v>
      </c>
      <c r="H89" s="57">
        <v>43.034849999999999</v>
      </c>
      <c r="I89" s="57">
        <v>35921.056279000004</v>
      </c>
      <c r="J89" s="57">
        <v>69.250889999999998</v>
      </c>
      <c r="K89" s="57">
        <v>43174.731921000006</v>
      </c>
      <c r="L89" s="57">
        <v>51.784140000000001</v>
      </c>
      <c r="M89" s="57">
        <v>40651.095507999999</v>
      </c>
      <c r="N89" s="57">
        <v>139.73690999999997</v>
      </c>
      <c r="O89" s="57">
        <v>116421.70557600002</v>
      </c>
      <c r="P89" s="145">
        <v>54.145940000000003</v>
      </c>
      <c r="Q89" s="145">
        <v>42948.135596</v>
      </c>
      <c r="R89" s="145">
        <v>98.777479999999997</v>
      </c>
      <c r="S89" s="145">
        <v>70070.502554000006</v>
      </c>
      <c r="T89" s="145">
        <v>15.54266</v>
      </c>
      <c r="U89" s="145">
        <v>16132.040433999999</v>
      </c>
      <c r="V89" s="145">
        <v>29.968809999999998</v>
      </c>
      <c r="W89" s="145">
        <v>26130.134775000002</v>
      </c>
      <c r="X89" s="145">
        <v>198.01948999999999</v>
      </c>
      <c r="Y89" s="145">
        <v>127316.94653800002</v>
      </c>
      <c r="Z89" s="145">
        <v>77.98266000000001</v>
      </c>
      <c r="AA89" s="145">
        <v>44615.496336999997</v>
      </c>
      <c r="AB89" s="140">
        <f t="shared" si="7"/>
        <v>907.88010999999995</v>
      </c>
      <c r="AC89" s="197">
        <f t="shared" si="9"/>
        <v>629118.58850000007</v>
      </c>
      <c r="AD89" s="2"/>
      <c r="AE89" s="2"/>
    </row>
    <row r="90" spans="1:33" x14ac:dyDescent="0.25">
      <c r="A90" s="568" t="s">
        <v>115</v>
      </c>
      <c r="B90" s="539"/>
      <c r="C90" s="15" t="s">
        <v>116</v>
      </c>
      <c r="D90" s="57">
        <v>0.28595999999999999</v>
      </c>
      <c r="E90" s="57">
        <v>1635.497691</v>
      </c>
      <c r="F90" s="57">
        <v>0.66932999999999998</v>
      </c>
      <c r="G90" s="57">
        <v>1588.3386660000001</v>
      </c>
      <c r="H90" s="57">
        <v>0.37895229999999996</v>
      </c>
      <c r="I90" s="57">
        <v>164.8612</v>
      </c>
      <c r="J90" s="57">
        <v>1.2732600000000001</v>
      </c>
      <c r="K90" s="57">
        <v>3463.5803639999999</v>
      </c>
      <c r="L90" s="57">
        <v>0.307</v>
      </c>
      <c r="M90" s="57">
        <v>484.54149999999998</v>
      </c>
      <c r="N90" s="57"/>
      <c r="O90" s="57"/>
      <c r="P90" s="145">
        <v>0.96967000000000003</v>
      </c>
      <c r="Q90" s="145">
        <v>3689.7814990000002</v>
      </c>
      <c r="R90" s="145">
        <v>17.000979999999998</v>
      </c>
      <c r="S90" s="145">
        <v>19119.302108</v>
      </c>
      <c r="T90" s="145">
        <v>0.1</v>
      </c>
      <c r="U90" s="145">
        <v>120</v>
      </c>
      <c r="V90" s="145">
        <v>0.61963000000000001</v>
      </c>
      <c r="W90" s="145">
        <v>2402.3556100000001</v>
      </c>
      <c r="X90" s="145">
        <v>0.48525000000000001</v>
      </c>
      <c r="Y90" s="145">
        <v>468.63459999999998</v>
      </c>
      <c r="Z90" s="145">
        <v>1.47553</v>
      </c>
      <c r="AA90" s="145">
        <v>1589.862079</v>
      </c>
      <c r="AB90" s="140">
        <f t="shared" si="7"/>
        <v>23.5655623</v>
      </c>
      <c r="AC90" s="197">
        <f t="shared" si="9"/>
        <v>34726.755316999996</v>
      </c>
      <c r="AD90" s="149"/>
      <c r="AE90" s="149"/>
      <c r="AF90" s="141"/>
    </row>
    <row r="91" spans="1:33" ht="25.5" customHeight="1" x14ac:dyDescent="0.25">
      <c r="A91" s="567"/>
      <c r="B91" s="538"/>
      <c r="C91" s="138" t="s">
        <v>117</v>
      </c>
      <c r="D91" s="135">
        <f>+D92+D93+D94</f>
        <v>275.89608000000004</v>
      </c>
      <c r="E91" s="135">
        <f>+E92+E93+E94</f>
        <v>290530.92907800002</v>
      </c>
      <c r="F91" s="135">
        <f t="shared" ref="F91:AA91" si="22">+F92+F93+F94</f>
        <v>60.6137923</v>
      </c>
      <c r="G91" s="135">
        <f t="shared" si="22"/>
        <v>41773.345499999996</v>
      </c>
      <c r="H91" s="135">
        <f t="shared" si="22"/>
        <v>115.235</v>
      </c>
      <c r="I91" s="135">
        <f t="shared" si="22"/>
        <v>114580.28</v>
      </c>
      <c r="J91" s="135">
        <f t="shared" si="22"/>
        <v>273.1334468</v>
      </c>
      <c r="K91" s="135">
        <f t="shared" si="22"/>
        <v>284013.838292</v>
      </c>
      <c r="L91" s="135">
        <f t="shared" si="22"/>
        <v>131.59501</v>
      </c>
      <c r="M91" s="135">
        <f t="shared" si="22"/>
        <v>143903.003619</v>
      </c>
      <c r="N91" s="135">
        <f t="shared" si="22"/>
        <v>20.037650000000003</v>
      </c>
      <c r="O91" s="135">
        <f t="shared" si="22"/>
        <v>31286.808942</v>
      </c>
      <c r="P91" s="135">
        <f t="shared" si="22"/>
        <v>154.56783899999999</v>
      </c>
      <c r="Q91" s="135">
        <f t="shared" si="22"/>
        <v>140259.82608</v>
      </c>
      <c r="R91" s="135">
        <f t="shared" si="22"/>
        <v>71.667609999999996</v>
      </c>
      <c r="S91" s="135">
        <f t="shared" si="22"/>
        <v>89033.104108</v>
      </c>
      <c r="T91" s="135">
        <f t="shared" si="22"/>
        <v>205.08547000000002</v>
      </c>
      <c r="U91" s="135">
        <f t="shared" si="22"/>
        <v>222525.01899499999</v>
      </c>
      <c r="V91" s="135">
        <f t="shared" si="22"/>
        <v>224.99914999999999</v>
      </c>
      <c r="W91" s="135">
        <f t="shared" si="22"/>
        <v>239713.67276099999</v>
      </c>
      <c r="X91" s="135">
        <f t="shared" si="22"/>
        <v>208.54198</v>
      </c>
      <c r="Y91" s="135">
        <f t="shared" si="22"/>
        <v>236292.28395399998</v>
      </c>
      <c r="Z91" s="135">
        <f t="shared" si="22"/>
        <v>311.31146000000001</v>
      </c>
      <c r="AA91" s="135">
        <f t="shared" si="22"/>
        <v>297460.26321400004</v>
      </c>
      <c r="AB91" s="140">
        <f>D91+F91+H91+J91+L91+N91+P91+R91+T91+V91+X91+Z91</f>
        <v>2052.6844880999997</v>
      </c>
      <c r="AC91" s="197">
        <f t="shared" si="9"/>
        <v>2131372.374543</v>
      </c>
      <c r="AD91" s="2"/>
      <c r="AE91" s="2"/>
      <c r="AF91" s="88"/>
    </row>
    <row r="92" spans="1:33" x14ac:dyDescent="0.25">
      <c r="A92" s="386"/>
      <c r="B92" s="383" t="s">
        <v>118</v>
      </c>
      <c r="C92" s="15" t="s">
        <v>119</v>
      </c>
      <c r="D92" s="57">
        <v>1.7150799999999999</v>
      </c>
      <c r="E92" s="57">
        <v>4316.7370780000001</v>
      </c>
      <c r="F92" s="57">
        <v>2.87923E-2</v>
      </c>
      <c r="G92" s="57">
        <v>70.488</v>
      </c>
      <c r="H92" s="57"/>
      <c r="I92" s="57"/>
      <c r="J92" s="57">
        <v>1.1430499999999999</v>
      </c>
      <c r="K92" s="57">
        <v>2526.0261949999999</v>
      </c>
      <c r="L92" s="57">
        <v>1.4288099999999999</v>
      </c>
      <c r="M92" s="57">
        <v>3157.5272190000001</v>
      </c>
      <c r="N92" s="57"/>
      <c r="O92" s="57"/>
      <c r="P92" s="145"/>
      <c r="Q92" s="145"/>
      <c r="R92" s="145">
        <v>22.67961</v>
      </c>
      <c r="S92" s="145">
        <v>30000.588108</v>
      </c>
      <c r="T92" s="145">
        <v>55.688050000000004</v>
      </c>
      <c r="U92" s="145">
        <v>70541.391394999999</v>
      </c>
      <c r="V92" s="145">
        <v>109.70914999999999</v>
      </c>
      <c r="W92" s="145">
        <v>126482.845761</v>
      </c>
      <c r="X92" s="145">
        <v>109.09099999999999</v>
      </c>
      <c r="Y92" s="145">
        <v>126261.9234</v>
      </c>
      <c r="Z92" s="145">
        <v>1.14306</v>
      </c>
      <c r="AA92" s="145">
        <v>2141.9801339999999</v>
      </c>
      <c r="AB92" s="140">
        <f t="shared" si="7"/>
        <v>302.6266023</v>
      </c>
      <c r="AC92" s="197">
        <f t="shared" si="9"/>
        <v>365499.50729000004</v>
      </c>
      <c r="AD92" s="2"/>
      <c r="AE92" s="2"/>
      <c r="AF92" s="88"/>
    </row>
    <row r="93" spans="1:33" x14ac:dyDescent="0.25">
      <c r="A93" s="386"/>
      <c r="B93" s="383" t="s">
        <v>120</v>
      </c>
      <c r="C93" s="15" t="s">
        <v>121</v>
      </c>
      <c r="D93" s="57">
        <v>2.0209999999999999</v>
      </c>
      <c r="E93" s="57">
        <v>10665.800000000001</v>
      </c>
      <c r="F93" s="57">
        <v>15</v>
      </c>
      <c r="G93" s="57">
        <v>11703</v>
      </c>
      <c r="H93" s="57">
        <v>1.835</v>
      </c>
      <c r="I93" s="57">
        <v>11193.5</v>
      </c>
      <c r="J93" s="57">
        <v>145.88959679999999</v>
      </c>
      <c r="K93" s="57">
        <v>153293.738817</v>
      </c>
      <c r="L93" s="57">
        <v>29.466999999999999</v>
      </c>
      <c r="M93" s="57">
        <v>38384.739600000001</v>
      </c>
      <c r="N93" s="57">
        <v>20.037650000000003</v>
      </c>
      <c r="O93" s="57">
        <v>31286.808942</v>
      </c>
      <c r="P93" s="145">
        <v>28.467039</v>
      </c>
      <c r="Q93" s="145">
        <v>17929.439999999999</v>
      </c>
      <c r="R93" s="145">
        <v>48.988</v>
      </c>
      <c r="S93" s="145">
        <v>59032.516000000003</v>
      </c>
      <c r="T93" s="145">
        <v>35.997419999999998</v>
      </c>
      <c r="U93" s="145">
        <v>56171.967600000004</v>
      </c>
      <c r="V93" s="145">
        <v>24.12</v>
      </c>
      <c r="W93" s="145">
        <v>23234.544000000002</v>
      </c>
      <c r="X93" s="145">
        <v>54.099080000000001</v>
      </c>
      <c r="Y93" s="145">
        <v>65029.960683999998</v>
      </c>
      <c r="Z93" s="145">
        <v>184.0676</v>
      </c>
      <c r="AA93" s="145">
        <v>196480.47604000001</v>
      </c>
      <c r="AB93" s="140">
        <f t="shared" si="7"/>
        <v>589.98938579999992</v>
      </c>
      <c r="AC93" s="197">
        <f t="shared" si="9"/>
        <v>674406.491683</v>
      </c>
      <c r="AD93" s="2"/>
      <c r="AE93" s="2"/>
    </row>
    <row r="94" spans="1:33" x14ac:dyDescent="0.25">
      <c r="A94" s="386"/>
      <c r="B94" s="383" t="s">
        <v>122</v>
      </c>
      <c r="C94" s="15" t="s">
        <v>123</v>
      </c>
      <c r="D94" s="57">
        <v>272.16000000000003</v>
      </c>
      <c r="E94" s="57">
        <v>275548.39199999999</v>
      </c>
      <c r="F94" s="57">
        <v>45.585000000000001</v>
      </c>
      <c r="G94" s="57">
        <v>29999.857499999998</v>
      </c>
      <c r="H94" s="57">
        <v>113.4</v>
      </c>
      <c r="I94" s="57">
        <v>103386.78</v>
      </c>
      <c r="J94" s="57">
        <v>126.10080000000001</v>
      </c>
      <c r="K94" s="57">
        <v>128194.07328</v>
      </c>
      <c r="L94" s="57">
        <v>100.69919999999999</v>
      </c>
      <c r="M94" s="57">
        <v>102360.7368</v>
      </c>
      <c r="N94" s="57"/>
      <c r="O94" s="57"/>
      <c r="P94" s="57">
        <v>126.10080000000001</v>
      </c>
      <c r="Q94" s="57">
        <v>122330.38608</v>
      </c>
      <c r="R94" s="145"/>
      <c r="S94" s="145"/>
      <c r="T94" s="145">
        <v>113.4</v>
      </c>
      <c r="U94" s="145">
        <v>95811.66</v>
      </c>
      <c r="V94" s="145">
        <v>91.17</v>
      </c>
      <c r="W94" s="145">
        <v>89996.282999999996</v>
      </c>
      <c r="X94" s="145">
        <v>45.351900000000001</v>
      </c>
      <c r="Y94" s="145">
        <v>45000.399870000001</v>
      </c>
      <c r="Z94" s="145">
        <v>126.10080000000001</v>
      </c>
      <c r="AA94" s="145">
        <v>98837.80704</v>
      </c>
      <c r="AB94" s="140">
        <f>D94+F94+H94+J94+L94+N94+P94+R94+T94+V94+X94+Z94</f>
        <v>1160.0685000000001</v>
      </c>
      <c r="AC94" s="197">
        <f t="shared" si="9"/>
        <v>1091466.3755699999</v>
      </c>
      <c r="AD94" s="2"/>
      <c r="AE94" s="2"/>
    </row>
    <row r="95" spans="1:33" ht="26.25" customHeight="1" x14ac:dyDescent="0.25">
      <c r="A95" s="168" t="s">
        <v>105</v>
      </c>
      <c r="B95" s="86"/>
      <c r="C95" s="137" t="s">
        <v>124</v>
      </c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184"/>
    </row>
    <row r="96" spans="1:33" x14ac:dyDescent="0.25">
      <c r="A96" s="209"/>
      <c r="B96" s="383" t="s">
        <v>125</v>
      </c>
      <c r="C96" s="90" t="s">
        <v>126</v>
      </c>
      <c r="D96" s="91">
        <v>9.5260000000000011E-2</v>
      </c>
      <c r="E96" s="91">
        <v>325.50342000000001</v>
      </c>
      <c r="F96" s="91">
        <v>4.7630000000000006E-2</v>
      </c>
      <c r="G96" s="91">
        <v>162.75171</v>
      </c>
      <c r="H96" s="91">
        <v>4.7630000000000006E-2</v>
      </c>
      <c r="I96" s="91">
        <v>162.75171</v>
      </c>
      <c r="J96" s="91">
        <v>17.454549999999998</v>
      </c>
      <c r="K96" s="91">
        <v>23040.006000000001</v>
      </c>
      <c r="L96" s="91">
        <v>3.8100000000000002E-2</v>
      </c>
      <c r="M96" s="91">
        <v>86.486999999999995</v>
      </c>
      <c r="N96" s="91">
        <v>8.6400000000000001E-3</v>
      </c>
      <c r="O96" s="91">
        <v>2.6783999999999999</v>
      </c>
      <c r="P96" s="91">
        <v>18.306519999999995</v>
      </c>
      <c r="Q96" s="91">
        <v>21749.337100000001</v>
      </c>
      <c r="R96" s="91">
        <v>4.5259999999999995E-2</v>
      </c>
      <c r="S96" s="91">
        <v>106.2604</v>
      </c>
      <c r="T96" s="91">
        <v>5.0000000000000001E-3</v>
      </c>
      <c r="U96" s="91">
        <v>136.44</v>
      </c>
      <c r="V96" s="91"/>
      <c r="W96" s="91"/>
      <c r="X96" s="91"/>
      <c r="Y96" s="91"/>
      <c r="Z96" s="91">
        <v>0.18</v>
      </c>
      <c r="AA96" s="91">
        <v>3150</v>
      </c>
      <c r="AB96" s="91">
        <f t="shared" si="7"/>
        <v>36.228589999999997</v>
      </c>
      <c r="AC96" s="210">
        <f t="shared" si="9"/>
        <v>48922.215740000007</v>
      </c>
      <c r="AD96" s="2"/>
      <c r="AE96" s="2"/>
    </row>
    <row r="97" spans="1:41" x14ac:dyDescent="0.25">
      <c r="A97" s="209"/>
      <c r="B97" s="383" t="s">
        <v>127</v>
      </c>
      <c r="C97" s="90" t="s">
        <v>128</v>
      </c>
      <c r="D97" s="91">
        <v>753.9675299999999</v>
      </c>
      <c r="E97" s="91">
        <v>237393.641466</v>
      </c>
      <c r="F97" s="91">
        <v>1310.1530399999999</v>
      </c>
      <c r="G97" s="91">
        <v>375158.2506700001</v>
      </c>
      <c r="H97" s="91">
        <v>648.11741000000006</v>
      </c>
      <c r="I97" s="91">
        <v>207509.82390200003</v>
      </c>
      <c r="J97" s="91">
        <v>431.76484999999997</v>
      </c>
      <c r="K97" s="91">
        <v>108342.98390300001</v>
      </c>
      <c r="L97" s="91">
        <v>186.92200999999989</v>
      </c>
      <c r="M97" s="91">
        <v>61735.702500000014</v>
      </c>
      <c r="N97" s="57">
        <v>12.33746</v>
      </c>
      <c r="O97" s="57">
        <v>13023.962086000003</v>
      </c>
      <c r="P97" s="145">
        <v>11.355600000000001</v>
      </c>
      <c r="Q97" s="145">
        <v>14200.840585999998</v>
      </c>
      <c r="R97" s="145">
        <v>16.545269999999999</v>
      </c>
      <c r="S97" s="145">
        <v>22635.953147999997</v>
      </c>
      <c r="T97" s="145">
        <v>53.166199999999996</v>
      </c>
      <c r="U97" s="145">
        <v>39152.754537000001</v>
      </c>
      <c r="V97" s="145">
        <v>1195.8688400000001</v>
      </c>
      <c r="W97" s="145">
        <v>543431.69581299997</v>
      </c>
      <c r="X97" s="145">
        <v>4564.482829999999</v>
      </c>
      <c r="Y97" s="145">
        <v>2360421.9513150002</v>
      </c>
      <c r="Z97" s="145">
        <v>1448.8398699999998</v>
      </c>
      <c r="AA97" s="145">
        <v>766582.70376999979</v>
      </c>
      <c r="AB97" s="140">
        <f>D97+F97+H97+J97+L97+N97+P97+R97+T97+V97+X97+Z97</f>
        <v>10633.520909999999</v>
      </c>
      <c r="AC97" s="197">
        <f t="shared" si="9"/>
        <v>4749590.263696</v>
      </c>
      <c r="AD97" s="2"/>
      <c r="AE97" s="2"/>
    </row>
    <row r="98" spans="1:41" ht="20.25" customHeight="1" x14ac:dyDescent="0.25">
      <c r="A98" s="568"/>
      <c r="B98" s="539"/>
      <c r="C98" s="93" t="s">
        <v>129</v>
      </c>
      <c r="D98" s="94">
        <f>+D99+D100+D101</f>
        <v>494.70788039999996</v>
      </c>
      <c r="E98" s="94">
        <f t="shared" ref="E98:AA98" si="23">+E99+E100+E101</f>
        <v>627278.03151299991</v>
      </c>
      <c r="F98" s="94">
        <f t="shared" si="23"/>
        <v>286.87272999999999</v>
      </c>
      <c r="G98" s="94">
        <f t="shared" si="23"/>
        <v>512176.79826000007</v>
      </c>
      <c r="H98" s="94">
        <f t="shared" si="23"/>
        <v>529.10550710000007</v>
      </c>
      <c r="I98" s="94">
        <f t="shared" si="23"/>
        <v>797396.02242000005</v>
      </c>
      <c r="J98" s="94">
        <f t="shared" si="23"/>
        <v>1333.1497754</v>
      </c>
      <c r="K98" s="94">
        <f t="shared" si="23"/>
        <v>1277626.5101320001</v>
      </c>
      <c r="L98" s="94">
        <f t="shared" si="23"/>
        <v>548.42005999999992</v>
      </c>
      <c r="M98" s="94">
        <f t="shared" si="23"/>
        <v>687223.52784900006</v>
      </c>
      <c r="N98" s="94">
        <f>+N99+N100+N101</f>
        <v>91.603560000000002</v>
      </c>
      <c r="O98" s="94">
        <f t="shared" si="23"/>
        <v>198286.091178</v>
      </c>
      <c r="P98" s="94">
        <f t="shared" si="23"/>
        <v>646.2112975</v>
      </c>
      <c r="Q98" s="94">
        <f t="shared" si="23"/>
        <v>550900.249128</v>
      </c>
      <c r="R98" s="94">
        <f t="shared" si="23"/>
        <v>649.62464079999995</v>
      </c>
      <c r="S98" s="94">
        <f t="shared" si="23"/>
        <v>427620.79469999997</v>
      </c>
      <c r="T98" s="94">
        <f t="shared" si="23"/>
        <v>426.60381999999998</v>
      </c>
      <c r="U98" s="94">
        <f t="shared" si="23"/>
        <v>318892.52275</v>
      </c>
      <c r="V98" s="94">
        <f t="shared" si="23"/>
        <v>999.7199599999999</v>
      </c>
      <c r="W98" s="94">
        <f t="shared" si="23"/>
        <v>952639.90305700013</v>
      </c>
      <c r="X98" s="94">
        <f t="shared" si="23"/>
        <v>599.77664000000004</v>
      </c>
      <c r="Y98" s="94">
        <f t="shared" si="23"/>
        <v>803739.888393</v>
      </c>
      <c r="Z98" s="94">
        <f t="shared" si="23"/>
        <v>796.34186599999998</v>
      </c>
      <c r="AA98" s="94">
        <f t="shared" si="23"/>
        <v>564668.89363499999</v>
      </c>
      <c r="AB98" s="140">
        <f t="shared" si="7"/>
        <v>7402.1377371999997</v>
      </c>
      <c r="AC98" s="197">
        <f t="shared" si="9"/>
        <v>7718449.2330149999</v>
      </c>
      <c r="AD98" s="2"/>
      <c r="AE98" s="2"/>
    </row>
    <row r="99" spans="1:41" s="5" customFormat="1" x14ac:dyDescent="0.25">
      <c r="A99" s="386"/>
      <c r="B99" s="383"/>
      <c r="C99" s="93" t="s">
        <v>130</v>
      </c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135"/>
      <c r="U99" s="135"/>
      <c r="V99" s="135">
        <v>240.8</v>
      </c>
      <c r="W99" s="135">
        <v>495826.46400000004</v>
      </c>
      <c r="X99" s="135">
        <v>243.87200000000001</v>
      </c>
      <c r="Y99" s="135">
        <v>429214.71999999997</v>
      </c>
      <c r="Z99" s="135"/>
      <c r="AA99" s="135"/>
      <c r="AB99" s="140">
        <f t="shared" si="7"/>
        <v>484.67200000000003</v>
      </c>
      <c r="AC99" s="197">
        <f t="shared" si="9"/>
        <v>925041.18400000001</v>
      </c>
      <c r="AD99" s="2"/>
      <c r="AE99" s="2"/>
    </row>
    <row r="100" spans="1:41" x14ac:dyDescent="0.25">
      <c r="A100" s="386"/>
      <c r="B100" s="383" t="s">
        <v>131</v>
      </c>
      <c r="C100" s="15" t="s">
        <v>132</v>
      </c>
      <c r="D100" s="57">
        <v>335.88803999999999</v>
      </c>
      <c r="E100" s="57">
        <v>295992.34740799997</v>
      </c>
      <c r="F100" s="57">
        <v>139.93</v>
      </c>
      <c r="G100" s="57">
        <v>117070.204</v>
      </c>
      <c r="H100" s="57">
        <v>388.04840000000002</v>
      </c>
      <c r="I100" s="57">
        <v>354482.16468000005</v>
      </c>
      <c r="J100" s="57">
        <v>1201.89912</v>
      </c>
      <c r="K100" s="57">
        <v>989531.45092000009</v>
      </c>
      <c r="L100" s="57">
        <v>343.82</v>
      </c>
      <c r="M100" s="57">
        <v>255207.52600000001</v>
      </c>
      <c r="N100" s="57"/>
      <c r="O100" s="57"/>
      <c r="P100" s="145">
        <v>546</v>
      </c>
      <c r="Q100" s="145">
        <v>288080</v>
      </c>
      <c r="R100" s="145">
        <v>598</v>
      </c>
      <c r="S100" s="145">
        <v>299946.39999999997</v>
      </c>
      <c r="T100" s="145">
        <v>349.62617999999998</v>
      </c>
      <c r="U100" s="145">
        <v>166199.570194</v>
      </c>
      <c r="V100" s="145">
        <v>670.04035999999996</v>
      </c>
      <c r="W100" s="145">
        <v>297999.18576000002</v>
      </c>
      <c r="X100" s="145">
        <v>251.99350000000001</v>
      </c>
      <c r="Y100" s="145">
        <v>148562.84669000001</v>
      </c>
      <c r="Z100" s="145">
        <v>708.78926000000001</v>
      </c>
      <c r="AA100" s="145">
        <v>408629.93851199996</v>
      </c>
      <c r="AB100" s="140">
        <f t="shared" si="7"/>
        <v>5534.0348599999998</v>
      </c>
      <c r="AC100" s="197">
        <f t="shared" si="9"/>
        <v>3621701.6341639995</v>
      </c>
      <c r="AD100" s="2"/>
      <c r="AE100" s="2"/>
    </row>
    <row r="101" spans="1:41" x14ac:dyDescent="0.25">
      <c r="A101" s="386"/>
      <c r="B101" s="383" t="s">
        <v>133</v>
      </c>
      <c r="C101" s="15" t="s">
        <v>134</v>
      </c>
      <c r="D101" s="57">
        <v>158.81984039999998</v>
      </c>
      <c r="E101" s="57">
        <v>331285.68410499993</v>
      </c>
      <c r="F101" s="57">
        <v>146.94272999999998</v>
      </c>
      <c r="G101" s="57">
        <v>395106.59426000004</v>
      </c>
      <c r="H101" s="57">
        <v>141.0571071</v>
      </c>
      <c r="I101" s="57">
        <v>442913.85774000001</v>
      </c>
      <c r="J101" s="57">
        <v>131.2506554</v>
      </c>
      <c r="K101" s="57">
        <v>288095.05921199999</v>
      </c>
      <c r="L101" s="57">
        <v>204.60005999999998</v>
      </c>
      <c r="M101" s="57">
        <v>432016.00184900005</v>
      </c>
      <c r="N101" s="57">
        <v>91.603560000000002</v>
      </c>
      <c r="O101" s="57">
        <v>198286.091178</v>
      </c>
      <c r="P101" s="145">
        <v>100.2112975</v>
      </c>
      <c r="Q101" s="145">
        <v>262820.249128</v>
      </c>
      <c r="R101" s="145">
        <v>51.624640800000002</v>
      </c>
      <c r="S101" s="145">
        <v>127674.3947</v>
      </c>
      <c r="T101" s="145">
        <v>76.977639999999994</v>
      </c>
      <c r="U101" s="145">
        <v>152692.952556</v>
      </c>
      <c r="V101" s="145">
        <v>88.879600000000011</v>
      </c>
      <c r="W101" s="145">
        <v>158814.25329700002</v>
      </c>
      <c r="X101" s="145">
        <v>103.91114</v>
      </c>
      <c r="Y101" s="145">
        <v>225962.32170299999</v>
      </c>
      <c r="Z101" s="145">
        <v>87.552605999999983</v>
      </c>
      <c r="AA101" s="145">
        <v>156038.95512299999</v>
      </c>
      <c r="AB101" s="140">
        <f t="shared" si="7"/>
        <v>1383.4308771999999</v>
      </c>
      <c r="AC101" s="197">
        <f t="shared" si="9"/>
        <v>3171706.4148510005</v>
      </c>
      <c r="AD101" s="2"/>
      <c r="AE101" s="2"/>
    </row>
    <row r="102" spans="1:41" x14ac:dyDescent="0.25">
      <c r="A102" s="386"/>
      <c r="B102" s="383" t="s">
        <v>135</v>
      </c>
      <c r="C102" s="93" t="s">
        <v>136</v>
      </c>
      <c r="D102" s="94"/>
      <c r="E102" s="94"/>
      <c r="F102" s="94">
        <v>1.363</v>
      </c>
      <c r="G102" s="94">
        <v>1299.8931</v>
      </c>
      <c r="H102" s="94">
        <v>7.5738999999999997E-3</v>
      </c>
      <c r="I102" s="94">
        <v>39</v>
      </c>
      <c r="J102" s="94">
        <v>7.2069999999999995E-2</v>
      </c>
      <c r="K102" s="94">
        <v>342.28340000000003</v>
      </c>
      <c r="L102" s="94"/>
      <c r="M102" s="94"/>
      <c r="N102" s="94">
        <v>12.22709</v>
      </c>
      <c r="O102" s="94">
        <v>23415.057154999999</v>
      </c>
      <c r="P102" s="135">
        <v>1.4986110000000001</v>
      </c>
      <c r="Q102" s="135">
        <v>5489.5406400000002</v>
      </c>
      <c r="R102" s="135">
        <v>5.0791700000000004</v>
      </c>
      <c r="S102" s="135">
        <v>9420.9255200000007</v>
      </c>
      <c r="T102" s="135">
        <v>9.0699999999999999E-3</v>
      </c>
      <c r="U102" s="135">
        <v>70.020399999999995</v>
      </c>
      <c r="V102" s="135">
        <v>0.15504999999999999</v>
      </c>
      <c r="W102" s="135">
        <v>636.85130000000004</v>
      </c>
      <c r="X102" s="135">
        <v>3.7090600000000005</v>
      </c>
      <c r="Y102" s="135">
        <v>3883.4146000000001</v>
      </c>
      <c r="Z102" s="135">
        <v>0.72877000000000025</v>
      </c>
      <c r="AA102" s="135">
        <v>6154.2913600000002</v>
      </c>
      <c r="AB102" s="140">
        <f t="shared" si="7"/>
        <v>24.849464900000005</v>
      </c>
      <c r="AC102" s="197">
        <f t="shared" si="9"/>
        <v>50751.27747500001</v>
      </c>
      <c r="AD102" s="2"/>
      <c r="AE102" s="2"/>
    </row>
    <row r="103" spans="1:41" x14ac:dyDescent="0.25">
      <c r="A103" s="386"/>
      <c r="B103" s="383" t="s">
        <v>137</v>
      </c>
      <c r="C103" s="15" t="s">
        <v>138</v>
      </c>
      <c r="D103" s="57">
        <v>0.52163000000000004</v>
      </c>
      <c r="E103" s="57">
        <v>943.95376300000009</v>
      </c>
      <c r="F103" s="57">
        <v>0.63731000000000004</v>
      </c>
      <c r="G103" s="57">
        <v>1001.0103650000001</v>
      </c>
      <c r="H103" s="57">
        <v>0.51029999999999998</v>
      </c>
      <c r="I103" s="57">
        <v>879.74359200000004</v>
      </c>
      <c r="J103" s="57">
        <v>0.29711000000000004</v>
      </c>
      <c r="K103" s="57">
        <v>688.49842200000001</v>
      </c>
      <c r="L103" s="57">
        <v>0.30390999999999996</v>
      </c>
      <c r="M103" s="57">
        <v>621.24939300000005</v>
      </c>
      <c r="N103" s="57">
        <v>0.99491999999999992</v>
      </c>
      <c r="O103" s="57">
        <v>1997.0163440000001</v>
      </c>
      <c r="P103" s="145">
        <v>1.3819899999999998</v>
      </c>
      <c r="Q103" s="145">
        <v>2222.8098930000001</v>
      </c>
      <c r="R103" s="145">
        <v>1.39371</v>
      </c>
      <c r="S103" s="145">
        <v>2954.1708129999997</v>
      </c>
      <c r="T103" s="145">
        <v>0.88906000000000007</v>
      </c>
      <c r="U103" s="145">
        <v>1380.0458100000001</v>
      </c>
      <c r="V103" s="145">
        <v>25.091630000000002</v>
      </c>
      <c r="W103" s="145">
        <v>21642.382462999998</v>
      </c>
      <c r="X103" s="145">
        <v>1.0523699999999998</v>
      </c>
      <c r="Y103" s="145">
        <v>1682.7550879999999</v>
      </c>
      <c r="Z103" s="145">
        <v>1.02505</v>
      </c>
      <c r="AA103" s="145">
        <v>1858.331465</v>
      </c>
      <c r="AB103" s="140">
        <f t="shared" si="7"/>
        <v>34.098990000000008</v>
      </c>
      <c r="AC103" s="197">
        <f t="shared" si="9"/>
        <v>37871.967410999998</v>
      </c>
      <c r="AD103" s="2"/>
      <c r="AE103" s="2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spans="1:41" x14ac:dyDescent="0.25">
      <c r="A104" s="211"/>
      <c r="B104" s="383" t="s">
        <v>139</v>
      </c>
      <c r="C104" s="15" t="s">
        <v>140</v>
      </c>
      <c r="D104" s="57">
        <v>26.487290000000012</v>
      </c>
      <c r="E104" s="57">
        <v>54782.428302</v>
      </c>
      <c r="F104" s="57">
        <v>54.393342900000007</v>
      </c>
      <c r="G104" s="57">
        <v>76958.547453999956</v>
      </c>
      <c r="H104" s="57">
        <v>62.434653000000004</v>
      </c>
      <c r="I104" s="57">
        <v>91439.214071999988</v>
      </c>
      <c r="J104" s="57">
        <v>40.816750000000027</v>
      </c>
      <c r="K104" s="57">
        <v>69279.617965000012</v>
      </c>
      <c r="L104" s="57">
        <v>50.315720000000027</v>
      </c>
      <c r="M104" s="57">
        <v>76269.425060000023</v>
      </c>
      <c r="N104" s="57">
        <v>67.732770000000016</v>
      </c>
      <c r="O104" s="57">
        <v>90258.661746000071</v>
      </c>
      <c r="P104" s="145">
        <v>61.867643199999968</v>
      </c>
      <c r="Q104" s="145">
        <v>81476.696935</v>
      </c>
      <c r="R104" s="145">
        <v>28.140970000000003</v>
      </c>
      <c r="S104" s="145">
        <v>52142.448072999978</v>
      </c>
      <c r="T104" s="145">
        <v>46.282890000000016</v>
      </c>
      <c r="U104" s="145">
        <v>68928.299852000011</v>
      </c>
      <c r="V104" s="145">
        <v>19.472529999999999</v>
      </c>
      <c r="W104" s="145">
        <v>50047.363029</v>
      </c>
      <c r="X104" s="145">
        <v>19.966600000000007</v>
      </c>
      <c r="Y104" s="145">
        <v>61489.392614999975</v>
      </c>
      <c r="Z104" s="145">
        <v>19.714443700000007</v>
      </c>
      <c r="AA104" s="145">
        <v>61595.131011999983</v>
      </c>
      <c r="AB104" s="140">
        <f t="shared" si="7"/>
        <v>497.62560280000014</v>
      </c>
      <c r="AC104" s="197">
        <f t="shared" si="9"/>
        <v>834667.22611500008</v>
      </c>
      <c r="AD104" s="2"/>
      <c r="AE104" s="2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spans="1:41" x14ac:dyDescent="0.25">
      <c r="A105" s="212"/>
      <c r="B105" s="383" t="s">
        <v>141</v>
      </c>
      <c r="C105" s="15" t="s">
        <v>142</v>
      </c>
      <c r="D105" s="57">
        <v>11.67891</v>
      </c>
      <c r="E105" s="57">
        <v>9594.1005000000005</v>
      </c>
      <c r="F105" s="57">
        <v>0.60608999999999991</v>
      </c>
      <c r="G105" s="57">
        <v>1386.0305669999998</v>
      </c>
      <c r="H105" s="57">
        <v>8.2679500000000008</v>
      </c>
      <c r="I105" s="57">
        <v>6170.3904999999995</v>
      </c>
      <c r="J105" s="57">
        <v>3.1357200000000001</v>
      </c>
      <c r="K105" s="57">
        <v>4321.8709550000003</v>
      </c>
      <c r="L105" s="57">
        <v>8.8738399999999995</v>
      </c>
      <c r="M105" s="57">
        <v>7016.1108999999997</v>
      </c>
      <c r="N105" s="57">
        <v>5.1089799999999999</v>
      </c>
      <c r="O105" s="57">
        <v>4980.5367999999999</v>
      </c>
      <c r="P105" s="145">
        <v>8.0138400000000001</v>
      </c>
      <c r="Q105" s="145">
        <v>6305.2095869999994</v>
      </c>
      <c r="R105" s="145">
        <v>6.2306499999999998</v>
      </c>
      <c r="S105" s="145">
        <v>6694.0979399999997</v>
      </c>
      <c r="T105" s="145">
        <v>4.9292499999999997</v>
      </c>
      <c r="U105" s="145">
        <v>3632.6848</v>
      </c>
      <c r="V105" s="145">
        <v>0.52439999999999998</v>
      </c>
      <c r="W105" s="145">
        <v>1839.3927989999997</v>
      </c>
      <c r="X105" s="145">
        <v>5.8825200000000004</v>
      </c>
      <c r="Y105" s="145">
        <v>5774.7201000000005</v>
      </c>
      <c r="Z105" s="145">
        <v>1.9262699999999997</v>
      </c>
      <c r="AA105" s="145">
        <v>3314.9965690000004</v>
      </c>
      <c r="AB105" s="140">
        <f t="shared" si="7"/>
        <v>65.178420000000003</v>
      </c>
      <c r="AC105" s="197">
        <f t="shared" si="9"/>
        <v>61030.142017000006</v>
      </c>
      <c r="AD105" s="2"/>
      <c r="AE105" s="2"/>
    </row>
    <row r="106" spans="1:41" x14ac:dyDescent="0.25">
      <c r="A106" s="212"/>
      <c r="B106" s="383">
        <v>705</v>
      </c>
      <c r="C106" s="15" t="s">
        <v>143</v>
      </c>
      <c r="D106" s="57">
        <v>13.372699999999993</v>
      </c>
      <c r="E106" s="57">
        <v>52957.855909999969</v>
      </c>
      <c r="F106" s="57">
        <v>15.043789999999991</v>
      </c>
      <c r="G106" s="57">
        <v>54729.219477999963</v>
      </c>
      <c r="H106" s="57">
        <v>16.685242700000011</v>
      </c>
      <c r="I106" s="57">
        <v>74032.554151999939</v>
      </c>
      <c r="J106" s="57">
        <v>14.277620000000006</v>
      </c>
      <c r="K106" s="57">
        <v>75752.985397999961</v>
      </c>
      <c r="L106" s="57">
        <v>16.057760000000005</v>
      </c>
      <c r="M106" s="57">
        <v>68470.828086000023</v>
      </c>
      <c r="N106" s="57">
        <v>21.983220000000021</v>
      </c>
      <c r="O106" s="57">
        <v>80425.268191000025</v>
      </c>
      <c r="P106" s="145">
        <v>13.112530000000001</v>
      </c>
      <c r="Q106" s="145">
        <v>56405.686386000008</v>
      </c>
      <c r="R106" s="145">
        <v>15.185219999999997</v>
      </c>
      <c r="S106" s="145">
        <v>64524.080992999967</v>
      </c>
      <c r="T106" s="145">
        <v>18.214179999999992</v>
      </c>
      <c r="U106" s="145">
        <v>78481.218703000035</v>
      </c>
      <c r="V106" s="145">
        <v>19.899630000000013</v>
      </c>
      <c r="W106" s="145">
        <v>96377.45270699996</v>
      </c>
      <c r="X106" s="145">
        <v>20.755620000000015</v>
      </c>
      <c r="Y106" s="145">
        <v>114757.85726299994</v>
      </c>
      <c r="Z106" s="145">
        <v>8.2211240000000014</v>
      </c>
      <c r="AA106" s="145">
        <v>66197.719847</v>
      </c>
      <c r="AB106" s="140">
        <f t="shared" si="7"/>
        <v>192.80863670000005</v>
      </c>
      <c r="AC106" s="197">
        <f t="shared" si="9"/>
        <v>883112.72711399978</v>
      </c>
      <c r="AD106" s="2"/>
      <c r="AE106" s="2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spans="1:41" x14ac:dyDescent="0.25">
      <c r="A107" s="211"/>
      <c r="B107" s="383" t="s">
        <v>144</v>
      </c>
      <c r="C107" s="15" t="s">
        <v>145</v>
      </c>
      <c r="D107" s="57">
        <v>0.78789999999999982</v>
      </c>
      <c r="E107" s="57">
        <v>1797.954502</v>
      </c>
      <c r="F107" s="57">
        <v>0.43589999999999995</v>
      </c>
      <c r="G107" s="57">
        <v>1004.1468540000001</v>
      </c>
      <c r="H107" s="57">
        <v>0.82011000000000012</v>
      </c>
      <c r="I107" s="57">
        <v>1652.2946019999999</v>
      </c>
      <c r="J107" s="57">
        <v>0.28302999999999995</v>
      </c>
      <c r="K107" s="57">
        <v>647.89177599999994</v>
      </c>
      <c r="L107" s="57">
        <v>0.55610000000000004</v>
      </c>
      <c r="M107" s="57">
        <v>1249.941444</v>
      </c>
      <c r="N107" s="57">
        <v>0.22497</v>
      </c>
      <c r="O107" s="57">
        <v>849.79857199999992</v>
      </c>
      <c r="P107" s="145">
        <v>0.88224000000000002</v>
      </c>
      <c r="Q107" s="145">
        <v>2368.2470069999999</v>
      </c>
      <c r="R107" s="145">
        <v>0.22134999999999996</v>
      </c>
      <c r="S107" s="145">
        <v>669.35195399999998</v>
      </c>
      <c r="T107" s="145">
        <v>0.42364000000000002</v>
      </c>
      <c r="U107" s="145">
        <v>999.79943900000001</v>
      </c>
      <c r="V107" s="145">
        <v>0.84299000000000002</v>
      </c>
      <c r="W107" s="145">
        <v>2000.0587529999998</v>
      </c>
      <c r="X107" s="145">
        <v>0.99655999999999989</v>
      </c>
      <c r="Y107" s="145">
        <v>2462.2704720000002</v>
      </c>
      <c r="Z107" s="145">
        <v>1.5077499999999997</v>
      </c>
      <c r="AA107" s="145">
        <v>2710.7610219999997</v>
      </c>
      <c r="AB107" s="140">
        <f t="shared" si="7"/>
        <v>7.9825399999999993</v>
      </c>
      <c r="AC107" s="197">
        <f t="shared" si="9"/>
        <v>18412.516396999999</v>
      </c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  <row r="108" spans="1:41" x14ac:dyDescent="0.25">
      <c r="A108" s="211"/>
      <c r="B108" s="383">
        <v>704.9</v>
      </c>
      <c r="C108" s="15" t="s">
        <v>146</v>
      </c>
      <c r="D108" s="57">
        <v>0.14379000000000003</v>
      </c>
      <c r="E108" s="57">
        <v>143.77497099999999</v>
      </c>
      <c r="F108" s="57">
        <v>9.0209999999999999E-2</v>
      </c>
      <c r="G108" s="57">
        <v>73.584297000000007</v>
      </c>
      <c r="H108" s="57">
        <v>7.0760000000000003E-2</v>
      </c>
      <c r="I108" s="57">
        <v>68.637200000000007</v>
      </c>
      <c r="J108" s="57">
        <v>7.3029999999999998E-2</v>
      </c>
      <c r="K108" s="57">
        <v>59.570571000000001</v>
      </c>
      <c r="L108" s="57">
        <v>0.12337000000000001</v>
      </c>
      <c r="M108" s="57">
        <v>86.101399999999998</v>
      </c>
      <c r="N108" s="57">
        <v>7.0760000000000003E-2</v>
      </c>
      <c r="O108" s="57">
        <v>19.812799999999999</v>
      </c>
      <c r="P108" s="145">
        <v>0.39827999999999997</v>
      </c>
      <c r="Q108" s="145">
        <v>630.58106399999997</v>
      </c>
      <c r="R108" s="145">
        <v>3.6119999999999999E-2</v>
      </c>
      <c r="S108" s="145">
        <v>52.735199999999999</v>
      </c>
      <c r="T108" s="145"/>
      <c r="U108" s="145"/>
      <c r="V108" s="145">
        <v>0.21234</v>
      </c>
      <c r="W108" s="145">
        <v>403.44600000000003</v>
      </c>
      <c r="X108" s="145"/>
      <c r="Y108" s="145"/>
      <c r="Z108" s="145">
        <v>0.2863</v>
      </c>
      <c r="AA108" s="145">
        <v>615.54499999999996</v>
      </c>
      <c r="AB108" s="140">
        <f t="shared" si="7"/>
        <v>1.5049600000000001</v>
      </c>
      <c r="AC108" s="197">
        <f t="shared" si="9"/>
        <v>2153.7885030000002</v>
      </c>
    </row>
    <row r="109" spans="1:41" s="5" customFormat="1" ht="16.5" customHeight="1" thickBot="1" x14ac:dyDescent="0.3">
      <c r="A109" s="213"/>
      <c r="B109" s="214" t="s">
        <v>150</v>
      </c>
      <c r="C109" s="200" t="s">
        <v>151</v>
      </c>
      <c r="D109" s="188"/>
      <c r="E109" s="188"/>
      <c r="F109" s="188">
        <v>1.363</v>
      </c>
      <c r="G109" s="188">
        <v>1499.9815000000001</v>
      </c>
      <c r="H109" s="188">
        <v>0.02</v>
      </c>
      <c r="I109" s="188">
        <v>185.255</v>
      </c>
      <c r="J109" s="188">
        <v>6.3499999999999997E-3</v>
      </c>
      <c r="K109" s="188">
        <v>11.811</v>
      </c>
      <c r="L109" s="188"/>
      <c r="M109" s="188"/>
      <c r="N109" s="188"/>
      <c r="O109" s="188"/>
      <c r="P109" s="188">
        <v>0.27216000000000001</v>
      </c>
      <c r="Q109" s="188">
        <v>70.761600000000001</v>
      </c>
      <c r="R109" s="188">
        <v>1.2E-2</v>
      </c>
      <c r="S109" s="188">
        <v>273.12</v>
      </c>
      <c r="T109" s="188"/>
      <c r="U109" s="188"/>
      <c r="V109" s="188"/>
      <c r="W109" s="188"/>
      <c r="X109" s="188">
        <v>0.51164999999999994</v>
      </c>
      <c r="Y109" s="188">
        <v>547.46550000000002</v>
      </c>
      <c r="Z109" s="188"/>
      <c r="AA109" s="188"/>
      <c r="AB109" s="188">
        <f>D109+F109+H109+J109+L109+N109+P109+R109+T109+V109+X109+Z109</f>
        <v>2.1851599999999998</v>
      </c>
      <c r="AC109" s="215">
        <f>E109+G109+I109+K109+M109+O109+Q109+S109+U109+W109+Y109+AA109</f>
        <v>2588.3945999999996</v>
      </c>
      <c r="AD109" s="2"/>
      <c r="AE109" s="2"/>
      <c r="AF109" s="19"/>
    </row>
    <row r="110" spans="1:41" s="5" customFormat="1" x14ac:dyDescent="0.25">
      <c r="A110" s="74"/>
      <c r="B110" s="74"/>
      <c r="C110" s="74"/>
      <c r="D110" s="96"/>
      <c r="E110" s="9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</row>
    <row r="111" spans="1:41" s="5" customFormat="1" ht="22.5" customHeight="1" x14ac:dyDescent="0.25">
      <c r="A111" s="74"/>
      <c r="B111" s="74"/>
      <c r="C111" s="74"/>
      <c r="D111" s="96"/>
      <c r="E111" s="9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</row>
    <row r="112" spans="1:41" s="5" customFormat="1" ht="18.75" customHeight="1" x14ac:dyDescent="0.25">
      <c r="A112" s="557" t="s">
        <v>285</v>
      </c>
      <c r="B112" s="557"/>
      <c r="C112" s="557"/>
      <c r="D112" s="557"/>
      <c r="E112" s="557"/>
      <c r="F112" s="557"/>
      <c r="G112" s="557"/>
      <c r="H112" s="557"/>
      <c r="I112" s="557"/>
      <c r="J112" s="557"/>
      <c r="K112" s="557"/>
      <c r="L112" s="557"/>
      <c r="M112" s="557"/>
      <c r="N112" s="557"/>
      <c r="O112" s="557"/>
      <c r="P112" s="557"/>
      <c r="Q112" s="557"/>
      <c r="R112" s="557"/>
      <c r="S112" s="557"/>
      <c r="T112" s="557"/>
      <c r="U112" s="557"/>
      <c r="V112" s="557"/>
      <c r="W112" s="557"/>
      <c r="X112" s="557"/>
      <c r="Y112" s="557"/>
      <c r="Z112" s="557"/>
      <c r="AA112" s="557"/>
      <c r="AB112" s="557"/>
      <c r="AC112" s="6" t="s">
        <v>290</v>
      </c>
    </row>
    <row r="113" spans="1:32" s="5" customFormat="1" ht="20.25" customHeight="1" x14ac:dyDescent="0.25">
      <c r="A113" s="546" t="s">
        <v>287</v>
      </c>
      <c r="B113" s="546"/>
      <c r="C113" s="546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6"/>
      <c r="P113" s="546"/>
      <c r="Q113" s="546"/>
      <c r="R113" s="546"/>
      <c r="S113" s="546"/>
      <c r="T113" s="546"/>
      <c r="U113" s="546"/>
      <c r="V113" s="546"/>
      <c r="W113" s="546"/>
      <c r="X113" s="546"/>
      <c r="Y113" s="546"/>
      <c r="Z113" s="546"/>
      <c r="AA113" s="546"/>
      <c r="AB113" s="546"/>
      <c r="AC113" s="546"/>
    </row>
    <row r="114" spans="1:32" s="5" customFormat="1" ht="20.25" customHeight="1" x14ac:dyDescent="0.25">
      <c r="A114" s="547" t="s">
        <v>3</v>
      </c>
      <c r="B114" s="547"/>
      <c r="C114" s="547"/>
      <c r="D114" s="547"/>
      <c r="E114" s="547"/>
      <c r="F114" s="547"/>
      <c r="G114" s="547"/>
      <c r="H114" s="547"/>
      <c r="I114" s="547"/>
      <c r="J114" s="547"/>
      <c r="K114" s="547"/>
      <c r="L114" s="547"/>
      <c r="M114" s="547"/>
      <c r="N114" s="547"/>
      <c r="O114" s="547"/>
      <c r="P114" s="547"/>
      <c r="Q114" s="547"/>
      <c r="R114" s="547"/>
      <c r="S114" s="547"/>
      <c r="T114" s="547"/>
      <c r="U114" s="547"/>
      <c r="V114" s="547"/>
      <c r="W114" s="547"/>
      <c r="X114" s="547"/>
      <c r="Y114" s="547"/>
      <c r="Z114" s="547"/>
      <c r="AA114" s="547"/>
      <c r="AB114" s="547"/>
      <c r="AC114" s="547"/>
    </row>
    <row r="115" spans="1:32" s="5" customFormat="1" ht="5.25" customHeight="1" thickBot="1" x14ac:dyDescent="0.35">
      <c r="A115" s="369"/>
      <c r="B115" s="369"/>
      <c r="C115" s="369"/>
      <c r="D115" s="369"/>
      <c r="E115" s="369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32" s="5" customFormat="1" ht="17.25" customHeight="1" thickBot="1" x14ac:dyDescent="0.35">
      <c r="A116" s="558" t="s">
        <v>4</v>
      </c>
      <c r="B116" s="560" t="s">
        <v>5</v>
      </c>
      <c r="C116" s="562" t="s">
        <v>6</v>
      </c>
      <c r="D116" s="555" t="s">
        <v>7</v>
      </c>
      <c r="E116" s="555"/>
      <c r="F116" s="555" t="s">
        <v>8</v>
      </c>
      <c r="G116" s="555"/>
      <c r="H116" s="555" t="s">
        <v>9</v>
      </c>
      <c r="I116" s="555"/>
      <c r="J116" s="555" t="s">
        <v>10</v>
      </c>
      <c r="K116" s="555"/>
      <c r="L116" s="555" t="s">
        <v>11</v>
      </c>
      <c r="M116" s="555"/>
      <c r="N116" s="555" t="s">
        <v>12</v>
      </c>
      <c r="O116" s="555"/>
      <c r="P116" s="555" t="s">
        <v>13</v>
      </c>
      <c r="Q116" s="555"/>
      <c r="R116" s="555" t="s">
        <v>14</v>
      </c>
      <c r="S116" s="555"/>
      <c r="T116" s="555" t="s">
        <v>15</v>
      </c>
      <c r="U116" s="555"/>
      <c r="V116" s="555" t="s">
        <v>16</v>
      </c>
      <c r="W116" s="555"/>
      <c r="X116" s="555" t="s">
        <v>17</v>
      </c>
      <c r="Y116" s="555"/>
      <c r="Z116" s="555" t="s">
        <v>18</v>
      </c>
      <c r="AA116" s="555"/>
      <c r="AB116" s="555" t="s">
        <v>19</v>
      </c>
      <c r="AC116" s="556"/>
    </row>
    <row r="117" spans="1:32" s="5" customFormat="1" ht="14.25" customHeight="1" thickBot="1" x14ac:dyDescent="0.35">
      <c r="A117" s="559"/>
      <c r="B117" s="561"/>
      <c r="C117" s="563"/>
      <c r="D117" s="240" t="s">
        <v>20</v>
      </c>
      <c r="E117" s="240" t="s">
        <v>21</v>
      </c>
      <c r="F117" s="240" t="s">
        <v>20</v>
      </c>
      <c r="G117" s="240" t="s">
        <v>21</v>
      </c>
      <c r="H117" s="240" t="s">
        <v>20</v>
      </c>
      <c r="I117" s="240" t="s">
        <v>21</v>
      </c>
      <c r="J117" s="240" t="s">
        <v>20</v>
      </c>
      <c r="K117" s="240" t="s">
        <v>21</v>
      </c>
      <c r="L117" s="240" t="s">
        <v>20</v>
      </c>
      <c r="M117" s="240" t="s">
        <v>21</v>
      </c>
      <c r="N117" s="240" t="s">
        <v>20</v>
      </c>
      <c r="O117" s="240" t="s">
        <v>21</v>
      </c>
      <c r="P117" s="240" t="s">
        <v>20</v>
      </c>
      <c r="Q117" s="240" t="s">
        <v>21</v>
      </c>
      <c r="R117" s="240" t="s">
        <v>20</v>
      </c>
      <c r="S117" s="240" t="s">
        <v>21</v>
      </c>
      <c r="T117" s="240" t="s">
        <v>20</v>
      </c>
      <c r="U117" s="240" t="s">
        <v>21</v>
      </c>
      <c r="V117" s="240" t="s">
        <v>20</v>
      </c>
      <c r="W117" s="240" t="s">
        <v>21</v>
      </c>
      <c r="X117" s="240" t="s">
        <v>20</v>
      </c>
      <c r="Y117" s="240" t="s">
        <v>21</v>
      </c>
      <c r="Z117" s="240" t="s">
        <v>20</v>
      </c>
      <c r="AA117" s="240" t="s">
        <v>21</v>
      </c>
      <c r="AB117" s="240" t="s">
        <v>20</v>
      </c>
      <c r="AC117" s="241" t="s">
        <v>21</v>
      </c>
    </row>
    <row r="118" spans="1:32" s="5" customFormat="1" ht="9.75" customHeight="1" x14ac:dyDescent="0.3">
      <c r="A118" s="216"/>
      <c r="B118" s="98"/>
      <c r="C118" s="97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100"/>
      <c r="AC118" s="217"/>
      <c r="AF118" s="19"/>
    </row>
    <row r="119" spans="1:32" s="5" customFormat="1" x14ac:dyDescent="0.25">
      <c r="A119" s="212"/>
      <c r="B119" s="383" t="s">
        <v>152</v>
      </c>
      <c r="C119" s="17" t="s">
        <v>153</v>
      </c>
      <c r="D119" s="60"/>
      <c r="E119" s="60"/>
      <c r="F119" s="57"/>
      <c r="G119" s="57"/>
      <c r="H119" s="57">
        <v>0.16422040000000002</v>
      </c>
      <c r="I119" s="57">
        <v>344.6875</v>
      </c>
      <c r="J119" s="57"/>
      <c r="K119" s="57"/>
      <c r="L119" s="57"/>
      <c r="M119" s="57"/>
      <c r="N119" s="57">
        <v>6.0772699999999995</v>
      </c>
      <c r="O119" s="57">
        <v>2023.1634649999999</v>
      </c>
      <c r="P119" s="57">
        <v>0.40823999999999999</v>
      </c>
      <c r="Q119" s="57">
        <v>567.45360000000005</v>
      </c>
      <c r="R119" s="57"/>
      <c r="S119" s="57"/>
      <c r="T119" s="57"/>
      <c r="U119" s="57"/>
      <c r="V119" s="57"/>
      <c r="W119" s="57"/>
      <c r="X119" s="57">
        <v>7.1408999999999994</v>
      </c>
      <c r="Y119" s="57">
        <v>1933.584846</v>
      </c>
      <c r="Z119" s="57"/>
      <c r="AA119" s="57"/>
      <c r="AB119" s="57">
        <f t="shared" ref="AB119:AB123" si="24">D119+F119+H119+J119+L119+N119+P119+R119+T119+V119+X119+Z119</f>
        <v>13.790630399999998</v>
      </c>
      <c r="AC119" s="218">
        <f t="shared" ref="AC119:AC123" si="25">E119+G119+I119+K119+M119+O119+Q119+S119+U119+W119+Y119+AA119</f>
        <v>4868.8894109999992</v>
      </c>
      <c r="AD119" s="2"/>
      <c r="AE119" s="2"/>
      <c r="AF119" s="19"/>
    </row>
    <row r="120" spans="1:32" s="5" customFormat="1" x14ac:dyDescent="0.25">
      <c r="A120" s="212"/>
      <c r="B120" s="383" t="s">
        <v>154</v>
      </c>
      <c r="C120" s="17" t="s">
        <v>155</v>
      </c>
      <c r="D120" s="57">
        <v>4.4534799999999999</v>
      </c>
      <c r="E120" s="57">
        <v>8741.5396949999995</v>
      </c>
      <c r="F120" s="57">
        <v>11.072520000000001</v>
      </c>
      <c r="G120" s="57">
        <v>49242.594416</v>
      </c>
      <c r="H120" s="57">
        <v>13.9200401</v>
      </c>
      <c r="I120" s="57">
        <v>62876.044386999994</v>
      </c>
      <c r="J120" s="101">
        <v>9.2744</v>
      </c>
      <c r="K120" s="101">
        <v>29709.599029999998</v>
      </c>
      <c r="L120" s="101">
        <v>14.623659999999997</v>
      </c>
      <c r="M120" s="101">
        <v>68669.419592000006</v>
      </c>
      <c r="N120" s="101">
        <v>6.32843</v>
      </c>
      <c r="O120" s="101">
        <v>12249.039307000006</v>
      </c>
      <c r="P120" s="101">
        <v>11.487489999999999</v>
      </c>
      <c r="Q120" s="101">
        <v>51167.891601000003</v>
      </c>
      <c r="R120" s="101">
        <v>9.3371700000000004</v>
      </c>
      <c r="S120" s="101">
        <v>53119.654245999998</v>
      </c>
      <c r="T120" s="101">
        <v>9.57653</v>
      </c>
      <c r="U120" s="101">
        <v>54832.273507999991</v>
      </c>
      <c r="V120" s="101">
        <v>10.154819999999997</v>
      </c>
      <c r="W120" s="101">
        <v>61489.30126800001</v>
      </c>
      <c r="X120" s="101">
        <v>8.2626300000000015</v>
      </c>
      <c r="Y120" s="101">
        <v>48576.934820999988</v>
      </c>
      <c r="Z120" s="101">
        <v>7.8630000000000004</v>
      </c>
      <c r="AA120" s="101">
        <v>51856.614075999991</v>
      </c>
      <c r="AB120" s="57">
        <f t="shared" si="24"/>
        <v>116.35417009999999</v>
      </c>
      <c r="AC120" s="218">
        <f t="shared" si="25"/>
        <v>552530.9059469999</v>
      </c>
      <c r="AD120" s="2"/>
      <c r="AE120" s="2"/>
      <c r="AF120" s="19"/>
    </row>
    <row r="121" spans="1:32" s="5" customFormat="1" x14ac:dyDescent="0.25">
      <c r="A121" s="211"/>
      <c r="B121" s="383" t="s">
        <v>156</v>
      </c>
      <c r="C121" s="15" t="s">
        <v>157</v>
      </c>
      <c r="D121" s="57">
        <v>15.65743</v>
      </c>
      <c r="E121" s="57">
        <v>29962.927792000002</v>
      </c>
      <c r="F121" s="57">
        <v>6.3899742999999996</v>
      </c>
      <c r="G121" s="57">
        <v>20628.539797000001</v>
      </c>
      <c r="H121" s="57">
        <v>17.403506599999993</v>
      </c>
      <c r="I121" s="57">
        <v>36892.76064600001</v>
      </c>
      <c r="J121" s="57">
        <v>28.436659999999996</v>
      </c>
      <c r="K121" s="57">
        <v>44094.370317999994</v>
      </c>
      <c r="L121" s="57">
        <v>36.22572000000001</v>
      </c>
      <c r="M121" s="57">
        <v>52143.08875000001</v>
      </c>
      <c r="N121" s="57">
        <v>31.232779999999998</v>
      </c>
      <c r="O121" s="57">
        <v>47662.55057500003</v>
      </c>
      <c r="P121" s="57">
        <v>14.953490000000004</v>
      </c>
      <c r="Q121" s="57">
        <v>31143.968517999994</v>
      </c>
      <c r="R121" s="57">
        <v>25.391789999999997</v>
      </c>
      <c r="S121" s="57">
        <v>38561.305706999992</v>
      </c>
      <c r="T121" s="57">
        <v>4.89175</v>
      </c>
      <c r="U121" s="57">
        <v>21900.516664000002</v>
      </c>
      <c r="V121" s="57">
        <v>5.2493300000000005</v>
      </c>
      <c r="W121" s="57">
        <v>21930.040102999996</v>
      </c>
      <c r="X121" s="57">
        <v>23.652150000000002</v>
      </c>
      <c r="Y121" s="57">
        <v>38703.087750000006</v>
      </c>
      <c r="Z121" s="57">
        <v>14.880199999999999</v>
      </c>
      <c r="AA121" s="57">
        <v>37346.025412000003</v>
      </c>
      <c r="AB121" s="57">
        <f t="shared" si="24"/>
        <v>224.36478090000003</v>
      </c>
      <c r="AC121" s="218">
        <f t="shared" si="25"/>
        <v>420969.1820320001</v>
      </c>
      <c r="AD121" s="2"/>
      <c r="AE121" s="2"/>
      <c r="AF121" s="19"/>
    </row>
    <row r="122" spans="1:32" s="5" customFormat="1" x14ac:dyDescent="0.25">
      <c r="A122" s="211"/>
      <c r="B122" s="383" t="s">
        <v>158</v>
      </c>
      <c r="C122" s="15" t="s">
        <v>159</v>
      </c>
      <c r="D122" s="57">
        <v>12.299860000000001</v>
      </c>
      <c r="E122" s="57">
        <v>17978.806517000001</v>
      </c>
      <c r="F122" s="57">
        <v>11.10547</v>
      </c>
      <c r="G122" s="57">
        <v>17538.008571000002</v>
      </c>
      <c r="H122" s="57">
        <v>2.5677600000000003</v>
      </c>
      <c r="I122" s="57">
        <v>5827.2211139999999</v>
      </c>
      <c r="J122" s="57">
        <v>23.809470000000001</v>
      </c>
      <c r="K122" s="57">
        <v>33902.482625000011</v>
      </c>
      <c r="L122" s="57">
        <v>33.748690000000003</v>
      </c>
      <c r="M122" s="57">
        <v>25731.306709</v>
      </c>
      <c r="N122" s="57">
        <v>19.249170000000007</v>
      </c>
      <c r="O122" s="57">
        <v>27993.727560000003</v>
      </c>
      <c r="P122" s="57">
        <v>21.117338</v>
      </c>
      <c r="Q122" s="57">
        <v>30991.346817999995</v>
      </c>
      <c r="R122" s="57">
        <v>21.646109899999999</v>
      </c>
      <c r="S122" s="57">
        <v>33022.486689999998</v>
      </c>
      <c r="T122" s="57">
        <v>9.7724150000000005</v>
      </c>
      <c r="U122" s="57">
        <v>18186.894263000002</v>
      </c>
      <c r="V122" s="57">
        <v>20.248694</v>
      </c>
      <c r="W122" s="57">
        <v>33954.858705000006</v>
      </c>
      <c r="X122" s="57">
        <v>3.8314300000000001</v>
      </c>
      <c r="Y122" s="57">
        <v>8093.5470849999992</v>
      </c>
      <c r="Z122" s="57">
        <v>14.449529999999999</v>
      </c>
      <c r="AA122" s="57">
        <v>21578.9162</v>
      </c>
      <c r="AB122" s="57">
        <f t="shared" si="24"/>
        <v>193.84593690000003</v>
      </c>
      <c r="AC122" s="218">
        <f t="shared" si="25"/>
        <v>274799.60285700002</v>
      </c>
      <c r="AD122" s="2"/>
      <c r="AE122" s="2"/>
      <c r="AF122" s="19"/>
    </row>
    <row r="123" spans="1:32" s="5" customFormat="1" x14ac:dyDescent="0.25">
      <c r="A123" s="211"/>
      <c r="B123" s="383" t="s">
        <v>160</v>
      </c>
      <c r="C123" s="15" t="s">
        <v>161</v>
      </c>
      <c r="D123" s="57">
        <v>0.55089169999999998</v>
      </c>
      <c r="E123" s="57">
        <v>11297.279999999999</v>
      </c>
      <c r="F123" s="57"/>
      <c r="G123" s="57"/>
      <c r="H123" s="57">
        <v>0.76</v>
      </c>
      <c r="I123" s="57">
        <v>12896.4</v>
      </c>
      <c r="J123" s="57">
        <v>0.24</v>
      </c>
      <c r="K123" s="57">
        <v>1680</v>
      </c>
      <c r="L123" s="57">
        <v>1.22</v>
      </c>
      <c r="M123" s="57">
        <v>12616.4</v>
      </c>
      <c r="N123" s="57">
        <v>0.24</v>
      </c>
      <c r="O123" s="57">
        <v>1680</v>
      </c>
      <c r="P123" s="57">
        <v>4.0043100000000005E-2</v>
      </c>
      <c r="Q123" s="57">
        <v>203.4</v>
      </c>
      <c r="R123" s="57">
        <v>0.51699000000000006</v>
      </c>
      <c r="S123" s="57">
        <v>11216.408244</v>
      </c>
      <c r="T123" s="57">
        <v>0.14000000000000001</v>
      </c>
      <c r="U123" s="57">
        <v>1398.6</v>
      </c>
      <c r="V123" s="57">
        <v>0.26</v>
      </c>
      <c r="W123" s="57">
        <v>1820</v>
      </c>
      <c r="X123" s="57">
        <v>0.27</v>
      </c>
      <c r="Y123" s="57">
        <v>1917.32</v>
      </c>
      <c r="Z123" s="57">
        <v>0.123</v>
      </c>
      <c r="AA123" s="57">
        <v>1816.71</v>
      </c>
      <c r="AB123" s="57">
        <f t="shared" si="24"/>
        <v>4.3609248000000003</v>
      </c>
      <c r="AC123" s="218">
        <f t="shared" si="25"/>
        <v>58542.518243999999</v>
      </c>
      <c r="AD123" s="2"/>
      <c r="AE123" s="2"/>
      <c r="AF123" s="19"/>
    </row>
    <row r="124" spans="1:32" s="5" customFormat="1" x14ac:dyDescent="0.25">
      <c r="A124" s="219"/>
      <c r="B124" s="383"/>
      <c r="C124" s="93" t="s">
        <v>162</v>
      </c>
      <c r="D124" s="94">
        <f>+D125+D126</f>
        <v>8.2750599999999999</v>
      </c>
      <c r="E124" s="94">
        <f t="shared" ref="E124:AA124" si="26">+E125+E126</f>
        <v>17574.370883</v>
      </c>
      <c r="F124" s="94">
        <f t="shared" si="26"/>
        <v>27.622759999999996</v>
      </c>
      <c r="G124" s="94">
        <f t="shared" si="26"/>
        <v>22644.472088999999</v>
      </c>
      <c r="H124" s="94">
        <f t="shared" si="26"/>
        <v>10.85141</v>
      </c>
      <c r="I124" s="94">
        <f t="shared" si="26"/>
        <v>25277.110227999998</v>
      </c>
      <c r="J124" s="94">
        <f t="shared" si="26"/>
        <v>13.185020000000002</v>
      </c>
      <c r="K124" s="94">
        <f t="shared" si="26"/>
        <v>26090.727956999992</v>
      </c>
      <c r="L124" s="94">
        <f t="shared" si="26"/>
        <v>57.627320000000033</v>
      </c>
      <c r="M124" s="94">
        <f t="shared" si="26"/>
        <v>47429.922133000015</v>
      </c>
      <c r="N124" s="94">
        <f t="shared" si="26"/>
        <v>11.668749999999999</v>
      </c>
      <c r="O124" s="94">
        <f t="shared" si="26"/>
        <v>21306.411771999999</v>
      </c>
      <c r="P124" s="94">
        <f t="shared" si="26"/>
        <v>8.9848222</v>
      </c>
      <c r="Q124" s="94">
        <f t="shared" si="26"/>
        <v>16883.732447999995</v>
      </c>
      <c r="R124" s="94">
        <f t="shared" si="26"/>
        <v>17.20251</v>
      </c>
      <c r="S124" s="94">
        <f t="shared" si="26"/>
        <v>36980.214406999999</v>
      </c>
      <c r="T124" s="94">
        <f t="shared" si="26"/>
        <v>5.4065199999999995</v>
      </c>
      <c r="U124" s="94">
        <f t="shared" si="26"/>
        <v>13380.029907999995</v>
      </c>
      <c r="V124" s="94">
        <f t="shared" si="26"/>
        <v>11.9778</v>
      </c>
      <c r="W124" s="94">
        <f t="shared" si="26"/>
        <v>29125.181318000003</v>
      </c>
      <c r="X124" s="94">
        <f t="shared" si="26"/>
        <v>15.01183</v>
      </c>
      <c r="Y124" s="94">
        <f t="shared" si="26"/>
        <v>24168.642133000001</v>
      </c>
      <c r="Z124" s="94">
        <f t="shared" si="26"/>
        <v>31.59731</v>
      </c>
      <c r="AA124" s="94">
        <f t="shared" si="26"/>
        <v>30243.302300000007</v>
      </c>
      <c r="AB124" s="91">
        <f t="shared" ref="AB124:AC126" si="27">D124+F124+H124+J124+L124+N124+P124+R124+T124+V124+X124+Z124</f>
        <v>219.41111220000002</v>
      </c>
      <c r="AC124" s="210">
        <f t="shared" si="27"/>
        <v>311104.11757599999</v>
      </c>
      <c r="AF124" s="19"/>
    </row>
    <row r="125" spans="1:32" s="5" customFormat="1" x14ac:dyDescent="0.25">
      <c r="A125" s="219"/>
      <c r="B125" s="383" t="s">
        <v>163</v>
      </c>
      <c r="C125" s="15" t="s">
        <v>164</v>
      </c>
      <c r="D125" s="57">
        <v>3.6750599999999993</v>
      </c>
      <c r="E125" s="57">
        <v>11282.114882999998</v>
      </c>
      <c r="F125" s="57">
        <v>27.622759999999996</v>
      </c>
      <c r="G125" s="57">
        <v>22644.472088999999</v>
      </c>
      <c r="H125" s="57">
        <v>4.2114099999999999</v>
      </c>
      <c r="I125" s="57">
        <v>11753.822227999999</v>
      </c>
      <c r="J125" s="57">
        <v>5.205020000000002</v>
      </c>
      <c r="K125" s="57">
        <v>12984.813956999991</v>
      </c>
      <c r="L125" s="57">
        <v>51.015990000000031</v>
      </c>
      <c r="M125" s="57">
        <v>41184.288533000014</v>
      </c>
      <c r="N125" s="57">
        <v>6.3787499999999993</v>
      </c>
      <c r="O125" s="57">
        <v>15927.502771999998</v>
      </c>
      <c r="P125" s="57">
        <v>6.4048221999999999</v>
      </c>
      <c r="Q125" s="57">
        <v>14568.194447999995</v>
      </c>
      <c r="R125" s="57">
        <v>6.1225099999999992</v>
      </c>
      <c r="S125" s="57">
        <v>15453.554407000001</v>
      </c>
      <c r="T125" s="57">
        <v>5.4065199999999995</v>
      </c>
      <c r="U125" s="57">
        <v>13380.029907999995</v>
      </c>
      <c r="V125" s="57">
        <v>7.9778000000000002</v>
      </c>
      <c r="W125" s="57">
        <v>18874.781318000001</v>
      </c>
      <c r="X125" s="57">
        <v>6.8618299999999994</v>
      </c>
      <c r="Y125" s="57">
        <v>15953.320132999999</v>
      </c>
      <c r="Z125" s="57">
        <v>30.397310000000001</v>
      </c>
      <c r="AA125" s="57">
        <v>29260.022300000008</v>
      </c>
      <c r="AB125" s="57">
        <f t="shared" si="27"/>
        <v>161.27978220000006</v>
      </c>
      <c r="AC125" s="218">
        <f t="shared" si="27"/>
        <v>223266.91697599998</v>
      </c>
      <c r="AD125" s="2"/>
      <c r="AE125" s="2"/>
      <c r="AF125" s="19"/>
    </row>
    <row r="126" spans="1:32" s="5" customFormat="1" x14ac:dyDescent="0.25">
      <c r="A126" s="219"/>
      <c r="B126" s="383">
        <v>710.8</v>
      </c>
      <c r="C126" s="15" t="s">
        <v>165</v>
      </c>
      <c r="D126" s="57">
        <v>4.5999999999999996</v>
      </c>
      <c r="E126" s="57">
        <v>6292.2560000000003</v>
      </c>
      <c r="F126" s="57"/>
      <c r="G126" s="57"/>
      <c r="H126" s="57">
        <v>6.64</v>
      </c>
      <c r="I126" s="57">
        <v>13523.288</v>
      </c>
      <c r="J126" s="57">
        <v>7.98</v>
      </c>
      <c r="K126" s="57">
        <v>13105.914000000001</v>
      </c>
      <c r="L126" s="57">
        <v>6.6113299999999997</v>
      </c>
      <c r="M126" s="57">
        <v>6245.6336000000001</v>
      </c>
      <c r="N126" s="57">
        <v>5.29</v>
      </c>
      <c r="O126" s="57">
        <v>5378.9089999999997</v>
      </c>
      <c r="P126" s="57">
        <v>2.58</v>
      </c>
      <c r="Q126" s="57">
        <v>2315.538</v>
      </c>
      <c r="R126" s="57">
        <v>11.08</v>
      </c>
      <c r="S126" s="57">
        <v>21526.66</v>
      </c>
      <c r="T126" s="57"/>
      <c r="U126" s="57"/>
      <c r="V126" s="57">
        <v>4</v>
      </c>
      <c r="W126" s="57">
        <v>10250.4</v>
      </c>
      <c r="X126" s="57">
        <v>8.15</v>
      </c>
      <c r="Y126" s="57">
        <v>8215.3220000000001</v>
      </c>
      <c r="Z126" s="57">
        <v>1.2</v>
      </c>
      <c r="AA126" s="57">
        <v>983.28</v>
      </c>
      <c r="AB126" s="57">
        <f t="shared" si="27"/>
        <v>58.131329999999998</v>
      </c>
      <c r="AC126" s="218">
        <f t="shared" si="27"/>
        <v>87837.200599999996</v>
      </c>
      <c r="AD126" s="2"/>
      <c r="AE126" s="2"/>
      <c r="AF126" s="19"/>
    </row>
    <row r="127" spans="1:32" ht="19.5" customHeight="1" x14ac:dyDescent="0.25">
      <c r="A127" s="168" t="s">
        <v>105</v>
      </c>
      <c r="B127" s="83"/>
      <c r="C127" s="137" t="s">
        <v>166</v>
      </c>
      <c r="D127" s="53"/>
      <c r="E127" s="5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53"/>
      <c r="AC127" s="184"/>
      <c r="AF127" s="19"/>
    </row>
    <row r="128" spans="1:32" x14ac:dyDescent="0.25">
      <c r="A128" s="568"/>
      <c r="B128" s="539"/>
      <c r="C128" s="109" t="s">
        <v>167</v>
      </c>
      <c r="D128" s="94">
        <f>+D129+D130+D131+D132+D133</f>
        <v>3573.5911343000007</v>
      </c>
      <c r="E128" s="94">
        <f t="shared" ref="E128:V128" si="28">+E129+E130+E131+E132+E133</f>
        <v>2153668.1756849997</v>
      </c>
      <c r="F128" s="94">
        <f t="shared" si="28"/>
        <v>2367.8034082999998</v>
      </c>
      <c r="G128" s="94">
        <f t="shared" si="28"/>
        <v>1445250.0174259997</v>
      </c>
      <c r="H128" s="94">
        <f t="shared" si="28"/>
        <v>2922.1444751000004</v>
      </c>
      <c r="I128" s="94">
        <f t="shared" si="28"/>
        <v>2093649.4672610003</v>
      </c>
      <c r="J128" s="94">
        <f t="shared" si="28"/>
        <v>2623.6373003999997</v>
      </c>
      <c r="K128" s="94">
        <f t="shared" si="28"/>
        <v>1913729.6310749995</v>
      </c>
      <c r="L128" s="94">
        <f t="shared" si="28"/>
        <v>3268.9904264000006</v>
      </c>
      <c r="M128" s="94">
        <f t="shared" si="28"/>
        <v>2416637.3588670008</v>
      </c>
      <c r="N128" s="94">
        <f t="shared" si="28"/>
        <v>2455.6401478999996</v>
      </c>
      <c r="O128" s="94">
        <f t="shared" si="28"/>
        <v>1809755.3332759989</v>
      </c>
      <c r="P128" s="94">
        <f t="shared" si="28"/>
        <v>2601.3504166000007</v>
      </c>
      <c r="Q128" s="94">
        <f t="shared" si="28"/>
        <v>1708648.0143530001</v>
      </c>
      <c r="R128" s="94">
        <f t="shared" si="28"/>
        <v>2215.7114252000001</v>
      </c>
      <c r="S128" s="94">
        <f t="shared" si="28"/>
        <v>1633865.9752770001</v>
      </c>
      <c r="T128" s="94">
        <f t="shared" si="28"/>
        <v>2473.3635179999997</v>
      </c>
      <c r="U128" s="94">
        <f t="shared" si="28"/>
        <v>1901972.1992979983</v>
      </c>
      <c r="V128" s="94">
        <f t="shared" si="28"/>
        <v>2210.2323484999997</v>
      </c>
      <c r="W128" s="94">
        <f>+W129+W130+W131+W132+W133</f>
        <v>1653604.5696399999</v>
      </c>
      <c r="X128" s="94">
        <f t="shared" ref="X128:AA128" si="29">+X129+X130+X131+X132+X133</f>
        <v>2298.0134083000003</v>
      </c>
      <c r="Y128" s="94">
        <f t="shared" si="29"/>
        <v>1616659.7076269994</v>
      </c>
      <c r="Z128" s="94">
        <f t="shared" si="29"/>
        <v>4559.0978722</v>
      </c>
      <c r="AA128" s="94">
        <f t="shared" si="29"/>
        <v>2849192.5685429987</v>
      </c>
      <c r="AB128" s="91">
        <f>D128+F128+H128+J128+L128+N128+P128+R128+T128+V128+X128+Z128</f>
        <v>33569.575881200006</v>
      </c>
      <c r="AC128" s="210">
        <f>E128+G128+I128+K128+M128+O128+Q128+S128+U128+W128+Y128+AA128</f>
        <v>23196633.018327992</v>
      </c>
      <c r="AF128" s="19"/>
    </row>
    <row r="129" spans="1:32" x14ac:dyDescent="0.25">
      <c r="A129" s="386"/>
      <c r="B129" s="383" t="s">
        <v>168</v>
      </c>
      <c r="C129" s="15" t="s">
        <v>169</v>
      </c>
      <c r="D129" s="95">
        <v>455.75</v>
      </c>
      <c r="E129" s="95">
        <v>329690.34999999998</v>
      </c>
      <c r="F129" s="95">
        <v>370.36328000000003</v>
      </c>
      <c r="G129" s="95">
        <v>250488.522956</v>
      </c>
      <c r="H129" s="95">
        <v>445.61940000000004</v>
      </c>
      <c r="I129" s="95">
        <v>305758.83706000005</v>
      </c>
      <c r="J129" s="95">
        <v>566.20000000000005</v>
      </c>
      <c r="K129" s="95">
        <v>348392.18</v>
      </c>
      <c r="L129" s="95">
        <v>363.84351000000004</v>
      </c>
      <c r="M129" s="95">
        <v>233880.77370600001</v>
      </c>
      <c r="N129" s="95">
        <v>48</v>
      </c>
      <c r="O129" s="95">
        <v>33302.400000000001</v>
      </c>
      <c r="P129" s="95"/>
      <c r="Q129" s="95"/>
      <c r="R129" s="95">
        <v>253.06899999999999</v>
      </c>
      <c r="S129" s="95">
        <v>194302.40889999998</v>
      </c>
      <c r="T129" s="95">
        <v>100</v>
      </c>
      <c r="U129" s="95">
        <v>56000</v>
      </c>
      <c r="V129" s="95">
        <v>50</v>
      </c>
      <c r="W129" s="95">
        <v>47650</v>
      </c>
      <c r="X129" s="95">
        <v>425</v>
      </c>
      <c r="Y129" s="95">
        <v>328535</v>
      </c>
      <c r="Z129" s="95">
        <v>475</v>
      </c>
      <c r="AA129" s="95">
        <v>294427.5</v>
      </c>
      <c r="AB129" s="57">
        <f>D129+F129+H129+J129+L129+N129+P129+R129+T129+V129+X129+Z129</f>
        <v>3552.84519</v>
      </c>
      <c r="AC129" s="218">
        <f>E129+G129+I129+K129+M129+O129+Q129+S129+U129+W129+Y129+AA129</f>
        <v>2422427.9726219997</v>
      </c>
      <c r="AD129" s="2"/>
      <c r="AE129" s="2"/>
      <c r="AF129" s="19"/>
    </row>
    <row r="130" spans="1:32" x14ac:dyDescent="0.25">
      <c r="A130" s="386"/>
      <c r="B130" s="383" t="s">
        <v>170</v>
      </c>
      <c r="C130" s="15" t="s">
        <v>171</v>
      </c>
      <c r="D130" s="57">
        <v>1336.8640100000002</v>
      </c>
      <c r="E130" s="57">
        <v>498198.57453400001</v>
      </c>
      <c r="F130" s="57">
        <v>1078.0666699999999</v>
      </c>
      <c r="G130" s="57">
        <v>419073.40179899998</v>
      </c>
      <c r="H130" s="57">
        <v>283.00264000000004</v>
      </c>
      <c r="I130" s="57">
        <v>132386.80237300001</v>
      </c>
      <c r="J130" s="57">
        <v>218.90258</v>
      </c>
      <c r="K130" s="57">
        <v>104728.35898600001</v>
      </c>
      <c r="L130" s="57">
        <v>156.77629000000005</v>
      </c>
      <c r="M130" s="57">
        <v>82179.809275000007</v>
      </c>
      <c r="N130" s="57">
        <v>211.67468999999997</v>
      </c>
      <c r="O130" s="57">
        <v>99230.113055000009</v>
      </c>
      <c r="P130" s="57">
        <v>844.78631000000019</v>
      </c>
      <c r="Q130" s="57">
        <v>362047.269883</v>
      </c>
      <c r="R130" s="57">
        <v>260.73345</v>
      </c>
      <c r="S130" s="57">
        <v>121276.32887000003</v>
      </c>
      <c r="T130" s="57">
        <v>201.9409</v>
      </c>
      <c r="U130" s="57">
        <v>84468.411809999991</v>
      </c>
      <c r="V130" s="57">
        <v>697.12830999999994</v>
      </c>
      <c r="W130" s="57">
        <v>267932.58144599997</v>
      </c>
      <c r="X130" s="57">
        <v>603.77319999999997</v>
      </c>
      <c r="Y130" s="57">
        <v>239660.87097500003</v>
      </c>
      <c r="Z130" s="57">
        <v>1992.8302800000001</v>
      </c>
      <c r="AA130" s="57">
        <v>770340.49000900006</v>
      </c>
      <c r="AB130" s="57">
        <f t="shared" ref="AB130:AB135" si="30">D130+F130+H130+J130+L130+N130+P130+R130+T130+V130+X130+Z130</f>
        <v>7886.4793300000001</v>
      </c>
      <c r="AC130" s="218">
        <f t="shared" ref="AC130:AC135" si="31">E130+G130+I130+K130+M130+O130+Q130+S130+U130+W130+Y130+AA130</f>
        <v>3181523.0130150001</v>
      </c>
      <c r="AD130" s="2"/>
      <c r="AE130" s="2"/>
      <c r="AF130" s="19"/>
    </row>
    <row r="131" spans="1:32" x14ac:dyDescent="0.25">
      <c r="A131" s="386"/>
      <c r="B131" s="383" t="s">
        <v>172</v>
      </c>
      <c r="C131" s="15" t="s">
        <v>173</v>
      </c>
      <c r="D131" s="57">
        <v>4.5450000000000004E-2</v>
      </c>
      <c r="E131" s="57">
        <v>311.00071500000001</v>
      </c>
      <c r="F131" s="57">
        <v>1.0453443</v>
      </c>
      <c r="G131" s="57">
        <v>4155.7386000000006</v>
      </c>
      <c r="H131" s="57">
        <v>0.55000000000000004</v>
      </c>
      <c r="I131" s="57">
        <v>2731.9917</v>
      </c>
      <c r="J131" s="57">
        <v>8.4100000000000008E-3</v>
      </c>
      <c r="K131" s="57">
        <v>11.190346</v>
      </c>
      <c r="L131" s="57">
        <v>1.4465099999999997</v>
      </c>
      <c r="M131" s="57">
        <v>3287.5854279999999</v>
      </c>
      <c r="N131" s="57">
        <v>5.6540799999999996</v>
      </c>
      <c r="O131" s="57">
        <v>11845.389765</v>
      </c>
      <c r="P131" s="57">
        <v>0.91037000000000001</v>
      </c>
      <c r="Q131" s="57">
        <v>3376.500528</v>
      </c>
      <c r="R131" s="57">
        <v>11.095849999999999</v>
      </c>
      <c r="S131" s="57">
        <v>22122.130921000004</v>
      </c>
      <c r="T131" s="57">
        <v>8.5348600000000001</v>
      </c>
      <c r="U131" s="57">
        <v>19420.839595999998</v>
      </c>
      <c r="V131" s="57">
        <v>11.999979999999999</v>
      </c>
      <c r="W131" s="57">
        <v>24939.907231000001</v>
      </c>
      <c r="X131" s="57">
        <v>1.4750099999999997</v>
      </c>
      <c r="Y131" s="57">
        <v>2132.5679040000005</v>
      </c>
      <c r="Z131" s="57">
        <v>7.2524800000000003</v>
      </c>
      <c r="AA131" s="57">
        <v>15603.696275</v>
      </c>
      <c r="AB131" s="57">
        <f t="shared" si="30"/>
        <v>50.018344299999995</v>
      </c>
      <c r="AC131" s="218">
        <f t="shared" si="31"/>
        <v>109938.53900899999</v>
      </c>
      <c r="AD131" s="2"/>
      <c r="AE131" s="2"/>
      <c r="AF131" s="19"/>
    </row>
    <row r="132" spans="1:32" x14ac:dyDescent="0.25">
      <c r="A132" s="386"/>
      <c r="B132" s="383" t="s">
        <v>174</v>
      </c>
      <c r="C132" s="15" t="s">
        <v>175</v>
      </c>
      <c r="D132" s="57">
        <v>99</v>
      </c>
      <c r="E132" s="57">
        <v>64515.8</v>
      </c>
      <c r="F132" s="57">
        <v>18</v>
      </c>
      <c r="G132" s="57">
        <v>10809</v>
      </c>
      <c r="H132" s="57">
        <v>63.507244400000005</v>
      </c>
      <c r="I132" s="57">
        <v>43553.1492</v>
      </c>
      <c r="J132" s="57">
        <v>64.5</v>
      </c>
      <c r="K132" s="57">
        <v>45111.6</v>
      </c>
      <c r="L132" s="57">
        <v>163.5</v>
      </c>
      <c r="M132" s="57">
        <v>107706.04999999999</v>
      </c>
      <c r="N132" s="57">
        <v>85</v>
      </c>
      <c r="O132" s="57">
        <v>55984.450000000004</v>
      </c>
      <c r="P132" s="57">
        <v>134.5</v>
      </c>
      <c r="Q132" s="57">
        <v>88056.4</v>
      </c>
      <c r="R132" s="57">
        <v>155</v>
      </c>
      <c r="S132" s="57">
        <v>105087.59999999999</v>
      </c>
      <c r="T132" s="57">
        <v>149.5</v>
      </c>
      <c r="U132" s="57">
        <v>97591.95</v>
      </c>
      <c r="V132" s="57">
        <v>200.625</v>
      </c>
      <c r="W132" s="57">
        <v>131132.73749999999</v>
      </c>
      <c r="X132" s="57">
        <v>18.5</v>
      </c>
      <c r="Y132" s="57">
        <v>12293.25</v>
      </c>
      <c r="Z132" s="57">
        <v>84.506399999999999</v>
      </c>
      <c r="AA132" s="57">
        <v>64825.65</v>
      </c>
      <c r="AB132" s="57">
        <f t="shared" si="30"/>
        <v>1236.1386444</v>
      </c>
      <c r="AC132" s="218">
        <f t="shared" si="31"/>
        <v>826667.63670000003</v>
      </c>
      <c r="AD132" s="2"/>
      <c r="AE132" s="2"/>
      <c r="AF132" s="19"/>
    </row>
    <row r="133" spans="1:32" x14ac:dyDescent="0.25">
      <c r="A133" s="386"/>
      <c r="B133" s="383" t="s">
        <v>176</v>
      </c>
      <c r="C133" s="15" t="s">
        <v>177</v>
      </c>
      <c r="D133" s="57">
        <v>1681.9316743000002</v>
      </c>
      <c r="E133" s="57">
        <v>1260952.4504359995</v>
      </c>
      <c r="F133" s="57">
        <v>900.3281139999998</v>
      </c>
      <c r="G133" s="57">
        <v>760723.35407099966</v>
      </c>
      <c r="H133" s="57">
        <v>2129.4651907000002</v>
      </c>
      <c r="I133" s="57">
        <v>1609218.6869280003</v>
      </c>
      <c r="J133" s="57">
        <v>1774.0263103999996</v>
      </c>
      <c r="K133" s="57">
        <v>1415486.3017429996</v>
      </c>
      <c r="L133" s="57">
        <v>2583.4241164000005</v>
      </c>
      <c r="M133" s="57">
        <v>1989583.1404580008</v>
      </c>
      <c r="N133" s="57">
        <v>2105.3113778999996</v>
      </c>
      <c r="O133" s="57">
        <v>1609392.980455999</v>
      </c>
      <c r="P133" s="57">
        <v>1621.1537366000007</v>
      </c>
      <c r="Q133" s="57">
        <v>1255167.8439420001</v>
      </c>
      <c r="R133" s="57">
        <v>1535.8131251999998</v>
      </c>
      <c r="S133" s="57">
        <v>1191077.5065860001</v>
      </c>
      <c r="T133" s="57">
        <v>2013.3877579999996</v>
      </c>
      <c r="U133" s="57">
        <v>1644490.9978919984</v>
      </c>
      <c r="V133" s="57">
        <v>1250.4790584999998</v>
      </c>
      <c r="W133" s="57">
        <v>1181949.3434629999</v>
      </c>
      <c r="X133" s="57">
        <v>1249.2651983000001</v>
      </c>
      <c r="Y133" s="57">
        <v>1034038.0187479992</v>
      </c>
      <c r="Z133" s="57">
        <v>1999.5087122</v>
      </c>
      <c r="AA133" s="57">
        <v>1703995.2322589988</v>
      </c>
      <c r="AB133" s="57">
        <f t="shared" si="30"/>
        <v>20844.0943725</v>
      </c>
      <c r="AC133" s="218">
        <f t="shared" si="31"/>
        <v>16656075.856981993</v>
      </c>
      <c r="AD133" s="2"/>
      <c r="AE133" s="2"/>
      <c r="AF133" s="19"/>
    </row>
    <row r="134" spans="1:32" x14ac:dyDescent="0.25">
      <c r="A134" s="386"/>
      <c r="B134" s="383" t="s">
        <v>178</v>
      </c>
      <c r="C134" s="15" t="s">
        <v>179</v>
      </c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>
        <v>0.77100000000000002</v>
      </c>
      <c r="O134" s="57">
        <v>510.01650000000001</v>
      </c>
      <c r="P134" s="57">
        <v>0.48761999999999994</v>
      </c>
      <c r="Q134" s="57">
        <v>1206.1224000000002</v>
      </c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>
        <f t="shared" si="30"/>
        <v>1.2586200000000001</v>
      </c>
      <c r="AC134" s="218">
        <f t="shared" si="31"/>
        <v>1716.1389000000001</v>
      </c>
      <c r="AD134" s="2"/>
      <c r="AE134" s="2"/>
      <c r="AF134" s="19"/>
    </row>
    <row r="135" spans="1:32" x14ac:dyDescent="0.25">
      <c r="A135" s="211"/>
      <c r="B135" s="383" t="s">
        <v>180</v>
      </c>
      <c r="C135" s="15" t="s">
        <v>181</v>
      </c>
      <c r="D135" s="57">
        <v>2.2425799999999998</v>
      </c>
      <c r="E135" s="57">
        <v>2339.156305</v>
      </c>
      <c r="F135" s="57">
        <v>11.85798</v>
      </c>
      <c r="G135" s="57">
        <v>10332.777192</v>
      </c>
      <c r="H135" s="57">
        <v>3.0281500000000001</v>
      </c>
      <c r="I135" s="57">
        <v>2709.2818080000002</v>
      </c>
      <c r="J135" s="57">
        <v>4.0855800000000002</v>
      </c>
      <c r="K135" s="57">
        <v>4032.1892240000002</v>
      </c>
      <c r="L135" s="57">
        <v>4.4820699999999993</v>
      </c>
      <c r="M135" s="57">
        <v>4637.0659539999997</v>
      </c>
      <c r="N135" s="57">
        <v>5.1490300000000007</v>
      </c>
      <c r="O135" s="57">
        <v>4508.5089420000004</v>
      </c>
      <c r="P135" s="57">
        <v>13.55827</v>
      </c>
      <c r="Q135" s="57">
        <v>13123.75416</v>
      </c>
      <c r="R135" s="57">
        <v>15.34299</v>
      </c>
      <c r="S135" s="57">
        <v>10604.782535</v>
      </c>
      <c r="T135" s="57">
        <v>22.153749999999999</v>
      </c>
      <c r="U135" s="57">
        <v>13839.416567</v>
      </c>
      <c r="V135" s="57">
        <v>4.1545100000000001</v>
      </c>
      <c r="W135" s="57">
        <v>3596.9240399999999</v>
      </c>
      <c r="X135" s="57">
        <v>11.758329999999997</v>
      </c>
      <c r="Y135" s="57">
        <v>12396.641201999999</v>
      </c>
      <c r="Z135" s="57">
        <v>9.2170900000000007</v>
      </c>
      <c r="AA135" s="57">
        <v>9680.7717439999997</v>
      </c>
      <c r="AB135" s="57">
        <f t="shared" si="30"/>
        <v>107.03033000000001</v>
      </c>
      <c r="AC135" s="218">
        <f t="shared" si="31"/>
        <v>91801.269672999988</v>
      </c>
      <c r="AD135" s="2"/>
      <c r="AE135" s="2"/>
      <c r="AF135" s="19"/>
    </row>
    <row r="136" spans="1:32" x14ac:dyDescent="0.25">
      <c r="A136" s="220"/>
      <c r="B136" s="22"/>
      <c r="C136" s="137" t="s">
        <v>182</v>
      </c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184"/>
      <c r="AF136" s="19"/>
    </row>
    <row r="137" spans="1:32" x14ac:dyDescent="0.25">
      <c r="A137" s="386"/>
      <c r="B137" s="383" t="s">
        <v>183</v>
      </c>
      <c r="C137" s="15" t="s">
        <v>184</v>
      </c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>
        <f>D137+F137+H137+J137+L137+N137+P137+R137+T137+V137+X137+Z137</f>
        <v>0</v>
      </c>
      <c r="AC137" s="218">
        <f t="shared" ref="AC137:AC139" si="32">E137+G137+I137+K137+M137+O137+Q137+S137+U137+W137+Y137+AA137</f>
        <v>0</v>
      </c>
      <c r="AF137" s="19"/>
    </row>
    <row r="138" spans="1:32" x14ac:dyDescent="0.25">
      <c r="A138" s="386"/>
      <c r="B138" s="383" t="s">
        <v>185</v>
      </c>
      <c r="C138" s="15" t="s">
        <v>186</v>
      </c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>
        <f t="shared" ref="AB138:AB139" si="33">D138+F138+H138+J138+L138+N138+P138+R138+T138+V138+X138+Z138</f>
        <v>0</v>
      </c>
      <c r="AC138" s="218">
        <f t="shared" si="32"/>
        <v>0</v>
      </c>
      <c r="AF138" s="19"/>
    </row>
    <row r="139" spans="1:32" x14ac:dyDescent="0.25">
      <c r="A139" s="386"/>
      <c r="B139" s="383" t="s">
        <v>187</v>
      </c>
      <c r="C139" s="15" t="s">
        <v>188</v>
      </c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>
        <v>0.55682000000000009</v>
      </c>
      <c r="O139" s="57">
        <v>492.78570000000002</v>
      </c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>
        <f t="shared" si="33"/>
        <v>0.55682000000000009</v>
      </c>
      <c r="AC139" s="218">
        <f t="shared" si="32"/>
        <v>492.78570000000002</v>
      </c>
      <c r="AF139" s="19"/>
    </row>
    <row r="140" spans="1:32" x14ac:dyDescent="0.25">
      <c r="A140" s="168" t="s">
        <v>189</v>
      </c>
      <c r="B140" s="13"/>
      <c r="C140" s="139" t="s">
        <v>190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184"/>
      <c r="AF140" s="19"/>
    </row>
    <row r="141" spans="1:32" x14ac:dyDescent="0.25">
      <c r="A141" s="209"/>
      <c r="B141" s="103" t="s">
        <v>191</v>
      </c>
      <c r="C141" s="15" t="s">
        <v>192</v>
      </c>
      <c r="D141" s="57">
        <v>1.0001799999999998</v>
      </c>
      <c r="E141" s="57">
        <v>176.33173400000001</v>
      </c>
      <c r="F141" s="57">
        <v>2.7269999999999999</v>
      </c>
      <c r="G141" s="57">
        <v>2399.7600000000002</v>
      </c>
      <c r="H141" s="57"/>
      <c r="I141" s="57"/>
      <c r="J141" s="57"/>
      <c r="K141" s="57"/>
      <c r="L141" s="57"/>
      <c r="M141" s="57"/>
      <c r="N141" s="57">
        <v>8.0830000000000002</v>
      </c>
      <c r="O141" s="57">
        <v>7127.5893999999998</v>
      </c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>
        <f>D141+F141+H141+J141+L141+N141+P141+R141+T141+V141+X141+Z141</f>
        <v>11.810179999999999</v>
      </c>
      <c r="AC141" s="218">
        <f>E141+G141+I141+K141+M141+O141+Q141+S141+U141+W141+Y141+AA141</f>
        <v>9703.6811340000004</v>
      </c>
      <c r="AD141" s="2"/>
      <c r="AE141" s="2"/>
      <c r="AF141" s="19"/>
    </row>
    <row r="142" spans="1:32" x14ac:dyDescent="0.25">
      <c r="A142" s="221"/>
      <c r="B142" s="383" t="s">
        <v>193</v>
      </c>
      <c r="C142" s="15" t="s">
        <v>194</v>
      </c>
      <c r="D142" s="57"/>
      <c r="E142" s="57"/>
      <c r="F142" s="57">
        <v>24.881</v>
      </c>
      <c r="G142" s="57">
        <v>17798.5681</v>
      </c>
      <c r="H142" s="57">
        <v>0.39809859999999997</v>
      </c>
      <c r="I142" s="57">
        <v>750</v>
      </c>
      <c r="J142" s="57"/>
      <c r="K142" s="57"/>
      <c r="L142" s="57"/>
      <c r="M142" s="57"/>
      <c r="N142" s="57">
        <v>2.8889999999999998</v>
      </c>
      <c r="O142" s="57">
        <v>3675.0969</v>
      </c>
      <c r="P142" s="57">
        <v>5.4388099999999993</v>
      </c>
      <c r="Q142" s="57">
        <v>13902.5777</v>
      </c>
      <c r="R142" s="57"/>
      <c r="S142" s="57"/>
      <c r="T142" s="57">
        <v>0.90900000000000003</v>
      </c>
      <c r="U142" s="57">
        <v>799.92</v>
      </c>
      <c r="V142" s="57"/>
      <c r="W142" s="57"/>
      <c r="X142" s="57">
        <v>11.920449999999999</v>
      </c>
      <c r="Y142" s="57">
        <v>13612.494720000001</v>
      </c>
      <c r="Z142" s="57"/>
      <c r="AA142" s="57"/>
      <c r="AB142" s="57">
        <f t="shared" ref="AB142:AB148" si="34">D142+F142+H142+J142+L142+N142+P142+R142+T142+V142+X142+Z142</f>
        <v>46.436358599999991</v>
      </c>
      <c r="AC142" s="218">
        <f t="shared" ref="AC142:AC146" si="35">E142+G142+I142+K142+M142+O142+Q142+S142+U142+W142+Y142+AA142</f>
        <v>50538.657420000003</v>
      </c>
      <c r="AD142" s="2"/>
      <c r="AE142" s="2"/>
      <c r="AF142" s="19"/>
    </row>
    <row r="143" spans="1:32" x14ac:dyDescent="0.25">
      <c r="A143" s="221"/>
      <c r="B143" s="383" t="s">
        <v>195</v>
      </c>
      <c r="C143" s="15" t="s">
        <v>196</v>
      </c>
      <c r="D143" s="57">
        <v>9.5238000000000003E-2</v>
      </c>
      <c r="E143" s="57">
        <v>161.06988799999999</v>
      </c>
      <c r="F143" s="57">
        <v>0.1223443</v>
      </c>
      <c r="G143" s="57">
        <v>163.16999999999999</v>
      </c>
      <c r="H143" s="57">
        <v>4.0969199999999997E-2</v>
      </c>
      <c r="I143" s="57">
        <v>161.07</v>
      </c>
      <c r="J143" s="57">
        <v>0.19047600000000001</v>
      </c>
      <c r="K143" s="57">
        <v>322.10167999999999</v>
      </c>
      <c r="L143" s="57">
        <v>0.4604761</v>
      </c>
      <c r="M143" s="57">
        <v>1329.22084</v>
      </c>
      <c r="N143" s="57">
        <v>5.5149200000000002E-2</v>
      </c>
      <c r="O143" s="57">
        <v>161.07</v>
      </c>
      <c r="P143" s="57"/>
      <c r="Q143" s="57"/>
      <c r="R143" s="57">
        <v>7.0000000000000001E-3</v>
      </c>
      <c r="S143" s="57">
        <v>161.07</v>
      </c>
      <c r="T143" s="57"/>
      <c r="U143" s="57"/>
      <c r="V143" s="57"/>
      <c r="W143" s="57"/>
      <c r="X143" s="57">
        <v>0.19047999999999998</v>
      </c>
      <c r="Y143" s="57">
        <v>321.83500800000002</v>
      </c>
      <c r="Z143" s="57">
        <v>0.19047999999999998</v>
      </c>
      <c r="AA143" s="57">
        <v>365.38826</v>
      </c>
      <c r="AB143" s="57">
        <f t="shared" si="34"/>
        <v>1.3526128000000002</v>
      </c>
      <c r="AC143" s="218">
        <f t="shared" si="35"/>
        <v>3145.9956760000005</v>
      </c>
      <c r="AD143" s="2"/>
      <c r="AE143" s="2"/>
      <c r="AF143" s="19"/>
    </row>
    <row r="144" spans="1:32" x14ac:dyDescent="0.25">
      <c r="A144" s="221"/>
      <c r="B144" s="383" t="s">
        <v>197</v>
      </c>
      <c r="C144" s="15" t="s">
        <v>198</v>
      </c>
      <c r="D144" s="57"/>
      <c r="E144" s="57"/>
      <c r="F144" s="57"/>
      <c r="G144" s="57"/>
      <c r="H144" s="57">
        <v>0.47241030000000001</v>
      </c>
      <c r="I144" s="57">
        <v>890.00099999999998</v>
      </c>
      <c r="J144" s="57"/>
      <c r="K144" s="57"/>
      <c r="L144" s="57"/>
      <c r="M144" s="57"/>
      <c r="N144" s="57"/>
      <c r="O144" s="57"/>
      <c r="P144" s="57"/>
      <c r="Q144" s="57"/>
      <c r="R144" s="57">
        <v>4.036E-2</v>
      </c>
      <c r="S144" s="57">
        <v>247.4068</v>
      </c>
      <c r="T144" s="57"/>
      <c r="U144" s="57"/>
      <c r="V144" s="57">
        <v>0.27176</v>
      </c>
      <c r="W144" s="57">
        <v>744.91679999999997</v>
      </c>
      <c r="X144" s="57"/>
      <c r="Y144" s="57"/>
      <c r="Z144" s="57"/>
      <c r="AA144" s="57"/>
      <c r="AB144" s="57">
        <f t="shared" si="34"/>
        <v>0.78453030000000001</v>
      </c>
      <c r="AC144" s="218">
        <f t="shared" si="35"/>
        <v>1882.3245999999999</v>
      </c>
      <c r="AD144" s="2"/>
      <c r="AE144" s="2"/>
      <c r="AF144" s="19"/>
    </row>
    <row r="145" spans="1:32" x14ac:dyDescent="0.25">
      <c r="A145" s="221"/>
      <c r="B145" s="383">
        <v>805.5</v>
      </c>
      <c r="C145" s="104" t="s">
        <v>199</v>
      </c>
      <c r="D145" s="57">
        <v>83.018270000000001</v>
      </c>
      <c r="E145" s="57">
        <v>90913.701954000004</v>
      </c>
      <c r="F145" s="57">
        <v>34.926010000000005</v>
      </c>
      <c r="G145" s="57">
        <v>44916.806186999995</v>
      </c>
      <c r="H145" s="57">
        <v>211.32925299999999</v>
      </c>
      <c r="I145" s="57">
        <v>253356.77808499997</v>
      </c>
      <c r="J145" s="57">
        <v>155.85925</v>
      </c>
      <c r="K145" s="57">
        <v>240359.716694</v>
      </c>
      <c r="L145" s="57">
        <v>77.805160000000001</v>
      </c>
      <c r="M145" s="57">
        <v>86757.870643999995</v>
      </c>
      <c r="N145" s="57">
        <v>9.08535</v>
      </c>
      <c r="O145" s="57">
        <v>20374.672875999997</v>
      </c>
      <c r="P145" s="57">
        <v>12.615270000000001</v>
      </c>
      <c r="Q145" s="57">
        <v>22109.587105999999</v>
      </c>
      <c r="R145" s="57">
        <v>21.615690000000001</v>
      </c>
      <c r="S145" s="57">
        <v>34901.952938999995</v>
      </c>
      <c r="T145" s="57">
        <v>8.9962900000000001</v>
      </c>
      <c r="U145" s="57">
        <v>25715.294645999998</v>
      </c>
      <c r="V145" s="57">
        <v>29.96621</v>
      </c>
      <c r="W145" s="57">
        <v>36369.640146000005</v>
      </c>
      <c r="X145" s="57">
        <v>9.9255100000000009</v>
      </c>
      <c r="Y145" s="57">
        <v>17134.151198</v>
      </c>
      <c r="Z145" s="57">
        <v>6.6406599999999996</v>
      </c>
      <c r="AA145" s="57">
        <v>14472.879647000002</v>
      </c>
      <c r="AB145" s="57">
        <f t="shared" si="34"/>
        <v>661.7829230000001</v>
      </c>
      <c r="AC145" s="218">
        <f t="shared" si="35"/>
        <v>887383.05212199991</v>
      </c>
      <c r="AD145" s="2"/>
      <c r="AE145" s="2"/>
      <c r="AF145" s="19"/>
    </row>
    <row r="146" spans="1:32" x14ac:dyDescent="0.25">
      <c r="A146" s="221"/>
      <c r="B146" s="383" t="s">
        <v>200</v>
      </c>
      <c r="C146" s="15" t="s">
        <v>201</v>
      </c>
      <c r="D146" s="57"/>
      <c r="E146" s="57"/>
      <c r="F146" s="57"/>
      <c r="G146" s="57"/>
      <c r="H146" s="57">
        <v>44.8</v>
      </c>
      <c r="I146" s="57">
        <v>19202.079999999998</v>
      </c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>
        <f t="shared" si="34"/>
        <v>44.8</v>
      </c>
      <c r="AC146" s="218">
        <f t="shared" si="35"/>
        <v>19202.079999999998</v>
      </c>
      <c r="AD146" s="2"/>
      <c r="AE146" s="2"/>
      <c r="AF146" s="19"/>
    </row>
    <row r="147" spans="1:32" x14ac:dyDescent="0.25">
      <c r="A147" s="221"/>
      <c r="B147" s="383" t="s">
        <v>202</v>
      </c>
      <c r="C147" s="15" t="s">
        <v>203</v>
      </c>
      <c r="D147" s="57">
        <v>0.13607999999999998</v>
      </c>
      <c r="E147" s="57">
        <v>641.99876400000005</v>
      </c>
      <c r="F147" s="57">
        <v>0.1441143</v>
      </c>
      <c r="G147" s="57">
        <v>149.12956800000001</v>
      </c>
      <c r="H147" s="57">
        <v>3.3000000000000002E-2</v>
      </c>
      <c r="I147" s="57">
        <v>114.98499999999999</v>
      </c>
      <c r="J147" s="57">
        <v>1.4970999999999999</v>
      </c>
      <c r="K147" s="57">
        <v>1497.1</v>
      </c>
      <c r="L147" s="57">
        <v>1.8024736000000003</v>
      </c>
      <c r="M147" s="57">
        <v>13298.108249999999</v>
      </c>
      <c r="N147" s="57">
        <v>2.4E-2</v>
      </c>
      <c r="O147" s="57">
        <v>206.25020000000001</v>
      </c>
      <c r="P147" s="57">
        <v>0.28576999999999997</v>
      </c>
      <c r="Q147" s="57">
        <v>314.34699999999998</v>
      </c>
      <c r="R147" s="57">
        <v>0.12490999999999999</v>
      </c>
      <c r="S147" s="57">
        <v>611.26412000000005</v>
      </c>
      <c r="T147" s="57">
        <v>21.061</v>
      </c>
      <c r="U147" s="57">
        <v>14459.7693</v>
      </c>
      <c r="V147" s="57">
        <v>4.0000000000000001E-3</v>
      </c>
      <c r="W147" s="57">
        <v>37.9</v>
      </c>
      <c r="X147" s="57">
        <v>3.5000000000000003E-2</v>
      </c>
      <c r="Y147" s="57">
        <v>378.66030000000001</v>
      </c>
      <c r="Z147" s="57"/>
      <c r="AA147" s="57"/>
      <c r="AB147" s="57">
        <f>D147+F147+H147+J147+L147+N147+P147+R147+T147+V147+X147+Z147</f>
        <v>25.147447900000003</v>
      </c>
      <c r="AC147" s="218">
        <f>E147+G147+I147+K147+M147+O147+Q147+S147+U147+W147+Y147+AA147</f>
        <v>31709.512502000001</v>
      </c>
      <c r="AD147" s="2"/>
      <c r="AE147" s="2"/>
      <c r="AF147" s="19"/>
    </row>
    <row r="148" spans="1:32" x14ac:dyDescent="0.25">
      <c r="A148" s="221"/>
      <c r="B148" s="383" t="s">
        <v>204</v>
      </c>
      <c r="C148" s="15" t="s">
        <v>205</v>
      </c>
      <c r="D148" s="57">
        <v>108.67756</v>
      </c>
      <c r="E148" s="57">
        <v>154963.52508600001</v>
      </c>
      <c r="F148" s="57">
        <v>79.208704299999994</v>
      </c>
      <c r="G148" s="57">
        <v>122415.93926899999</v>
      </c>
      <c r="H148" s="57">
        <v>91.250333100000006</v>
      </c>
      <c r="I148" s="57">
        <v>125158.67167200003</v>
      </c>
      <c r="J148" s="57">
        <v>139.72635</v>
      </c>
      <c r="K148" s="57">
        <v>199989.98039300001</v>
      </c>
      <c r="L148" s="57">
        <v>169.80672000000001</v>
      </c>
      <c r="M148" s="57">
        <v>235185.09254000004</v>
      </c>
      <c r="N148" s="57">
        <v>97.709590000000034</v>
      </c>
      <c r="O148" s="57">
        <v>131110.01332699996</v>
      </c>
      <c r="P148" s="57">
        <v>435.56115</v>
      </c>
      <c r="Q148" s="57">
        <v>301691.318508</v>
      </c>
      <c r="R148" s="57">
        <v>511.38072</v>
      </c>
      <c r="S148" s="57">
        <v>380103.84163499996</v>
      </c>
      <c r="T148" s="57">
        <v>382.87428000000006</v>
      </c>
      <c r="U148" s="57">
        <v>216293.01485400001</v>
      </c>
      <c r="V148" s="57">
        <v>283.66930000000002</v>
      </c>
      <c r="W148" s="57">
        <v>168497.38822499997</v>
      </c>
      <c r="X148" s="57">
        <v>62.340330000000002</v>
      </c>
      <c r="Y148" s="57">
        <v>64756.919219999996</v>
      </c>
      <c r="Z148" s="57">
        <v>95.534139999999994</v>
      </c>
      <c r="AA148" s="57">
        <v>139064.16414200002</v>
      </c>
      <c r="AB148" s="57">
        <f t="shared" si="34"/>
        <v>2457.7391774000002</v>
      </c>
      <c r="AC148" s="218">
        <f>E148+G148+I148+K148+M148+O148+Q148+S148+U148+W148+Y148+AA148</f>
        <v>2239229.8688710001</v>
      </c>
      <c r="AD148" s="2"/>
      <c r="AE148" s="2"/>
      <c r="AF148" s="19"/>
    </row>
    <row r="149" spans="1:32" x14ac:dyDescent="0.25">
      <c r="A149" s="221"/>
      <c r="B149" s="384" t="s">
        <v>206</v>
      </c>
      <c r="C149" s="90" t="s">
        <v>207</v>
      </c>
      <c r="D149" s="91">
        <f>+D150+D151</f>
        <v>165.21578070000001</v>
      </c>
      <c r="E149" s="91">
        <f t="shared" ref="E149:AA149" si="36">+E150+E151</f>
        <v>587759.48703200009</v>
      </c>
      <c r="F149" s="91">
        <f t="shared" si="36"/>
        <v>270.65765429999999</v>
      </c>
      <c r="G149" s="91">
        <f t="shared" si="36"/>
        <v>899429.87760400004</v>
      </c>
      <c r="H149" s="91">
        <f t="shared" si="36"/>
        <v>467.98122680000006</v>
      </c>
      <c r="I149" s="91">
        <f t="shared" si="36"/>
        <v>1146842.7557130002</v>
      </c>
      <c r="J149" s="91">
        <f t="shared" si="36"/>
        <v>678.71504860000005</v>
      </c>
      <c r="K149" s="91">
        <f t="shared" si="36"/>
        <v>1619080.5659139995</v>
      </c>
      <c r="L149" s="91">
        <f t="shared" si="36"/>
        <v>394.50962030000005</v>
      </c>
      <c r="M149" s="91">
        <f t="shared" si="36"/>
        <v>1016779.279512</v>
      </c>
      <c r="N149" s="91">
        <f t="shared" si="36"/>
        <v>326.70139259999996</v>
      </c>
      <c r="O149" s="91">
        <f t="shared" si="36"/>
        <v>768561.75486700004</v>
      </c>
      <c r="P149" s="91">
        <f t="shared" si="36"/>
        <v>109.56056420500002</v>
      </c>
      <c r="Q149" s="91">
        <f t="shared" si="36"/>
        <v>489044.49535099999</v>
      </c>
      <c r="R149" s="91">
        <f t="shared" si="36"/>
        <v>277.26454999999999</v>
      </c>
      <c r="S149" s="91">
        <f t="shared" si="36"/>
        <v>867066.43646700005</v>
      </c>
      <c r="T149" s="91">
        <f t="shared" si="36"/>
        <v>649.09499039999992</v>
      </c>
      <c r="U149" s="91">
        <f t="shared" si="36"/>
        <v>1824024.7408580005</v>
      </c>
      <c r="V149" s="91">
        <f t="shared" si="36"/>
        <v>831.02895999999987</v>
      </c>
      <c r="W149" s="91">
        <f t="shared" si="36"/>
        <v>2255978.9186260002</v>
      </c>
      <c r="X149" s="91">
        <f t="shared" si="36"/>
        <v>1190.5033885000003</v>
      </c>
      <c r="Y149" s="91">
        <f t="shared" si="36"/>
        <v>3235941.880801999</v>
      </c>
      <c r="Z149" s="91">
        <f t="shared" si="36"/>
        <v>1497.7946149999993</v>
      </c>
      <c r="AA149" s="91">
        <f t="shared" si="36"/>
        <v>3733362.9226950007</v>
      </c>
      <c r="AB149" s="91">
        <f>D149+F149+H149+J149+L149+N149+P149+R149+T149+V149+X149+Z149</f>
        <v>6859.0277914050002</v>
      </c>
      <c r="AC149" s="210">
        <f>E149+G149+I149+K149+M149+O149+Q149+S149+U149+W149+Y149+AA149</f>
        <v>18443873.115440998</v>
      </c>
    </row>
    <row r="150" spans="1:32" x14ac:dyDescent="0.25">
      <c r="A150" s="221"/>
      <c r="B150" s="383" t="s">
        <v>208</v>
      </c>
      <c r="C150" s="15" t="s">
        <v>209</v>
      </c>
      <c r="D150" s="57">
        <v>68.778360000000006</v>
      </c>
      <c r="E150" s="57">
        <v>181089.72173600001</v>
      </c>
      <c r="F150" s="57">
        <v>128.59083999999999</v>
      </c>
      <c r="G150" s="57">
        <v>288023.776595</v>
      </c>
      <c r="H150" s="57">
        <v>372.88851740000007</v>
      </c>
      <c r="I150" s="57">
        <v>814252.9294410001</v>
      </c>
      <c r="J150" s="57">
        <v>548.16204000000005</v>
      </c>
      <c r="K150" s="57">
        <v>1076036.2414629995</v>
      </c>
      <c r="L150" s="57">
        <v>271.24740000000003</v>
      </c>
      <c r="M150" s="57">
        <v>548689.79060200008</v>
      </c>
      <c r="N150" s="57">
        <v>226.22189999999998</v>
      </c>
      <c r="O150" s="57">
        <v>492548.867233</v>
      </c>
      <c r="P150" s="57">
        <v>35.055470000000007</v>
      </c>
      <c r="Q150" s="57">
        <v>146806.21112600001</v>
      </c>
      <c r="R150" s="57">
        <v>101.86776999999998</v>
      </c>
      <c r="S150" s="57">
        <v>295717.92634299997</v>
      </c>
      <c r="T150" s="57">
        <v>403.71112999999997</v>
      </c>
      <c r="U150" s="57">
        <v>1031764.3995910005</v>
      </c>
      <c r="V150" s="57">
        <v>532.17171999999994</v>
      </c>
      <c r="W150" s="57">
        <v>1240427.7169290003</v>
      </c>
      <c r="X150" s="57">
        <v>954.19590000000017</v>
      </c>
      <c r="Y150" s="57">
        <v>2295660.2334339987</v>
      </c>
      <c r="Z150" s="57">
        <v>1365.6794949999994</v>
      </c>
      <c r="AA150" s="57">
        <v>3131596.3726400007</v>
      </c>
      <c r="AB150" s="57">
        <f t="shared" ref="AB150:AB152" si="37">D150+F150+H150+J150+L150+N150+P150+R150+T150+V150+X150+Z150</f>
        <v>5008.5705423999989</v>
      </c>
      <c r="AC150" s="218">
        <f t="shared" ref="AC150" si="38">E150+G150+I150+K150+M150+O150+Q150+S150+U150+W150+Y150+AA150</f>
        <v>11542614.187133001</v>
      </c>
      <c r="AD150" s="2"/>
      <c r="AE150" s="2"/>
    </row>
    <row r="151" spans="1:32" x14ac:dyDescent="0.25">
      <c r="A151" s="222"/>
      <c r="B151" s="32" t="s">
        <v>210</v>
      </c>
      <c r="C151" s="106" t="s">
        <v>211</v>
      </c>
      <c r="D151" s="57">
        <v>96.437420700000004</v>
      </c>
      <c r="E151" s="57">
        <v>406669.76529600011</v>
      </c>
      <c r="F151" s="57">
        <v>142.0668143</v>
      </c>
      <c r="G151" s="57">
        <v>611406.10100899998</v>
      </c>
      <c r="H151" s="57">
        <v>95.092709400000004</v>
      </c>
      <c r="I151" s="57">
        <v>332589.82627200003</v>
      </c>
      <c r="J151" s="67">
        <v>130.5530086</v>
      </c>
      <c r="K151" s="67">
        <v>543044.32445099996</v>
      </c>
      <c r="L151" s="67">
        <v>123.26222030000001</v>
      </c>
      <c r="M151" s="67">
        <v>468089.48891000001</v>
      </c>
      <c r="N151" s="67">
        <v>100.4794926</v>
      </c>
      <c r="O151" s="67">
        <v>276012.88763399998</v>
      </c>
      <c r="P151" s="67">
        <v>74.505094205000006</v>
      </c>
      <c r="Q151" s="67">
        <v>342238.28422500001</v>
      </c>
      <c r="R151" s="67">
        <v>175.39678000000001</v>
      </c>
      <c r="S151" s="67">
        <v>571348.51012400002</v>
      </c>
      <c r="T151" s="67">
        <v>245.3838604</v>
      </c>
      <c r="U151" s="67">
        <v>792260.34126699995</v>
      </c>
      <c r="V151" s="67">
        <v>298.85723999999999</v>
      </c>
      <c r="W151" s="67">
        <v>1015551.201697</v>
      </c>
      <c r="X151" s="67">
        <v>236.30748849999998</v>
      </c>
      <c r="Y151" s="67">
        <v>940281.64736800012</v>
      </c>
      <c r="Z151" s="67">
        <v>132.11511999999999</v>
      </c>
      <c r="AA151" s="67">
        <v>601766.55005499988</v>
      </c>
      <c r="AB151" s="57">
        <f t="shared" si="37"/>
        <v>1850.457249005</v>
      </c>
      <c r="AC151" s="218">
        <f>E151+G151+I151+K151+M151+O151+Q151+S151+U151+W151+Y151+AA151</f>
        <v>6901258.9283079999</v>
      </c>
      <c r="AD151" s="2"/>
      <c r="AE151" s="2"/>
    </row>
    <row r="152" spans="1:32" ht="15.75" thickBot="1" x14ac:dyDescent="0.3">
      <c r="A152" s="223"/>
      <c r="B152" s="214" t="s">
        <v>212</v>
      </c>
      <c r="C152" s="200" t="s">
        <v>213</v>
      </c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>
        <f t="shared" si="37"/>
        <v>0</v>
      </c>
      <c r="AC152" s="215">
        <f>E152+G152+I152+K152+M152+O152+Q152+S152+U152+W152+Y152+AA152</f>
        <v>0</v>
      </c>
    </row>
    <row r="153" spans="1:32" s="5" customFormat="1" ht="8.2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</row>
    <row r="154" spans="1:32" s="5" customFormat="1" x14ac:dyDescent="0.25">
      <c r="A154" s="74"/>
      <c r="B154" s="74"/>
      <c r="C154" s="74"/>
      <c r="D154" s="75"/>
      <c r="E154" s="75"/>
      <c r="F154" s="75"/>
      <c r="G154" s="75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74"/>
      <c r="AC154" s="6"/>
    </row>
    <row r="155" spans="1:32" s="5" customFormat="1" x14ac:dyDescent="0.25">
      <c r="A155" s="74"/>
      <c r="B155" s="74"/>
      <c r="C155" s="74"/>
      <c r="D155" s="75"/>
      <c r="E155" s="75"/>
      <c r="F155" s="75"/>
      <c r="G155" s="75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74"/>
      <c r="AC155" s="6"/>
    </row>
    <row r="156" spans="1:32" s="5" customFormat="1" x14ac:dyDescent="0.25">
      <c r="A156" s="74"/>
      <c r="B156" s="74"/>
      <c r="C156" s="74"/>
      <c r="D156" s="75"/>
      <c r="E156" s="75"/>
      <c r="F156" s="75"/>
      <c r="G156" s="75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74"/>
      <c r="AC156" s="6"/>
    </row>
    <row r="157" spans="1:32" s="5" customFormat="1" ht="18.75" customHeight="1" x14ac:dyDescent="0.25">
      <c r="A157" s="557" t="s">
        <v>285</v>
      </c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557"/>
      <c r="Q157" s="557"/>
      <c r="R157" s="557"/>
      <c r="S157" s="557"/>
      <c r="T157" s="557"/>
      <c r="U157" s="557"/>
      <c r="V157" s="557"/>
      <c r="W157" s="557"/>
      <c r="X157" s="557"/>
      <c r="Y157" s="557"/>
      <c r="Z157" s="557"/>
      <c r="AA157" s="557"/>
      <c r="AB157" s="557"/>
      <c r="AC157" s="6" t="s">
        <v>291</v>
      </c>
    </row>
    <row r="158" spans="1:32" s="5" customFormat="1" ht="20.25" customHeight="1" x14ac:dyDescent="0.25">
      <c r="A158" s="546" t="s">
        <v>287</v>
      </c>
      <c r="B158" s="546"/>
      <c r="C158" s="546"/>
      <c r="D158" s="546"/>
      <c r="E158" s="546"/>
      <c r="F158" s="546"/>
      <c r="G158" s="546"/>
      <c r="H158" s="546"/>
      <c r="I158" s="546"/>
      <c r="J158" s="546"/>
      <c r="K158" s="546"/>
      <c r="L158" s="546"/>
      <c r="M158" s="546"/>
      <c r="N158" s="546"/>
      <c r="O158" s="546"/>
      <c r="P158" s="546"/>
      <c r="Q158" s="546"/>
      <c r="R158" s="546"/>
      <c r="S158" s="546"/>
      <c r="T158" s="546"/>
      <c r="U158" s="546"/>
      <c r="V158" s="546"/>
      <c r="W158" s="546"/>
      <c r="X158" s="546"/>
      <c r="Y158" s="546"/>
      <c r="Z158" s="546"/>
      <c r="AA158" s="546"/>
      <c r="AB158" s="546"/>
      <c r="AC158" s="546"/>
    </row>
    <row r="159" spans="1:32" s="5" customFormat="1" ht="17.25" customHeight="1" x14ac:dyDescent="0.25">
      <c r="A159" s="547" t="s">
        <v>3</v>
      </c>
      <c r="B159" s="547"/>
      <c r="C159" s="547"/>
      <c r="D159" s="547"/>
      <c r="E159" s="547"/>
      <c r="F159" s="547"/>
      <c r="G159" s="547"/>
      <c r="H159" s="547"/>
      <c r="I159" s="547"/>
      <c r="J159" s="547"/>
      <c r="K159" s="547"/>
      <c r="L159" s="547"/>
      <c r="M159" s="547"/>
      <c r="N159" s="547"/>
      <c r="O159" s="547"/>
      <c r="P159" s="547"/>
      <c r="Q159" s="547"/>
      <c r="R159" s="547"/>
      <c r="S159" s="547"/>
      <c r="T159" s="547"/>
      <c r="U159" s="547"/>
      <c r="V159" s="547"/>
      <c r="W159" s="547"/>
      <c r="X159" s="547"/>
      <c r="Y159" s="547"/>
      <c r="Z159" s="547"/>
      <c r="AA159" s="547"/>
      <c r="AB159" s="547"/>
      <c r="AC159" s="547"/>
    </row>
    <row r="160" spans="1:32" s="5" customFormat="1" ht="5.25" customHeight="1" thickBot="1" x14ac:dyDescent="0.35">
      <c r="A160" s="369"/>
      <c r="B160" s="369"/>
      <c r="C160" s="369"/>
      <c r="D160" s="369"/>
      <c r="E160" s="369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32" s="5" customFormat="1" ht="15" customHeight="1" thickBot="1" x14ac:dyDescent="0.35">
      <c r="A161" s="558" t="s">
        <v>4</v>
      </c>
      <c r="B161" s="560" t="s">
        <v>5</v>
      </c>
      <c r="C161" s="562" t="s">
        <v>6</v>
      </c>
      <c r="D161" s="555" t="s">
        <v>7</v>
      </c>
      <c r="E161" s="555"/>
      <c r="F161" s="555" t="s">
        <v>8</v>
      </c>
      <c r="G161" s="555"/>
      <c r="H161" s="555" t="s">
        <v>9</v>
      </c>
      <c r="I161" s="555"/>
      <c r="J161" s="555" t="s">
        <v>10</v>
      </c>
      <c r="K161" s="555"/>
      <c r="L161" s="555" t="s">
        <v>11</v>
      </c>
      <c r="M161" s="555"/>
      <c r="N161" s="555" t="s">
        <v>12</v>
      </c>
      <c r="O161" s="555"/>
      <c r="P161" s="555" t="s">
        <v>13</v>
      </c>
      <c r="Q161" s="555"/>
      <c r="R161" s="555" t="s">
        <v>14</v>
      </c>
      <c r="S161" s="555"/>
      <c r="T161" s="555" t="s">
        <v>15</v>
      </c>
      <c r="U161" s="555"/>
      <c r="V161" s="555" t="s">
        <v>16</v>
      </c>
      <c r="W161" s="555"/>
      <c r="X161" s="555" t="s">
        <v>17</v>
      </c>
      <c r="Y161" s="555"/>
      <c r="Z161" s="555" t="s">
        <v>18</v>
      </c>
      <c r="AA161" s="555"/>
      <c r="AB161" s="555" t="s">
        <v>19</v>
      </c>
      <c r="AC161" s="556"/>
    </row>
    <row r="162" spans="1:32" s="5" customFormat="1" ht="15" customHeight="1" thickBot="1" x14ac:dyDescent="0.35">
      <c r="A162" s="559"/>
      <c r="B162" s="561"/>
      <c r="C162" s="563"/>
      <c r="D162" s="240" t="s">
        <v>20</v>
      </c>
      <c r="E162" s="240" t="s">
        <v>21</v>
      </c>
      <c r="F162" s="240" t="s">
        <v>20</v>
      </c>
      <c r="G162" s="240" t="s">
        <v>21</v>
      </c>
      <c r="H162" s="240" t="s">
        <v>20</v>
      </c>
      <c r="I162" s="240" t="s">
        <v>21</v>
      </c>
      <c r="J162" s="240" t="s">
        <v>20</v>
      </c>
      <c r="K162" s="240" t="s">
        <v>21</v>
      </c>
      <c r="L162" s="240" t="s">
        <v>20</v>
      </c>
      <c r="M162" s="240" t="s">
        <v>21</v>
      </c>
      <c r="N162" s="240" t="s">
        <v>20</v>
      </c>
      <c r="O162" s="240" t="s">
        <v>21</v>
      </c>
      <c r="P162" s="240" t="s">
        <v>20</v>
      </c>
      <c r="Q162" s="240" t="s">
        <v>21</v>
      </c>
      <c r="R162" s="240" t="s">
        <v>20</v>
      </c>
      <c r="S162" s="240" t="s">
        <v>21</v>
      </c>
      <c r="T162" s="240" t="s">
        <v>20</v>
      </c>
      <c r="U162" s="240" t="s">
        <v>21</v>
      </c>
      <c r="V162" s="240" t="s">
        <v>20</v>
      </c>
      <c r="W162" s="240" t="s">
        <v>21</v>
      </c>
      <c r="X162" s="240" t="s">
        <v>20</v>
      </c>
      <c r="Y162" s="240" t="s">
        <v>21</v>
      </c>
      <c r="Z162" s="240" t="s">
        <v>20</v>
      </c>
      <c r="AA162" s="240" t="s">
        <v>21</v>
      </c>
      <c r="AB162" s="240" t="s">
        <v>20</v>
      </c>
      <c r="AC162" s="241" t="s">
        <v>21</v>
      </c>
    </row>
    <row r="163" spans="1:32" ht="12.75" customHeight="1" x14ac:dyDescent="0.25">
      <c r="A163" s="224"/>
      <c r="B163" s="25"/>
      <c r="C163" s="139" t="s">
        <v>217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191"/>
    </row>
    <row r="164" spans="1:32" ht="12" customHeight="1" x14ac:dyDescent="0.25">
      <c r="A164" s="168" t="s">
        <v>218</v>
      </c>
      <c r="B164" s="86"/>
      <c r="C164" s="108" t="s">
        <v>219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191"/>
    </row>
    <row r="165" spans="1:32" x14ac:dyDescent="0.25">
      <c r="A165" s="221"/>
      <c r="B165" s="383" t="s">
        <v>220</v>
      </c>
      <c r="C165" s="109" t="s">
        <v>221</v>
      </c>
      <c r="D165" s="110">
        <f>+D166+D167+D168+D169</f>
        <v>2130.80717</v>
      </c>
      <c r="E165" s="110">
        <f t="shared" ref="E165:AA165" si="39">+E166+E167+E168+E169</f>
        <v>4556281.4670419982</v>
      </c>
      <c r="F165" s="110">
        <f t="shared" si="39"/>
        <v>2473.4075229999999</v>
      </c>
      <c r="G165" s="110">
        <f t="shared" si="39"/>
        <v>5163465.8589920001</v>
      </c>
      <c r="H165" s="110">
        <f t="shared" si="39"/>
        <v>2763.8709984000002</v>
      </c>
      <c r="I165" s="110">
        <f t="shared" si="39"/>
        <v>5970685.0898330016</v>
      </c>
      <c r="J165" s="110">
        <f t="shared" si="39"/>
        <v>3797.1873184999995</v>
      </c>
      <c r="K165" s="110">
        <f t="shared" si="39"/>
        <v>8085827.247217997</v>
      </c>
      <c r="L165" s="110">
        <f t="shared" si="39"/>
        <v>5519.7662799999971</v>
      </c>
      <c r="M165" s="110">
        <f t="shared" si="39"/>
        <v>11348328.543713</v>
      </c>
      <c r="N165" s="110">
        <f t="shared" si="39"/>
        <v>3111.6827649999996</v>
      </c>
      <c r="O165" s="110">
        <f t="shared" si="39"/>
        <v>6458945.3426080029</v>
      </c>
      <c r="P165" s="110">
        <f t="shared" si="39"/>
        <v>2917.8970799999993</v>
      </c>
      <c r="Q165" s="110">
        <f t="shared" si="39"/>
        <v>6005065.4603060018</v>
      </c>
      <c r="R165" s="110">
        <f t="shared" si="39"/>
        <v>2794.1494100000004</v>
      </c>
      <c r="S165" s="110">
        <f t="shared" si="39"/>
        <v>5920258.3965800013</v>
      </c>
      <c r="T165" s="110">
        <f t="shared" si="39"/>
        <v>2942.6714000000002</v>
      </c>
      <c r="U165" s="110">
        <f t="shared" si="39"/>
        <v>5993699.6546800015</v>
      </c>
      <c r="V165" s="110">
        <f t="shared" si="39"/>
        <v>2605.7292718999993</v>
      </c>
      <c r="W165" s="110">
        <f t="shared" si="39"/>
        <v>5397049.6196919987</v>
      </c>
      <c r="X165" s="110">
        <f t="shared" si="39"/>
        <v>3761.2120074000013</v>
      </c>
      <c r="Y165" s="110">
        <f t="shared" si="39"/>
        <v>7756166.581991001</v>
      </c>
      <c r="Z165" s="110">
        <f t="shared" si="39"/>
        <v>2646.4712255000004</v>
      </c>
      <c r="AA165" s="110">
        <f t="shared" si="39"/>
        <v>5352713.245875</v>
      </c>
      <c r="AB165" s="110">
        <f>D165+F165+H165+J165+L165+N165+P165+R165+T165+V165+X165+Z165</f>
        <v>37464.852449699996</v>
      </c>
      <c r="AC165" s="225">
        <f>E165+G165+I165+K165+M165+O165+Q165+S165+U165+W165+Y165+AA165</f>
        <v>78008486.508530006</v>
      </c>
      <c r="AD165" s="2"/>
      <c r="AE165" s="2"/>
    </row>
    <row r="166" spans="1:32" x14ac:dyDescent="0.25">
      <c r="A166" s="221"/>
      <c r="B166" s="383"/>
      <c r="C166" s="111" t="s">
        <v>222</v>
      </c>
      <c r="D166" s="112">
        <v>825.33169999999984</v>
      </c>
      <c r="E166" s="112">
        <v>1826193.2585569988</v>
      </c>
      <c r="F166" s="112">
        <v>1099.5422429999999</v>
      </c>
      <c r="G166" s="112">
        <v>2267972.4040669999</v>
      </c>
      <c r="H166" s="112">
        <v>1277.5902314000002</v>
      </c>
      <c r="I166" s="112">
        <v>2759795.820034001</v>
      </c>
      <c r="J166" s="112">
        <v>1474.2875125</v>
      </c>
      <c r="K166" s="112">
        <v>3249649.471897997</v>
      </c>
      <c r="L166" s="112">
        <v>3412.2368899999974</v>
      </c>
      <c r="M166" s="112">
        <v>6979925.3999180002</v>
      </c>
      <c r="N166" s="112">
        <v>2060.5434849999997</v>
      </c>
      <c r="O166" s="112">
        <v>4411756.9601920024</v>
      </c>
      <c r="P166" s="112">
        <v>2038.1527499999995</v>
      </c>
      <c r="Q166" s="112">
        <v>4241334.8698360017</v>
      </c>
      <c r="R166" s="112">
        <v>1852.3491900000004</v>
      </c>
      <c r="S166" s="112">
        <v>4010742.9071170008</v>
      </c>
      <c r="T166" s="112">
        <v>1369.5865800000001</v>
      </c>
      <c r="U166" s="112">
        <v>2867859.4615860018</v>
      </c>
      <c r="V166" s="112">
        <v>1593.5944618999995</v>
      </c>
      <c r="W166" s="112">
        <v>3452740.7749309991</v>
      </c>
      <c r="X166" s="112">
        <v>2567.6813935000009</v>
      </c>
      <c r="Y166" s="112">
        <v>5222300.2941080015</v>
      </c>
      <c r="Z166" s="112">
        <v>1756.4458200000004</v>
      </c>
      <c r="AA166" s="112">
        <v>3660527.9960800004</v>
      </c>
      <c r="AB166" s="110">
        <f t="shared" ref="AB166:AC196" si="40">D166+F166+H166+J166+L166+N166+P166+R166+T166+V166+X166+Z166</f>
        <v>21327.342257299999</v>
      </c>
      <c r="AC166" s="225">
        <f t="shared" ref="AC166:AC196" si="41">E166+G166+I166+K166+M166+O166+Q166+S166+U166+W166+Y166+AA166</f>
        <v>44950799.618324012</v>
      </c>
      <c r="AD166" s="2"/>
      <c r="AE166" s="2"/>
      <c r="AF166" s="88"/>
    </row>
    <row r="167" spans="1:32" x14ac:dyDescent="0.25">
      <c r="A167" s="221"/>
      <c r="B167" s="383"/>
      <c r="C167" s="111" t="s">
        <v>223</v>
      </c>
      <c r="D167" s="112">
        <v>1112.4604600000002</v>
      </c>
      <c r="E167" s="112">
        <v>2466680.2184759998</v>
      </c>
      <c r="F167" s="112">
        <v>939.86284999999998</v>
      </c>
      <c r="G167" s="112">
        <v>2080505.572953</v>
      </c>
      <c r="H167" s="112">
        <v>1338.607827</v>
      </c>
      <c r="I167" s="112">
        <v>2941996.0808040006</v>
      </c>
      <c r="J167" s="112">
        <v>1731.1978259999996</v>
      </c>
      <c r="K167" s="112">
        <v>3818549.1187940002</v>
      </c>
      <c r="L167" s="112">
        <v>1618.9229499999999</v>
      </c>
      <c r="M167" s="112">
        <v>3516775.9626259999</v>
      </c>
      <c r="N167" s="112">
        <v>681.10143999999991</v>
      </c>
      <c r="O167" s="112">
        <v>1479172.3211620003</v>
      </c>
      <c r="P167" s="112">
        <v>456.96825999999999</v>
      </c>
      <c r="Q167" s="112">
        <v>1013852.4378420002</v>
      </c>
      <c r="R167" s="112">
        <v>651.95787999999993</v>
      </c>
      <c r="S167" s="112">
        <v>1377489.6632900001</v>
      </c>
      <c r="T167" s="112">
        <v>919.63412999999991</v>
      </c>
      <c r="U167" s="112">
        <v>1970845.9015339999</v>
      </c>
      <c r="V167" s="112">
        <v>614.79270999999994</v>
      </c>
      <c r="W167" s="112">
        <v>1326309.4515810001</v>
      </c>
      <c r="X167" s="112">
        <v>816.70042059999992</v>
      </c>
      <c r="Y167" s="112">
        <v>1936697.6499679999</v>
      </c>
      <c r="Z167" s="112">
        <v>530.20382999999993</v>
      </c>
      <c r="AA167" s="112">
        <v>1185004.6621670004</v>
      </c>
      <c r="AB167" s="110">
        <f t="shared" si="40"/>
        <v>11412.4105836</v>
      </c>
      <c r="AC167" s="225">
        <f t="shared" si="41"/>
        <v>25113879.041197002</v>
      </c>
      <c r="AD167" s="2"/>
      <c r="AE167" s="2"/>
    </row>
    <row r="168" spans="1:32" x14ac:dyDescent="0.25">
      <c r="A168" s="221"/>
      <c r="B168" s="383"/>
      <c r="C168" s="111" t="s">
        <v>224</v>
      </c>
      <c r="D168" s="112">
        <v>193.01501000000002</v>
      </c>
      <c r="E168" s="112">
        <v>263407.990009</v>
      </c>
      <c r="F168" s="112">
        <v>434.00243</v>
      </c>
      <c r="G168" s="112">
        <v>814987.88197200012</v>
      </c>
      <c r="H168" s="112">
        <v>147.67294000000001</v>
      </c>
      <c r="I168" s="112">
        <v>268893.18899499997</v>
      </c>
      <c r="J168" s="112">
        <v>591.70198000000005</v>
      </c>
      <c r="K168" s="112">
        <v>1017628.6565260002</v>
      </c>
      <c r="L168" s="112">
        <v>488.60643999999996</v>
      </c>
      <c r="M168" s="112">
        <v>851627.18116899999</v>
      </c>
      <c r="N168" s="112">
        <v>370.03783999999996</v>
      </c>
      <c r="O168" s="112">
        <v>568016.06125399994</v>
      </c>
      <c r="P168" s="112">
        <v>422.77607</v>
      </c>
      <c r="Q168" s="112">
        <v>749878.15262800001</v>
      </c>
      <c r="R168" s="112">
        <v>289.84234000000004</v>
      </c>
      <c r="S168" s="112">
        <v>532025.82617300004</v>
      </c>
      <c r="T168" s="112">
        <v>653.45069000000001</v>
      </c>
      <c r="U168" s="112">
        <v>1154994.29156</v>
      </c>
      <c r="V168" s="112">
        <v>397.07009999999997</v>
      </c>
      <c r="W168" s="112">
        <v>617663.39158000005</v>
      </c>
      <c r="X168" s="112">
        <v>375.63319329999996</v>
      </c>
      <c r="Y168" s="112">
        <v>595452.61871499987</v>
      </c>
      <c r="Z168" s="112">
        <v>357.4245755</v>
      </c>
      <c r="AA168" s="112">
        <v>503691.68842800002</v>
      </c>
      <c r="AB168" s="110">
        <f t="shared" si="40"/>
        <v>4721.2336088000002</v>
      </c>
      <c r="AC168" s="225">
        <f t="shared" si="41"/>
        <v>7938266.9290089998</v>
      </c>
      <c r="AD168" s="2"/>
      <c r="AE168" s="2"/>
    </row>
    <row r="169" spans="1:32" x14ac:dyDescent="0.25">
      <c r="A169" s="221"/>
      <c r="B169" s="383"/>
      <c r="C169" s="111" t="s">
        <v>225</v>
      </c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>
        <v>0.27200000000000002</v>
      </c>
      <c r="W169" s="112">
        <v>336.0016</v>
      </c>
      <c r="X169" s="112">
        <v>1.1970000000000001</v>
      </c>
      <c r="Y169" s="112">
        <v>1716.0192</v>
      </c>
      <c r="Z169" s="112">
        <v>2.3969999999999998</v>
      </c>
      <c r="AA169" s="112">
        <v>3488.8991999999998</v>
      </c>
      <c r="AB169" s="110">
        <f t="shared" si="40"/>
        <v>3.8659999999999997</v>
      </c>
      <c r="AC169" s="225">
        <f t="shared" si="41"/>
        <v>5540.92</v>
      </c>
    </row>
    <row r="170" spans="1:32" x14ac:dyDescent="0.25">
      <c r="A170" s="571" t="s">
        <v>226</v>
      </c>
      <c r="B170" s="545"/>
      <c r="C170" s="109" t="s">
        <v>227</v>
      </c>
      <c r="D170" s="110">
        <f>+D171+D172+D173</f>
        <v>390.26184449999994</v>
      </c>
      <c r="E170" s="110">
        <f t="shared" ref="E170:N170" si="42">+E171+E172+E173</f>
        <v>951127.78761600005</v>
      </c>
      <c r="F170" s="110">
        <f t="shared" si="42"/>
        <v>434.70253550000007</v>
      </c>
      <c r="G170" s="110">
        <f t="shared" si="42"/>
        <v>824896.90138100006</v>
      </c>
      <c r="H170" s="110">
        <f t="shared" si="42"/>
        <v>364.44312640000004</v>
      </c>
      <c r="I170" s="110">
        <f t="shared" si="42"/>
        <v>819101.08202099986</v>
      </c>
      <c r="J170" s="110">
        <f t="shared" si="42"/>
        <v>535.97324419999995</v>
      </c>
      <c r="K170" s="110">
        <f t="shared" si="42"/>
        <v>1327533.3104949999</v>
      </c>
      <c r="L170" s="110">
        <f t="shared" si="42"/>
        <v>396.18898000000007</v>
      </c>
      <c r="M170" s="110">
        <f t="shared" si="42"/>
        <v>986483.36195799988</v>
      </c>
      <c r="N170" s="110">
        <f t="shared" si="42"/>
        <v>420.45700470000014</v>
      </c>
      <c r="O170" s="110">
        <f>+O171+O172+O173</f>
        <v>885297.401725</v>
      </c>
      <c r="P170" s="110">
        <f t="shared" ref="P170:AA170" si="43">+P171+P172+P173</f>
        <v>462.94497070000006</v>
      </c>
      <c r="Q170" s="110">
        <f t="shared" si="43"/>
        <v>1485918.578404</v>
      </c>
      <c r="R170" s="110">
        <f t="shared" si="43"/>
        <v>389.98343040000003</v>
      </c>
      <c r="S170" s="110">
        <f t="shared" si="43"/>
        <v>882220.64518400014</v>
      </c>
      <c r="T170" s="110">
        <f t="shared" si="43"/>
        <v>499.80277999999998</v>
      </c>
      <c r="U170" s="110">
        <f t="shared" si="43"/>
        <v>1027748.107755</v>
      </c>
      <c r="V170" s="110">
        <f t="shared" si="43"/>
        <v>465.10935000000001</v>
      </c>
      <c r="W170" s="110">
        <f t="shared" si="43"/>
        <v>1361834.5476750003</v>
      </c>
      <c r="X170" s="110">
        <f t="shared" si="43"/>
        <v>521.52065990000006</v>
      </c>
      <c r="Y170" s="110">
        <f t="shared" si="43"/>
        <v>1278760.736295</v>
      </c>
      <c r="Z170" s="110">
        <f t="shared" si="43"/>
        <v>561.38956859999996</v>
      </c>
      <c r="AA170" s="110">
        <f t="shared" si="43"/>
        <v>1165967.6365929998</v>
      </c>
      <c r="AB170" s="110">
        <f>D170+F170+H170+J170+L170+N170+P170+R170+T170+V170+X170+Z170</f>
        <v>5442.7774949000004</v>
      </c>
      <c r="AC170" s="225">
        <f t="shared" si="41"/>
        <v>12996890.097101999</v>
      </c>
    </row>
    <row r="171" spans="1:32" x14ac:dyDescent="0.25">
      <c r="A171" s="385"/>
      <c r="B171" s="381"/>
      <c r="C171" s="111" t="s">
        <v>228</v>
      </c>
      <c r="D171" s="112">
        <v>110.64837450000002</v>
      </c>
      <c r="E171" s="112">
        <v>433726.86002300004</v>
      </c>
      <c r="F171" s="112">
        <v>82.367205499999997</v>
      </c>
      <c r="G171" s="112">
        <v>276533.24336499994</v>
      </c>
      <c r="H171" s="112">
        <v>129.07931640000004</v>
      </c>
      <c r="I171" s="112">
        <v>410950.14350299997</v>
      </c>
      <c r="J171" s="112">
        <v>162.04347999999999</v>
      </c>
      <c r="K171" s="112">
        <v>656196.034246</v>
      </c>
      <c r="L171" s="112">
        <v>139.71341000000001</v>
      </c>
      <c r="M171" s="112">
        <v>486046.244718</v>
      </c>
      <c r="N171" s="112">
        <v>106.02107550000001</v>
      </c>
      <c r="O171" s="112">
        <v>349070.71931799996</v>
      </c>
      <c r="P171" s="112">
        <v>248.27112069999998</v>
      </c>
      <c r="Q171" s="112">
        <v>957998.13057300006</v>
      </c>
      <c r="R171" s="112">
        <v>121.83447000000001</v>
      </c>
      <c r="S171" s="112">
        <v>400672.51758599997</v>
      </c>
      <c r="T171" s="112">
        <v>151.27282999999997</v>
      </c>
      <c r="U171" s="112">
        <v>384011.25036499999</v>
      </c>
      <c r="V171" s="112">
        <v>241.74271000000002</v>
      </c>
      <c r="W171" s="112">
        <v>992235.8723050002</v>
      </c>
      <c r="X171" s="112">
        <v>285.49595779999999</v>
      </c>
      <c r="Y171" s="112">
        <v>820717.68051800004</v>
      </c>
      <c r="Z171" s="112">
        <v>179.8472682</v>
      </c>
      <c r="AA171" s="112">
        <v>499356.56917099998</v>
      </c>
      <c r="AB171" s="110">
        <f t="shared" si="40"/>
        <v>1958.3372185999999</v>
      </c>
      <c r="AC171" s="225">
        <f t="shared" si="41"/>
        <v>6667515.265691001</v>
      </c>
      <c r="AD171" s="2"/>
      <c r="AE171" s="2"/>
    </row>
    <row r="172" spans="1:32" x14ac:dyDescent="0.25">
      <c r="A172" s="385"/>
      <c r="B172" s="381"/>
      <c r="C172" s="111" t="s">
        <v>229</v>
      </c>
      <c r="D172" s="112">
        <v>279.61346999999995</v>
      </c>
      <c r="E172" s="112">
        <v>517400.92759299994</v>
      </c>
      <c r="F172" s="112">
        <v>324.16030000000006</v>
      </c>
      <c r="G172" s="112">
        <v>520901.5372330001</v>
      </c>
      <c r="H172" s="112">
        <v>229.27415000000002</v>
      </c>
      <c r="I172" s="112">
        <v>400085.30382599996</v>
      </c>
      <c r="J172" s="112">
        <v>329.00552420000002</v>
      </c>
      <c r="K172" s="112">
        <v>618937.77383599989</v>
      </c>
      <c r="L172" s="112">
        <v>216.92192000000003</v>
      </c>
      <c r="M172" s="112">
        <v>457477.5170409999</v>
      </c>
      <c r="N172" s="112">
        <v>287.22010920000014</v>
      </c>
      <c r="O172" s="112">
        <v>508232.489955</v>
      </c>
      <c r="P172" s="112">
        <v>187.45803000000006</v>
      </c>
      <c r="Q172" s="112">
        <v>503946.03199299995</v>
      </c>
      <c r="R172" s="112">
        <v>254.54105040000002</v>
      </c>
      <c r="S172" s="112">
        <v>455181.4411820001</v>
      </c>
      <c r="T172" s="112">
        <v>308.74042000000003</v>
      </c>
      <c r="U172" s="112">
        <v>619829.98078700004</v>
      </c>
      <c r="V172" s="112">
        <v>210.10346999999999</v>
      </c>
      <c r="W172" s="112">
        <v>347447.85515299998</v>
      </c>
      <c r="X172" s="112">
        <v>206.08730210000002</v>
      </c>
      <c r="Y172" s="112">
        <v>438355.13120099995</v>
      </c>
      <c r="Z172" s="112">
        <v>372.47035999999997</v>
      </c>
      <c r="AA172" s="112">
        <v>661305.7969099998</v>
      </c>
      <c r="AB172" s="110">
        <f t="shared" si="40"/>
        <v>3205.5961059000001</v>
      </c>
      <c r="AC172" s="225">
        <f t="shared" si="41"/>
        <v>6049101.7867099997</v>
      </c>
      <c r="AD172" s="2"/>
      <c r="AE172" s="2"/>
    </row>
    <row r="173" spans="1:32" x14ac:dyDescent="0.25">
      <c r="A173" s="385"/>
      <c r="B173" s="381"/>
      <c r="C173" s="111" t="s">
        <v>230</v>
      </c>
      <c r="D173" s="112"/>
      <c r="E173" s="112"/>
      <c r="F173" s="112">
        <v>28.17503</v>
      </c>
      <c r="G173" s="112">
        <v>27462.120782999998</v>
      </c>
      <c r="H173" s="112">
        <v>6.0896600000000003</v>
      </c>
      <c r="I173" s="112">
        <v>8065.6346919999996</v>
      </c>
      <c r="J173" s="112">
        <v>44.924239999999998</v>
      </c>
      <c r="K173" s="112">
        <v>52399.502413000002</v>
      </c>
      <c r="L173" s="112">
        <v>39.553650000000005</v>
      </c>
      <c r="M173" s="112">
        <v>42959.600199</v>
      </c>
      <c r="N173" s="112">
        <v>27.215820000000001</v>
      </c>
      <c r="O173" s="112">
        <v>27994.192451999999</v>
      </c>
      <c r="P173" s="112">
        <v>27.215820000000001</v>
      </c>
      <c r="Q173" s="112">
        <v>23974.415838000001</v>
      </c>
      <c r="R173" s="112">
        <v>13.60791</v>
      </c>
      <c r="S173" s="112">
        <v>26366.686416</v>
      </c>
      <c r="T173" s="112">
        <v>39.789529999999999</v>
      </c>
      <c r="U173" s="112">
        <v>23906.876602999997</v>
      </c>
      <c r="V173" s="112">
        <v>13.263170000000001</v>
      </c>
      <c r="W173" s="112">
        <v>22150.820217</v>
      </c>
      <c r="X173" s="112">
        <v>29.9374</v>
      </c>
      <c r="Y173" s="112">
        <v>19687.924576000001</v>
      </c>
      <c r="Z173" s="112">
        <v>9.071940399999999</v>
      </c>
      <c r="AA173" s="112">
        <v>5305.2705120000001</v>
      </c>
      <c r="AB173" s="110">
        <f>D173+F173+H173+J173+L173+N173+P173+R173+T173+V173+X173+Z173</f>
        <v>278.84417040000005</v>
      </c>
      <c r="AC173" s="225">
        <f t="shared" si="41"/>
        <v>280273.04470099998</v>
      </c>
      <c r="AD173" s="2"/>
      <c r="AE173" s="2"/>
    </row>
    <row r="174" spans="1:32" x14ac:dyDescent="0.25">
      <c r="A174" s="572" t="s">
        <v>231</v>
      </c>
      <c r="B174" s="540"/>
      <c r="C174" s="109" t="s">
        <v>232</v>
      </c>
      <c r="D174" s="110">
        <f t="shared" ref="D174:AA174" si="44">+D175+D176+D177</f>
        <v>2749.2697959999991</v>
      </c>
      <c r="E174" s="110">
        <f t="shared" si="44"/>
        <v>2857757.3318060003</v>
      </c>
      <c r="F174" s="110">
        <f t="shared" si="44"/>
        <v>3013.6805573999991</v>
      </c>
      <c r="G174" s="110">
        <f t="shared" si="44"/>
        <v>3192042.6619450012</v>
      </c>
      <c r="H174" s="110">
        <f t="shared" si="44"/>
        <v>3372.3930640000008</v>
      </c>
      <c r="I174" s="110">
        <f t="shared" si="44"/>
        <v>3270242.186443001</v>
      </c>
      <c r="J174" s="110">
        <f t="shared" si="44"/>
        <v>4112.2306580000022</v>
      </c>
      <c r="K174" s="110">
        <f t="shared" si="44"/>
        <v>4323425.564456</v>
      </c>
      <c r="L174" s="110">
        <f t="shared" si="44"/>
        <v>5255.7598410000028</v>
      </c>
      <c r="M174" s="110">
        <f t="shared" si="44"/>
        <v>5401722.2471720017</v>
      </c>
      <c r="N174" s="110">
        <f t="shared" si="44"/>
        <v>3393.8352399999994</v>
      </c>
      <c r="O174" s="110">
        <f t="shared" si="44"/>
        <v>3601318.3806929993</v>
      </c>
      <c r="P174" s="110">
        <f t="shared" si="44"/>
        <v>4477.0509800000027</v>
      </c>
      <c r="Q174" s="110">
        <f t="shared" si="44"/>
        <v>4659489.8075290006</v>
      </c>
      <c r="R174" s="110">
        <f t="shared" si="44"/>
        <v>4581.5943269999989</v>
      </c>
      <c r="S174" s="110">
        <f t="shared" si="44"/>
        <v>5217282.4558229987</v>
      </c>
      <c r="T174" s="110">
        <f t="shared" si="44"/>
        <v>3857.9071150000018</v>
      </c>
      <c r="U174" s="110">
        <f t="shared" si="44"/>
        <v>4250242.3792010006</v>
      </c>
      <c r="V174" s="110">
        <f t="shared" si="44"/>
        <v>4927.4854995000023</v>
      </c>
      <c r="W174" s="110">
        <f t="shared" si="44"/>
        <v>5298304.5591829997</v>
      </c>
      <c r="X174" s="110">
        <f t="shared" si="44"/>
        <v>4692.4045539000008</v>
      </c>
      <c r="Y174" s="110">
        <f t="shared" si="44"/>
        <v>4891531.2605230007</v>
      </c>
      <c r="Z174" s="110">
        <f t="shared" si="44"/>
        <v>4181.182947700001</v>
      </c>
      <c r="AA174" s="110">
        <f t="shared" si="44"/>
        <v>4105859.3621909982</v>
      </c>
      <c r="AB174" s="110">
        <f t="shared" si="40"/>
        <v>48614.79457950002</v>
      </c>
      <c r="AC174" s="225">
        <f t="shared" si="41"/>
        <v>51069218.196965002</v>
      </c>
    </row>
    <row r="175" spans="1:32" x14ac:dyDescent="0.25">
      <c r="A175" s="386"/>
      <c r="B175" s="383" t="s">
        <v>233</v>
      </c>
      <c r="C175" s="111" t="s">
        <v>234</v>
      </c>
      <c r="D175" s="112">
        <v>646.59954999999979</v>
      </c>
      <c r="E175" s="112">
        <v>1228902.0184510001</v>
      </c>
      <c r="F175" s="112">
        <v>774.28543739999998</v>
      </c>
      <c r="G175" s="112">
        <v>1412372.0654420001</v>
      </c>
      <c r="H175" s="112">
        <v>712.83720999999991</v>
      </c>
      <c r="I175" s="112">
        <v>1245369.7654309999</v>
      </c>
      <c r="J175" s="112">
        <v>1065.0608279999999</v>
      </c>
      <c r="K175" s="112">
        <v>1945052.197037</v>
      </c>
      <c r="L175" s="112">
        <v>1270.8177409999996</v>
      </c>
      <c r="M175" s="112">
        <v>2225562.5741399997</v>
      </c>
      <c r="N175" s="112">
        <v>961.54917999999975</v>
      </c>
      <c r="O175" s="112">
        <v>1713577.2370550002</v>
      </c>
      <c r="P175" s="112">
        <v>1050.1043399999999</v>
      </c>
      <c r="Q175" s="112">
        <v>1911148.5210000002</v>
      </c>
      <c r="R175" s="112">
        <v>1409.1148735999998</v>
      </c>
      <c r="S175" s="112">
        <v>2612892.0914769992</v>
      </c>
      <c r="T175" s="112">
        <v>1238.4260049999998</v>
      </c>
      <c r="U175" s="112">
        <v>2198177.9918919997</v>
      </c>
      <c r="V175" s="112">
        <v>1845.4677400000005</v>
      </c>
      <c r="W175" s="112">
        <v>3014477.0312800002</v>
      </c>
      <c r="X175" s="112">
        <v>1987.3529027000004</v>
      </c>
      <c r="Y175" s="112">
        <v>3003318.7264100015</v>
      </c>
      <c r="Z175" s="112">
        <v>1463.3113419000001</v>
      </c>
      <c r="AA175" s="112">
        <v>2247562.2560129999</v>
      </c>
      <c r="AB175" s="110">
        <f t="shared" si="40"/>
        <v>14424.927149599998</v>
      </c>
      <c r="AC175" s="225">
        <f t="shared" si="41"/>
        <v>24758412.475628</v>
      </c>
      <c r="AD175" s="2"/>
      <c r="AE175" s="2"/>
      <c r="AF175" s="88"/>
    </row>
    <row r="176" spans="1:32" x14ac:dyDescent="0.25">
      <c r="A176" s="386"/>
      <c r="B176" s="383" t="s">
        <v>235</v>
      </c>
      <c r="C176" s="113" t="s">
        <v>236</v>
      </c>
      <c r="D176" s="112">
        <v>161.11768000000001</v>
      </c>
      <c r="E176" s="112">
        <v>150136.99127</v>
      </c>
      <c r="F176" s="112">
        <v>96.561189999999996</v>
      </c>
      <c r="G176" s="112">
        <v>119664.25410999998</v>
      </c>
      <c r="H176" s="112">
        <v>197.43302</v>
      </c>
      <c r="I176" s="112">
        <v>194410.44862799998</v>
      </c>
      <c r="J176" s="112">
        <v>312.76097999999996</v>
      </c>
      <c r="K176" s="112">
        <v>317788.55054999999</v>
      </c>
      <c r="L176" s="112">
        <v>356.34131000000002</v>
      </c>
      <c r="M176" s="112">
        <v>352064.32051799999</v>
      </c>
      <c r="N176" s="112">
        <v>188.35655000000003</v>
      </c>
      <c r="O176" s="112">
        <v>168502.45935499997</v>
      </c>
      <c r="P176" s="112">
        <v>169.94291000000001</v>
      </c>
      <c r="Q176" s="112">
        <v>153570.10298399997</v>
      </c>
      <c r="R176" s="112">
        <v>560.52491540000005</v>
      </c>
      <c r="S176" s="112">
        <v>519241.79420600005</v>
      </c>
      <c r="T176" s="112">
        <v>442.17523000000011</v>
      </c>
      <c r="U176" s="112">
        <v>402717.23889400001</v>
      </c>
      <c r="V176" s="112">
        <v>818.84186030000012</v>
      </c>
      <c r="W176" s="112">
        <v>749381.57365299994</v>
      </c>
      <c r="X176" s="112">
        <v>461.11476020000021</v>
      </c>
      <c r="Y176" s="112">
        <v>390618.34470199997</v>
      </c>
      <c r="Z176" s="112">
        <v>235.05323480000004</v>
      </c>
      <c r="AA176" s="112">
        <v>187990.94869400002</v>
      </c>
      <c r="AB176" s="110">
        <f t="shared" si="40"/>
        <v>4000.2236407000005</v>
      </c>
      <c r="AC176" s="225">
        <f t="shared" si="41"/>
        <v>3706087.0275639999</v>
      </c>
      <c r="AD176" s="2"/>
      <c r="AE176" s="2"/>
    </row>
    <row r="177" spans="1:33" x14ac:dyDescent="0.25">
      <c r="A177" s="386"/>
      <c r="B177" s="383" t="s">
        <v>237</v>
      </c>
      <c r="C177" s="111" t="s">
        <v>238</v>
      </c>
      <c r="D177" s="112">
        <v>1941.5525659999994</v>
      </c>
      <c r="E177" s="112">
        <v>1478718.3220849999</v>
      </c>
      <c r="F177" s="112">
        <v>2142.8339299999993</v>
      </c>
      <c r="G177" s="112">
        <v>1660006.3423930011</v>
      </c>
      <c r="H177" s="112">
        <v>2462.1228340000007</v>
      </c>
      <c r="I177" s="112">
        <v>1830461.9723840014</v>
      </c>
      <c r="J177" s="112">
        <v>2734.4088500000025</v>
      </c>
      <c r="K177" s="112">
        <v>2060584.816869</v>
      </c>
      <c r="L177" s="112">
        <v>3628.6007900000027</v>
      </c>
      <c r="M177" s="112">
        <v>2824095.3525140015</v>
      </c>
      <c r="N177" s="112">
        <v>2243.9295099999995</v>
      </c>
      <c r="O177" s="112">
        <v>1719238.6842829993</v>
      </c>
      <c r="P177" s="112">
        <v>3257.0037300000026</v>
      </c>
      <c r="Q177" s="112">
        <v>2594771.1835449999</v>
      </c>
      <c r="R177" s="112">
        <v>2611.9545379999995</v>
      </c>
      <c r="S177" s="112">
        <v>2085148.5701399997</v>
      </c>
      <c r="T177" s="112">
        <v>2177.3058800000022</v>
      </c>
      <c r="U177" s="112">
        <v>1649347.1484150002</v>
      </c>
      <c r="V177" s="112">
        <v>2263.1758992000023</v>
      </c>
      <c r="W177" s="112">
        <v>1534445.95425</v>
      </c>
      <c r="X177" s="112">
        <v>2243.9368910000003</v>
      </c>
      <c r="Y177" s="112">
        <v>1497594.1894109994</v>
      </c>
      <c r="Z177" s="112">
        <v>2482.8183710000003</v>
      </c>
      <c r="AA177" s="112">
        <v>1670306.1574839985</v>
      </c>
      <c r="AB177" s="110">
        <f t="shared" si="40"/>
        <v>30189.643789200014</v>
      </c>
      <c r="AC177" s="225">
        <f t="shared" si="41"/>
        <v>22604718.693773001</v>
      </c>
      <c r="AD177" s="2"/>
      <c r="AE177" s="2"/>
    </row>
    <row r="178" spans="1:33" x14ac:dyDescent="0.25">
      <c r="A178" s="206"/>
      <c r="B178" s="383" t="s">
        <v>239</v>
      </c>
      <c r="C178" s="109" t="s">
        <v>240</v>
      </c>
      <c r="D178" s="110">
        <f>+D179+D180+D181</f>
        <v>319.88722000000001</v>
      </c>
      <c r="E178" s="110">
        <f t="shared" ref="E178:AA178" si="45">+E179+E180+E181</f>
        <v>2937092.9972070004</v>
      </c>
      <c r="F178" s="110">
        <f t="shared" si="45"/>
        <v>358.28117529999997</v>
      </c>
      <c r="G178" s="110">
        <f t="shared" si="45"/>
        <v>3373678.5148070003</v>
      </c>
      <c r="H178" s="110">
        <f t="shared" si="45"/>
        <v>498.61135760000002</v>
      </c>
      <c r="I178" s="110">
        <f t="shared" si="45"/>
        <v>4950834.7059220001</v>
      </c>
      <c r="J178" s="110">
        <f t="shared" si="45"/>
        <v>463.57284340000001</v>
      </c>
      <c r="K178" s="110">
        <f t="shared" si="45"/>
        <v>4496424.7076070011</v>
      </c>
      <c r="L178" s="110">
        <f t="shared" si="45"/>
        <v>470.81781640000014</v>
      </c>
      <c r="M178" s="110">
        <f t="shared" si="45"/>
        <v>5301213.196393</v>
      </c>
      <c r="N178" s="110">
        <f t="shared" si="45"/>
        <v>321.98735000000005</v>
      </c>
      <c r="O178" s="110">
        <f t="shared" si="45"/>
        <v>3130221.4696030007</v>
      </c>
      <c r="P178" s="110">
        <f t="shared" si="45"/>
        <v>400.99696449999999</v>
      </c>
      <c r="Q178" s="110">
        <f t="shared" si="45"/>
        <v>4055369.3991239993</v>
      </c>
      <c r="R178" s="110">
        <f t="shared" si="45"/>
        <v>603.39793000000031</v>
      </c>
      <c r="S178" s="110">
        <f t="shared" si="45"/>
        <v>6129874.280545</v>
      </c>
      <c r="T178" s="110">
        <f t="shared" si="45"/>
        <v>386.28364240000002</v>
      </c>
      <c r="U178" s="110">
        <f t="shared" si="45"/>
        <v>3652473.6418640018</v>
      </c>
      <c r="V178" s="110">
        <f t="shared" si="45"/>
        <v>509.62412999999998</v>
      </c>
      <c r="W178" s="110">
        <f t="shared" si="45"/>
        <v>4653506.7661860036</v>
      </c>
      <c r="X178" s="110">
        <f t="shared" si="45"/>
        <v>554.2319100000002</v>
      </c>
      <c r="Y178" s="110">
        <f t="shared" si="45"/>
        <v>5436827.7456659982</v>
      </c>
      <c r="Z178" s="110">
        <f t="shared" si="45"/>
        <v>562.11107999999979</v>
      </c>
      <c r="AA178" s="110">
        <f t="shared" si="45"/>
        <v>5106751.4007930038</v>
      </c>
      <c r="AB178" s="110">
        <f t="shared" si="40"/>
        <v>5449.8034196000008</v>
      </c>
      <c r="AC178" s="225">
        <f t="shared" si="41"/>
        <v>53224268.82571701</v>
      </c>
    </row>
    <row r="179" spans="1:33" x14ac:dyDescent="0.25">
      <c r="A179" s="206"/>
      <c r="B179" s="383"/>
      <c r="C179" s="111" t="s">
        <v>241</v>
      </c>
      <c r="D179" s="112">
        <v>316.49666999999999</v>
      </c>
      <c r="E179" s="112">
        <v>2929396.4487070004</v>
      </c>
      <c r="F179" s="112">
        <v>330.8205825</v>
      </c>
      <c r="G179" s="112">
        <v>3297825.6406570002</v>
      </c>
      <c r="H179" s="112">
        <v>452.6267876</v>
      </c>
      <c r="I179" s="112">
        <v>4820530.6748940004</v>
      </c>
      <c r="J179" s="112">
        <v>402.26481340000004</v>
      </c>
      <c r="K179" s="112">
        <v>4314113.737133001</v>
      </c>
      <c r="L179" s="112">
        <v>465.48215640000012</v>
      </c>
      <c r="M179" s="112">
        <v>5288882.2085339995</v>
      </c>
      <c r="N179" s="112">
        <v>296.86761000000007</v>
      </c>
      <c r="O179" s="112">
        <v>3064021.9266960006</v>
      </c>
      <c r="P179" s="112">
        <v>394.1339845</v>
      </c>
      <c r="Q179" s="112">
        <v>4046550.4253239995</v>
      </c>
      <c r="R179" s="112">
        <v>548.62224000000026</v>
      </c>
      <c r="S179" s="112">
        <v>5999331.3759930003</v>
      </c>
      <c r="T179" s="112">
        <v>355.63339240000005</v>
      </c>
      <c r="U179" s="112">
        <v>3590739.5375240017</v>
      </c>
      <c r="V179" s="112">
        <v>436.90947999999997</v>
      </c>
      <c r="W179" s="112">
        <v>4472162.5572340041</v>
      </c>
      <c r="X179" s="112">
        <v>502.1535600000002</v>
      </c>
      <c r="Y179" s="112">
        <v>5314633.063393998</v>
      </c>
      <c r="Z179" s="112">
        <v>524.91640999999981</v>
      </c>
      <c r="AA179" s="112">
        <v>5026766.5516930046</v>
      </c>
      <c r="AB179" s="110">
        <f t="shared" si="40"/>
        <v>5026.9276867999997</v>
      </c>
      <c r="AC179" s="225">
        <f t="shared" si="41"/>
        <v>52164954.147783004</v>
      </c>
      <c r="AD179" s="2"/>
      <c r="AE179" s="2"/>
    </row>
    <row r="180" spans="1:33" x14ac:dyDescent="0.25">
      <c r="A180" s="206"/>
      <c r="B180" s="383"/>
      <c r="C180" s="111" t="s">
        <v>242</v>
      </c>
      <c r="D180" s="112"/>
      <c r="E180" s="112"/>
      <c r="F180" s="112">
        <v>2.9298828000000006</v>
      </c>
      <c r="G180" s="112">
        <v>21807.2448</v>
      </c>
      <c r="H180" s="112">
        <v>14.240360000000001</v>
      </c>
      <c r="I180" s="112">
        <v>55036.143327999998</v>
      </c>
      <c r="J180" s="112">
        <v>12.70058</v>
      </c>
      <c r="K180" s="112">
        <v>49917.089573999998</v>
      </c>
      <c r="L180" s="112"/>
      <c r="M180" s="112"/>
      <c r="N180" s="112"/>
      <c r="O180" s="112"/>
      <c r="P180" s="112"/>
      <c r="Q180" s="112"/>
      <c r="R180" s="112">
        <v>14.504350000000001</v>
      </c>
      <c r="S180" s="112">
        <v>55748.732752000004</v>
      </c>
      <c r="T180" s="112">
        <v>0.4536</v>
      </c>
      <c r="U180" s="112">
        <v>2599.9898400000002</v>
      </c>
      <c r="V180" s="112">
        <v>14.802719999999999</v>
      </c>
      <c r="W180" s="112">
        <v>51759.190752000002</v>
      </c>
      <c r="X180" s="112">
        <v>15.292680000000001</v>
      </c>
      <c r="Y180" s="112">
        <v>51966.797744000003</v>
      </c>
      <c r="Z180" s="112">
        <v>4.5430000000000001</v>
      </c>
      <c r="AA180" s="112">
        <v>19147.206399999999</v>
      </c>
      <c r="AB180" s="110">
        <f t="shared" si="40"/>
        <v>79.467172800000014</v>
      </c>
      <c r="AC180" s="225">
        <f t="shared" si="41"/>
        <v>307982.39519000001</v>
      </c>
      <c r="AD180" s="2"/>
      <c r="AE180" s="2"/>
    </row>
    <row r="181" spans="1:33" x14ac:dyDescent="0.25">
      <c r="A181" s="206"/>
      <c r="B181" s="383"/>
      <c r="C181" s="111" t="s">
        <v>243</v>
      </c>
      <c r="D181" s="112">
        <v>3.3905500000000002</v>
      </c>
      <c r="E181" s="112">
        <v>7696.5484999999999</v>
      </c>
      <c r="F181" s="112">
        <v>24.530710000000003</v>
      </c>
      <c r="G181" s="112">
        <v>54045.629350000003</v>
      </c>
      <c r="H181" s="112">
        <v>31.744210000000002</v>
      </c>
      <c r="I181" s="112">
        <v>75267.887699999992</v>
      </c>
      <c r="J181" s="112">
        <v>48.60745</v>
      </c>
      <c r="K181" s="112">
        <v>132393.88089999999</v>
      </c>
      <c r="L181" s="112">
        <v>5.3356599999999998</v>
      </c>
      <c r="M181" s="112">
        <v>12330.987859000001</v>
      </c>
      <c r="N181" s="112">
        <v>25.11974</v>
      </c>
      <c r="O181" s="112">
        <v>66199.542906999995</v>
      </c>
      <c r="P181" s="112">
        <v>6.8629799999999994</v>
      </c>
      <c r="Q181" s="112">
        <v>8818.9737999999998</v>
      </c>
      <c r="R181" s="112">
        <v>40.271340000000002</v>
      </c>
      <c r="S181" s="112">
        <v>74794.171799999996</v>
      </c>
      <c r="T181" s="112">
        <v>30.196649999999998</v>
      </c>
      <c r="U181" s="112">
        <v>59134.114500000003</v>
      </c>
      <c r="V181" s="112">
        <v>57.911929999999998</v>
      </c>
      <c r="W181" s="112">
        <v>129585.01820000002</v>
      </c>
      <c r="X181" s="112">
        <v>36.785669999999996</v>
      </c>
      <c r="Y181" s="112">
        <v>70227.884527999995</v>
      </c>
      <c r="Z181" s="112">
        <v>32.651669999999996</v>
      </c>
      <c r="AA181" s="112">
        <v>60837.642700000011</v>
      </c>
      <c r="AB181" s="110">
        <f t="shared" si="40"/>
        <v>343.40855999999997</v>
      </c>
      <c r="AC181" s="225">
        <f t="shared" si="41"/>
        <v>751332.28274399997</v>
      </c>
      <c r="AD181" s="2"/>
      <c r="AE181" s="2"/>
    </row>
    <row r="182" spans="1:33" x14ac:dyDescent="0.25">
      <c r="A182" s="179" t="s">
        <v>244</v>
      </c>
      <c r="B182" s="383" t="s">
        <v>245</v>
      </c>
      <c r="C182" s="109" t="s">
        <v>246</v>
      </c>
      <c r="D182" s="110">
        <v>4171.5038834999968</v>
      </c>
      <c r="E182" s="110">
        <v>11705534.088484</v>
      </c>
      <c r="F182" s="110">
        <v>3471.7810834999996</v>
      </c>
      <c r="G182" s="110">
        <v>9956293.6519459989</v>
      </c>
      <c r="H182" s="110">
        <v>5706.1190654000011</v>
      </c>
      <c r="I182" s="110">
        <v>16961203.10316398</v>
      </c>
      <c r="J182" s="110">
        <v>3567.4659961999982</v>
      </c>
      <c r="K182" s="110">
        <v>10452111.228309004</v>
      </c>
      <c r="L182" s="110">
        <v>4166.6743641999992</v>
      </c>
      <c r="M182" s="110">
        <v>13333868.503441982</v>
      </c>
      <c r="N182" s="110">
        <v>4714.0990140999993</v>
      </c>
      <c r="O182" s="110">
        <v>13781330.069472002</v>
      </c>
      <c r="P182" s="110">
        <v>3885.3630735979996</v>
      </c>
      <c r="Q182" s="110">
        <v>11125600.600375995</v>
      </c>
      <c r="R182" s="110">
        <v>3797.0470000000005</v>
      </c>
      <c r="S182" s="110">
        <v>11078947.563779</v>
      </c>
      <c r="T182" s="110">
        <v>3698.4926000000005</v>
      </c>
      <c r="U182" s="110">
        <v>10397675.106002999</v>
      </c>
      <c r="V182" s="110">
        <v>4201.9213150999994</v>
      </c>
      <c r="W182" s="110">
        <v>12452595.145940995</v>
      </c>
      <c r="X182" s="110">
        <v>4131.3123922000013</v>
      </c>
      <c r="Y182" s="110">
        <v>12848480.800173996</v>
      </c>
      <c r="Z182" s="110">
        <v>3296.1493003000023</v>
      </c>
      <c r="AA182" s="110">
        <v>10794118.914399996</v>
      </c>
      <c r="AB182" s="110">
        <f t="shared" si="40"/>
        <v>48807.929088097997</v>
      </c>
      <c r="AC182" s="225">
        <f t="shared" si="41"/>
        <v>144887758.77548993</v>
      </c>
      <c r="AD182" s="2"/>
      <c r="AE182" s="2"/>
    </row>
    <row r="183" spans="1:33" x14ac:dyDescent="0.25">
      <c r="A183" s="192"/>
      <c r="B183" s="383"/>
      <c r="C183" s="111" t="s">
        <v>247</v>
      </c>
      <c r="D183" s="112">
        <v>1003.6108399999999</v>
      </c>
      <c r="E183" s="112">
        <v>3567956.4307479998</v>
      </c>
      <c r="F183" s="112">
        <v>868.72302429999991</v>
      </c>
      <c r="G183" s="112">
        <v>3049513.8374119997</v>
      </c>
      <c r="H183" s="112">
        <v>2154.0900499999998</v>
      </c>
      <c r="I183" s="112">
        <v>7822103.8037</v>
      </c>
      <c r="J183" s="112">
        <v>889.82666559999996</v>
      </c>
      <c r="K183" s="112">
        <v>3282413.1524799997</v>
      </c>
      <c r="L183" s="112">
        <v>1473.9302999999998</v>
      </c>
      <c r="M183" s="112">
        <v>5462798.4998729974</v>
      </c>
      <c r="N183" s="112">
        <v>1321.4498437</v>
      </c>
      <c r="O183" s="112">
        <v>4741059.8097180007</v>
      </c>
      <c r="P183" s="112">
        <v>807.86864999999989</v>
      </c>
      <c r="Q183" s="112">
        <v>2873030.3266630005</v>
      </c>
      <c r="R183" s="112">
        <v>724.65395000000001</v>
      </c>
      <c r="S183" s="112">
        <v>2616920.3606929998</v>
      </c>
      <c r="T183" s="112">
        <v>1074.7150999999999</v>
      </c>
      <c r="U183" s="112">
        <v>3755596.7715560007</v>
      </c>
      <c r="V183" s="112">
        <v>1421.0137700000002</v>
      </c>
      <c r="W183" s="112">
        <v>4863401.3182009989</v>
      </c>
      <c r="X183" s="112">
        <v>1342.7392900000002</v>
      </c>
      <c r="Y183" s="112">
        <v>4687535.7438670015</v>
      </c>
      <c r="Z183" s="112">
        <v>1002.3928400000001</v>
      </c>
      <c r="AA183" s="112">
        <v>3444551.7059069988</v>
      </c>
      <c r="AB183" s="110">
        <f t="shared" si="40"/>
        <v>14085.014323599999</v>
      </c>
      <c r="AC183" s="225">
        <f t="shared" si="41"/>
        <v>50166881.760817997</v>
      </c>
      <c r="AD183" s="2"/>
      <c r="AE183" s="2"/>
    </row>
    <row r="184" spans="1:33" x14ac:dyDescent="0.25">
      <c r="A184" s="192"/>
      <c r="B184" s="383"/>
      <c r="C184" s="111" t="s">
        <v>248</v>
      </c>
      <c r="D184" s="112">
        <v>208.53843000000001</v>
      </c>
      <c r="E184" s="112">
        <v>615259.64193599997</v>
      </c>
      <c r="F184" s="112">
        <v>500.61848430000003</v>
      </c>
      <c r="G184" s="112">
        <v>1456039.620438</v>
      </c>
      <c r="H184" s="112">
        <v>586.28074769999978</v>
      </c>
      <c r="I184" s="112">
        <v>1749796.057948</v>
      </c>
      <c r="J184" s="112">
        <v>735.45067000000017</v>
      </c>
      <c r="K184" s="112">
        <v>2251188.8508580001</v>
      </c>
      <c r="L184" s="112">
        <v>461.78107</v>
      </c>
      <c r="M184" s="112">
        <v>1421824.4355300001</v>
      </c>
      <c r="N184" s="112">
        <v>410.68703839999995</v>
      </c>
      <c r="O184" s="112">
        <v>1222191.1723820001</v>
      </c>
      <c r="P184" s="112">
        <v>554.36795999999993</v>
      </c>
      <c r="Q184" s="112">
        <v>1730096.7842979999</v>
      </c>
      <c r="R184" s="112">
        <v>330.00981999999999</v>
      </c>
      <c r="S184" s="112">
        <v>1045710.4936000002</v>
      </c>
      <c r="T184" s="112">
        <v>412.45064999999994</v>
      </c>
      <c r="U184" s="112">
        <v>1336360.9559230001</v>
      </c>
      <c r="V184" s="112">
        <v>422.27982999999995</v>
      </c>
      <c r="W184" s="112">
        <v>1386702.6783320003</v>
      </c>
      <c r="X184" s="112">
        <v>349.00873000000001</v>
      </c>
      <c r="Y184" s="112">
        <v>1220856.0598809998</v>
      </c>
      <c r="Z184" s="112">
        <v>628.80289999999991</v>
      </c>
      <c r="AA184" s="112">
        <v>2205731.7375739994</v>
      </c>
      <c r="AB184" s="110">
        <f t="shared" si="40"/>
        <v>5600.2763303999991</v>
      </c>
      <c r="AC184" s="225">
        <f t="shared" si="41"/>
        <v>17641758.488700002</v>
      </c>
      <c r="AD184" s="2"/>
      <c r="AE184" s="2"/>
    </row>
    <row r="185" spans="1:33" x14ac:dyDescent="0.25">
      <c r="A185" s="192"/>
      <c r="B185" s="383"/>
      <c r="C185" s="111" t="s">
        <v>249</v>
      </c>
      <c r="D185" s="112">
        <v>557.22155859999987</v>
      </c>
      <c r="E185" s="112">
        <v>2688157.6763650002</v>
      </c>
      <c r="F185" s="112">
        <v>376.5317672000001</v>
      </c>
      <c r="G185" s="112">
        <v>1552494.7279109999</v>
      </c>
      <c r="H185" s="112">
        <v>346.46405999999996</v>
      </c>
      <c r="I185" s="112">
        <v>1451160.2629319995</v>
      </c>
      <c r="J185" s="112">
        <v>322.16820999999993</v>
      </c>
      <c r="K185" s="112">
        <v>1463323.9453599998</v>
      </c>
      <c r="L185" s="112">
        <v>378.30748999999986</v>
      </c>
      <c r="M185" s="112">
        <v>2042338.7828109991</v>
      </c>
      <c r="N185" s="112">
        <v>511.31559859999993</v>
      </c>
      <c r="O185" s="112">
        <v>1931796.8004659994</v>
      </c>
      <c r="P185" s="112">
        <v>322.41433810000007</v>
      </c>
      <c r="Q185" s="112">
        <v>1210097.611633</v>
      </c>
      <c r="R185" s="112">
        <v>406.92963000000009</v>
      </c>
      <c r="S185" s="112">
        <v>1824669.5485450006</v>
      </c>
      <c r="T185" s="112">
        <v>228.19573000000003</v>
      </c>
      <c r="U185" s="112">
        <v>995635.42030200013</v>
      </c>
      <c r="V185" s="112">
        <v>245.95398000000003</v>
      </c>
      <c r="W185" s="112">
        <v>1109549.6922170001</v>
      </c>
      <c r="X185" s="112">
        <v>335.70601999999968</v>
      </c>
      <c r="Y185" s="112">
        <v>1693691.6049969995</v>
      </c>
      <c r="Z185" s="112">
        <v>241.15064150000003</v>
      </c>
      <c r="AA185" s="112">
        <v>1283867.3079350002</v>
      </c>
      <c r="AB185" s="110">
        <f t="shared" si="40"/>
        <v>4272.3590239999994</v>
      </c>
      <c r="AC185" s="225">
        <f t="shared" si="41"/>
        <v>19246783.381473999</v>
      </c>
      <c r="AD185" s="2"/>
      <c r="AE185" s="2"/>
    </row>
    <row r="186" spans="1:33" x14ac:dyDescent="0.25">
      <c r="A186" s="179" t="s">
        <v>250</v>
      </c>
      <c r="B186" s="114"/>
      <c r="C186" s="115" t="s">
        <v>251</v>
      </c>
      <c r="D186" s="110">
        <v>2965.6726673000007</v>
      </c>
      <c r="E186" s="110">
        <v>9029153.4458029997</v>
      </c>
      <c r="F186" s="110">
        <v>1841.7992100000001</v>
      </c>
      <c r="G186" s="110">
        <v>5625557.1450890005</v>
      </c>
      <c r="H186" s="110">
        <v>3297.8632000000002</v>
      </c>
      <c r="I186" s="110">
        <v>7923857.8984200014</v>
      </c>
      <c r="J186" s="110">
        <v>3183.13625</v>
      </c>
      <c r="K186" s="110">
        <v>9395484.4876899999</v>
      </c>
      <c r="L186" s="110">
        <v>4177.9767799999991</v>
      </c>
      <c r="M186" s="110">
        <v>11244545.303575998</v>
      </c>
      <c r="N186" s="110">
        <v>1656.5245999000001</v>
      </c>
      <c r="O186" s="110">
        <v>4514837.1369599998</v>
      </c>
      <c r="P186" s="110">
        <v>1761.9492399999999</v>
      </c>
      <c r="Q186" s="110">
        <v>4612392.8555760002</v>
      </c>
      <c r="R186" s="110">
        <v>3405.6919200000007</v>
      </c>
      <c r="S186" s="110">
        <v>9537028.972959999</v>
      </c>
      <c r="T186" s="110">
        <v>4072.4695400000005</v>
      </c>
      <c r="U186" s="110">
        <v>10753518.093773998</v>
      </c>
      <c r="V186" s="110">
        <v>3660.692880000001</v>
      </c>
      <c r="W186" s="110">
        <v>9833106.4968480002</v>
      </c>
      <c r="X186" s="110">
        <v>3296.3529000000003</v>
      </c>
      <c r="Y186" s="110">
        <v>10381887.525110001</v>
      </c>
      <c r="Z186" s="110">
        <v>3024.2487100000003</v>
      </c>
      <c r="AA186" s="110">
        <v>8736001.7006790005</v>
      </c>
      <c r="AB186" s="110">
        <f t="shared" si="40"/>
        <v>36344.3778972</v>
      </c>
      <c r="AC186" s="225">
        <f t="shared" si="41"/>
        <v>101587371.06248502</v>
      </c>
      <c r="AD186" s="2"/>
      <c r="AE186" s="2"/>
      <c r="AF186" s="19"/>
      <c r="AG186" s="19"/>
    </row>
    <row r="187" spans="1:33" x14ac:dyDescent="0.25">
      <c r="A187" s="179"/>
      <c r="B187" s="114"/>
      <c r="C187" s="115" t="s">
        <v>252</v>
      </c>
      <c r="D187" s="110">
        <v>1962.9697572000018</v>
      </c>
      <c r="E187" s="110">
        <v>1517783.408598999</v>
      </c>
      <c r="F187" s="110">
        <v>2294.625028600004</v>
      </c>
      <c r="G187" s="110">
        <v>1896979.6843059999</v>
      </c>
      <c r="H187" s="110">
        <v>2983.8515500000044</v>
      </c>
      <c r="I187" s="110">
        <v>2183589.9783469993</v>
      </c>
      <c r="J187" s="110">
        <v>2938.5590800000027</v>
      </c>
      <c r="K187" s="110">
        <v>2021539.8372119991</v>
      </c>
      <c r="L187" s="110">
        <v>4456.9091200000021</v>
      </c>
      <c r="M187" s="110">
        <v>2768531.9331899988</v>
      </c>
      <c r="N187" s="110">
        <v>4976.5281599999998</v>
      </c>
      <c r="O187" s="110">
        <v>3471098.4786969996</v>
      </c>
      <c r="P187" s="110">
        <v>4639.4759757000056</v>
      </c>
      <c r="Q187" s="110">
        <v>2903819.8593919971</v>
      </c>
      <c r="R187" s="110">
        <v>4798.457181800004</v>
      </c>
      <c r="S187" s="110">
        <v>3407532.385220001</v>
      </c>
      <c r="T187" s="110">
        <v>2986.222462000002</v>
      </c>
      <c r="U187" s="110">
        <v>2296415.1073269993</v>
      </c>
      <c r="V187" s="110">
        <v>2683.3472200000028</v>
      </c>
      <c r="W187" s="110">
        <v>2416165.4348299988</v>
      </c>
      <c r="X187" s="110">
        <v>3678.4744200000036</v>
      </c>
      <c r="Y187" s="110">
        <v>2623275.7197100003</v>
      </c>
      <c r="Z187" s="110">
        <v>4257.692320000001</v>
      </c>
      <c r="AA187" s="110">
        <v>2893607.7389609986</v>
      </c>
      <c r="AB187" s="110">
        <f t="shared" si="40"/>
        <v>42657.112275300038</v>
      </c>
      <c r="AC187" s="225">
        <f t="shared" si="41"/>
        <v>30400339.565790992</v>
      </c>
      <c r="AD187" s="2"/>
      <c r="AE187" s="2"/>
      <c r="AG187" s="19"/>
    </row>
    <row r="188" spans="1:33" x14ac:dyDescent="0.25">
      <c r="A188" s="179"/>
      <c r="B188" s="114"/>
      <c r="C188" s="115" t="s">
        <v>253</v>
      </c>
      <c r="D188" s="112"/>
      <c r="E188" s="112"/>
      <c r="F188" s="112">
        <v>2.7719999999999984E-2</v>
      </c>
      <c r="G188" s="112">
        <v>646.38010799999984</v>
      </c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0">
        <f t="shared" si="40"/>
        <v>2.7719999999999984E-2</v>
      </c>
      <c r="AC188" s="225">
        <f t="shared" si="41"/>
        <v>646.38010799999984</v>
      </c>
    </row>
    <row r="189" spans="1:33" x14ac:dyDescent="0.25">
      <c r="A189" s="179"/>
      <c r="B189" s="114"/>
      <c r="C189" s="115" t="s">
        <v>254</v>
      </c>
      <c r="D189" s="112">
        <v>13.377799999999999</v>
      </c>
      <c r="E189" s="112">
        <v>21954.867564</v>
      </c>
      <c r="F189" s="112">
        <v>2.2947700000000002</v>
      </c>
      <c r="G189" s="112">
        <v>2861.416287</v>
      </c>
      <c r="H189" s="112">
        <v>6.6738200000000001</v>
      </c>
      <c r="I189" s="112">
        <v>11582.563228999999</v>
      </c>
      <c r="J189" s="112">
        <v>13.932129999999999</v>
      </c>
      <c r="K189" s="112">
        <v>23306.719011000001</v>
      </c>
      <c r="L189" s="112">
        <v>5.8075400000000004</v>
      </c>
      <c r="M189" s="112">
        <v>9902.4737999999998</v>
      </c>
      <c r="N189" s="112">
        <v>5.4</v>
      </c>
      <c r="O189" s="112">
        <v>9291.24</v>
      </c>
      <c r="P189" s="112">
        <v>42.092852800000003</v>
      </c>
      <c r="Q189" s="112">
        <v>79985.068800000008</v>
      </c>
      <c r="R189" s="112">
        <v>53.911519999999996</v>
      </c>
      <c r="S189" s="112">
        <v>108990.34459200001</v>
      </c>
      <c r="T189">
        <v>9.7200000000000006</v>
      </c>
      <c r="U189">
        <v>16080.768</v>
      </c>
      <c r="V189" s="112">
        <v>40.544640000000001</v>
      </c>
      <c r="W189" s="112">
        <v>82319.634144000011</v>
      </c>
      <c r="X189" s="112">
        <v>18.817779999999999</v>
      </c>
      <c r="Y189" s="112">
        <v>38099.407105999999</v>
      </c>
      <c r="Z189" s="112">
        <v>17.351279999999999</v>
      </c>
      <c r="AA189" s="112">
        <v>30120.116976000001</v>
      </c>
      <c r="AB189" s="110">
        <f t="shared" si="40"/>
        <v>229.9241328</v>
      </c>
      <c r="AC189" s="225">
        <f t="shared" si="40"/>
        <v>434494.61950900004</v>
      </c>
      <c r="AD189" s="2"/>
      <c r="AE189" s="2"/>
    </row>
    <row r="190" spans="1:33" x14ac:dyDescent="0.25">
      <c r="A190" s="569" t="s">
        <v>255</v>
      </c>
      <c r="B190" s="542"/>
      <c r="C190" s="115" t="s">
        <v>256</v>
      </c>
      <c r="D190" s="112">
        <v>161.67976999999999</v>
      </c>
      <c r="E190" s="112">
        <v>1361970.7821529999</v>
      </c>
      <c r="F190" s="112">
        <v>183.23842620000002</v>
      </c>
      <c r="G190" s="112">
        <v>1513468.4472020003</v>
      </c>
      <c r="H190" s="112">
        <v>258.26285999999999</v>
      </c>
      <c r="I190" s="112">
        <v>1952764.5983710003</v>
      </c>
      <c r="J190" s="112">
        <v>248.25775999999993</v>
      </c>
      <c r="K190" s="112">
        <v>1888407.4822310002</v>
      </c>
      <c r="L190" s="112">
        <v>268.15242000000001</v>
      </c>
      <c r="M190" s="112">
        <v>1920492.6460339995</v>
      </c>
      <c r="N190" s="112">
        <v>182.85165000000006</v>
      </c>
      <c r="O190" s="112">
        <v>1655660.0172269999</v>
      </c>
      <c r="P190" s="112">
        <v>216.97367000000003</v>
      </c>
      <c r="Q190" s="112">
        <v>1869955.3806410003</v>
      </c>
      <c r="R190" s="112">
        <v>315.670208</v>
      </c>
      <c r="S190" s="112">
        <v>2573559.7268050001</v>
      </c>
      <c r="T190" s="112">
        <v>232.99459000000002</v>
      </c>
      <c r="U190" s="112">
        <v>2005261.4944689996</v>
      </c>
      <c r="V190" s="112">
        <v>169.93121000000002</v>
      </c>
      <c r="W190" s="112">
        <v>1538178.2650749998</v>
      </c>
      <c r="X190" s="112">
        <v>329.12482</v>
      </c>
      <c r="Y190" s="112">
        <v>2230518.4451670009</v>
      </c>
      <c r="Z190" s="112">
        <v>223.55320599999996</v>
      </c>
      <c r="AA190" s="112">
        <v>1597130.6499810002</v>
      </c>
      <c r="AB190" s="110">
        <f t="shared" si="40"/>
        <v>2790.6905902000003</v>
      </c>
      <c r="AC190" s="225">
        <f t="shared" si="41"/>
        <v>22107367.935355999</v>
      </c>
      <c r="AD190" s="2"/>
      <c r="AE190" s="2"/>
      <c r="AG190" s="19"/>
    </row>
    <row r="191" spans="1:33" x14ac:dyDescent="0.25">
      <c r="A191" s="569" t="s">
        <v>257</v>
      </c>
      <c r="B191" s="542"/>
      <c r="C191" s="115" t="s">
        <v>258</v>
      </c>
      <c r="D191" s="112">
        <v>710.66381000000001</v>
      </c>
      <c r="E191" s="112">
        <v>4443702.357396001</v>
      </c>
      <c r="F191" s="112">
        <v>623.01990000000001</v>
      </c>
      <c r="G191" s="112">
        <v>2994425.4322459996</v>
      </c>
      <c r="H191" s="112">
        <v>544.86656000000005</v>
      </c>
      <c r="I191" s="112">
        <v>2230323.0201480007</v>
      </c>
      <c r="J191" s="112">
        <v>982.09465999999975</v>
      </c>
      <c r="K191" s="112">
        <v>4770733.7917960025</v>
      </c>
      <c r="L191" s="112">
        <v>1537.4152599999998</v>
      </c>
      <c r="M191" s="112">
        <v>6148744.6175399972</v>
      </c>
      <c r="N191" s="112">
        <v>635.16161479999994</v>
      </c>
      <c r="O191" s="112">
        <v>2626220.4494880019</v>
      </c>
      <c r="P191" s="112">
        <v>786.93271600000003</v>
      </c>
      <c r="Q191" s="112">
        <v>3395021.5246800007</v>
      </c>
      <c r="R191" s="112">
        <v>992.17640000000006</v>
      </c>
      <c r="S191" s="112">
        <v>4306551.0310240006</v>
      </c>
      <c r="T191" s="112">
        <v>997.55351999999993</v>
      </c>
      <c r="U191" s="112">
        <v>4048541.7043599989</v>
      </c>
      <c r="V191" s="112">
        <v>621.51882000000001</v>
      </c>
      <c r="W191" s="112">
        <v>3052529.940341</v>
      </c>
      <c r="X191" s="112">
        <v>573.30454299999997</v>
      </c>
      <c r="Y191" s="112">
        <v>3266002.8510679998</v>
      </c>
      <c r="Z191" s="112">
        <v>1064.4931359000002</v>
      </c>
      <c r="AA191" s="112">
        <v>4587705.5466149999</v>
      </c>
      <c r="AB191" s="110">
        <f t="shared" si="40"/>
        <v>10069.2009397</v>
      </c>
      <c r="AC191" s="225">
        <f t="shared" si="41"/>
        <v>45870502.266702004</v>
      </c>
      <c r="AD191" s="2"/>
      <c r="AE191" s="2"/>
    </row>
    <row r="192" spans="1:33" x14ac:dyDescent="0.25">
      <c r="A192" s="211"/>
      <c r="B192" s="383"/>
      <c r="C192" s="109" t="s">
        <v>259</v>
      </c>
      <c r="D192" s="110">
        <v>3.6395090000000003</v>
      </c>
      <c r="E192" s="110">
        <v>10679.620889999998</v>
      </c>
      <c r="F192" s="110">
        <v>58.427284099999987</v>
      </c>
      <c r="G192" s="110">
        <v>129177.15068699997</v>
      </c>
      <c r="H192" s="110">
        <v>82.548227900000029</v>
      </c>
      <c r="I192" s="110">
        <v>174014.43835499999</v>
      </c>
      <c r="J192" s="110">
        <v>92.559475300000003</v>
      </c>
      <c r="K192" s="110">
        <v>194294.23758099996</v>
      </c>
      <c r="L192" s="110">
        <v>61.289289999999994</v>
      </c>
      <c r="M192" s="110">
        <v>147024.46856299997</v>
      </c>
      <c r="N192" s="110">
        <v>40.083820000000003</v>
      </c>
      <c r="O192" s="110">
        <v>96870.197149999993</v>
      </c>
      <c r="P192" s="110">
        <v>42.887699085999998</v>
      </c>
      <c r="Q192" s="110">
        <v>112504.53739700001</v>
      </c>
      <c r="R192" s="110">
        <v>58.608409999999985</v>
      </c>
      <c r="S192" s="110">
        <v>152070.91960299999</v>
      </c>
      <c r="T192" s="110">
        <v>63.701610000000002</v>
      </c>
      <c r="U192" s="110">
        <v>137355.43383100003</v>
      </c>
      <c r="V192" s="110">
        <v>76.220989999999972</v>
      </c>
      <c r="W192" s="110">
        <v>173965.572912</v>
      </c>
      <c r="X192" s="110">
        <v>116.68649475399999</v>
      </c>
      <c r="Y192" s="110">
        <v>232993.65409800003</v>
      </c>
      <c r="Z192" s="110">
        <v>81.954109999999986</v>
      </c>
      <c r="AA192" s="110">
        <v>171464.46473499996</v>
      </c>
      <c r="AB192" s="110">
        <f>D192+F192+H192+J192+L192+N192+P192+R192+T192+V192+X192+Z192</f>
        <v>778.60692014000006</v>
      </c>
      <c r="AC192" s="225">
        <f t="shared" si="41"/>
        <v>1732414.6958019999</v>
      </c>
      <c r="AD192" s="2"/>
      <c r="AE192" s="2"/>
    </row>
    <row r="193" spans="1:31" x14ac:dyDescent="0.25">
      <c r="A193" s="570" t="s">
        <v>260</v>
      </c>
      <c r="B193" s="544"/>
      <c r="C193" s="116" t="s">
        <v>261</v>
      </c>
      <c r="D193" s="117">
        <v>1197.6467479999997</v>
      </c>
      <c r="E193" s="117">
        <v>5361031.5986320088</v>
      </c>
      <c r="F193" s="117">
        <v>1009.2971667000003</v>
      </c>
      <c r="G193" s="117">
        <v>5086787.864221002</v>
      </c>
      <c r="H193" s="117">
        <v>1304.4646066999978</v>
      </c>
      <c r="I193" s="117">
        <v>6266356.9774729935</v>
      </c>
      <c r="J193" s="117">
        <v>1394.9088822999984</v>
      </c>
      <c r="K193" s="117">
        <v>6413615.1520449929</v>
      </c>
      <c r="L193" s="117">
        <v>1498.4125005999981</v>
      </c>
      <c r="M193" s="117">
        <v>7217343.9430879969</v>
      </c>
      <c r="N193" s="117">
        <v>1505.2439220999995</v>
      </c>
      <c r="O193" s="117">
        <v>6638341.7419849895</v>
      </c>
      <c r="P193" s="117">
        <v>1440.2189479660003</v>
      </c>
      <c r="Q193" s="117">
        <v>6277355.0252639996</v>
      </c>
      <c r="R193" s="117">
        <v>1468.5444841999988</v>
      </c>
      <c r="S193" s="117">
        <v>6784201.5307519855</v>
      </c>
      <c r="T193" s="117">
        <v>1200.1014654000003</v>
      </c>
      <c r="U193" s="117">
        <v>5666631.8744759895</v>
      </c>
      <c r="V193" s="117">
        <v>1383.9631422000011</v>
      </c>
      <c r="W193" s="117">
        <v>6643284.9088040004</v>
      </c>
      <c r="X193" s="117">
        <v>1180.4707189000003</v>
      </c>
      <c r="Y193" s="117">
        <v>5585496.1402300019</v>
      </c>
      <c r="Z193" s="117">
        <v>1475.0679668999992</v>
      </c>
      <c r="AA193" s="117">
        <v>6771537.8262110129</v>
      </c>
      <c r="AB193" s="110">
        <f t="shared" si="40"/>
        <v>16058.340551965994</v>
      </c>
      <c r="AC193" s="225">
        <f t="shared" si="41"/>
        <v>74711984.583180994</v>
      </c>
      <c r="AD193" s="2"/>
      <c r="AE193" s="2"/>
    </row>
    <row r="194" spans="1:31" x14ac:dyDescent="0.25">
      <c r="A194" s="226"/>
      <c r="B194" s="32"/>
      <c r="C194" s="116" t="s">
        <v>262</v>
      </c>
      <c r="D194" s="117">
        <v>37.197348899999994</v>
      </c>
      <c r="E194" s="117">
        <v>278170.16192400001</v>
      </c>
      <c r="F194" s="117">
        <v>25.265894100000004</v>
      </c>
      <c r="G194" s="117">
        <v>171648.46193999998</v>
      </c>
      <c r="H194" s="117">
        <v>33.259975599999997</v>
      </c>
      <c r="I194" s="117">
        <v>229121.82350600002</v>
      </c>
      <c r="J194" s="117">
        <v>123.01735369999999</v>
      </c>
      <c r="K194" s="117">
        <v>822888.11594999989</v>
      </c>
      <c r="L194" s="117">
        <v>76.736074999999985</v>
      </c>
      <c r="M194" s="117">
        <v>518812.61984</v>
      </c>
      <c r="N194" s="117">
        <v>162.13441509999996</v>
      </c>
      <c r="O194" s="117">
        <v>1015808.111418</v>
      </c>
      <c r="P194" s="117">
        <v>93.572640073000002</v>
      </c>
      <c r="Q194" s="117">
        <v>577247.73153700004</v>
      </c>
      <c r="R194" s="117">
        <v>144.50077999999999</v>
      </c>
      <c r="S194" s="117">
        <v>947408.34799699998</v>
      </c>
      <c r="T194" s="117">
        <v>37.801369999999999</v>
      </c>
      <c r="U194" s="117">
        <v>229193.23035300002</v>
      </c>
      <c r="V194" s="117">
        <v>34.097319999999996</v>
      </c>
      <c r="W194" s="117">
        <v>239139.288623</v>
      </c>
      <c r="X194" s="117">
        <v>330.67553999999996</v>
      </c>
      <c r="Y194" s="117">
        <v>2123815.4796120003</v>
      </c>
      <c r="Z194" s="117">
        <v>57.930200000000006</v>
      </c>
      <c r="AA194" s="117">
        <v>368376.32109599997</v>
      </c>
      <c r="AB194" s="110">
        <f t="shared" si="40"/>
        <v>1156.1889124729998</v>
      </c>
      <c r="AC194" s="225">
        <f t="shared" si="41"/>
        <v>7521629.6937960004</v>
      </c>
      <c r="AD194" s="2"/>
      <c r="AE194" s="2"/>
    </row>
    <row r="195" spans="1:31" x14ac:dyDescent="0.25">
      <c r="A195" s="226"/>
      <c r="B195" s="32"/>
      <c r="C195" s="116" t="s">
        <v>263</v>
      </c>
      <c r="D195" s="117">
        <v>64.689459999999983</v>
      </c>
      <c r="E195" s="117">
        <v>145804.75069299986</v>
      </c>
      <c r="F195" s="117">
        <v>100.39834429999999</v>
      </c>
      <c r="G195" s="117">
        <v>164173.80509800001</v>
      </c>
      <c r="H195" s="117">
        <v>103.63243970000002</v>
      </c>
      <c r="I195" s="117">
        <v>174874.08764599988</v>
      </c>
      <c r="J195" s="117">
        <v>148.06918409999986</v>
      </c>
      <c r="K195" s="117">
        <v>246138.80573999989</v>
      </c>
      <c r="L195" s="117">
        <v>111.16052000000001</v>
      </c>
      <c r="M195" s="117">
        <v>229860.32927900009</v>
      </c>
      <c r="N195" s="117">
        <v>156.58785999999995</v>
      </c>
      <c r="O195" s="117">
        <v>240318.51127700004</v>
      </c>
      <c r="P195" s="117">
        <v>155.52123</v>
      </c>
      <c r="Q195" s="117">
        <v>229706.98789600001</v>
      </c>
      <c r="R195" s="117">
        <v>80.680910000000011</v>
      </c>
      <c r="S195" s="117">
        <v>226926.74900800004</v>
      </c>
      <c r="T195" s="117">
        <v>181.88448180000003</v>
      </c>
      <c r="U195" s="117">
        <v>314684.36982600001</v>
      </c>
      <c r="V195" s="117">
        <v>101.69499990000003</v>
      </c>
      <c r="W195" s="117">
        <v>239326.55274999989</v>
      </c>
      <c r="X195" s="117">
        <v>98.070819900000032</v>
      </c>
      <c r="Y195" s="117">
        <v>162086.72064400007</v>
      </c>
      <c r="Z195" s="117">
        <v>169.06341460000002</v>
      </c>
      <c r="AA195" s="117">
        <v>263229.56840699993</v>
      </c>
      <c r="AB195" s="110">
        <f t="shared" si="40"/>
        <v>1471.4536642999999</v>
      </c>
      <c r="AC195" s="225">
        <f t="shared" si="41"/>
        <v>2637131.2382639996</v>
      </c>
      <c r="AD195" s="2"/>
      <c r="AE195" s="2"/>
    </row>
    <row r="196" spans="1:31" ht="15.75" thickBot="1" x14ac:dyDescent="0.3">
      <c r="A196" s="213"/>
      <c r="B196" s="227">
        <v>409</v>
      </c>
      <c r="C196" s="228" t="s">
        <v>264</v>
      </c>
      <c r="D196" s="229">
        <v>6.7073000000000008E-2</v>
      </c>
      <c r="E196" s="229">
        <v>304.46614399999999</v>
      </c>
      <c r="F196" s="229">
        <v>0.38462029999999997</v>
      </c>
      <c r="G196" s="229">
        <v>2997.6</v>
      </c>
      <c r="H196" s="229">
        <v>0.72558849999999997</v>
      </c>
      <c r="I196" s="229">
        <v>5987.5</v>
      </c>
      <c r="J196" s="229"/>
      <c r="K196" s="229"/>
      <c r="L196" s="229">
        <v>0.14232</v>
      </c>
      <c r="M196" s="229">
        <v>1022.7618</v>
      </c>
      <c r="N196" s="229">
        <v>1.0789999999999999E-4</v>
      </c>
      <c r="O196" s="229">
        <v>3</v>
      </c>
      <c r="P196" s="229"/>
      <c r="Q196" s="229"/>
      <c r="R196" s="229"/>
      <c r="S196" s="229"/>
      <c r="T196" s="229">
        <v>1.6386800000000001</v>
      </c>
      <c r="U196" s="229">
        <v>8423.5225280000013</v>
      </c>
      <c r="V196" s="229">
        <v>2.3790800000000001</v>
      </c>
      <c r="W196" s="229">
        <v>7771.9341520000007</v>
      </c>
      <c r="X196" s="229"/>
      <c r="Y196" s="229"/>
      <c r="Z196" s="229"/>
      <c r="AA196" s="229"/>
      <c r="AB196" s="229">
        <f t="shared" si="40"/>
        <v>5.3374696999999998</v>
      </c>
      <c r="AC196" s="230">
        <f t="shared" si="41"/>
        <v>26510.784624000004</v>
      </c>
      <c r="AD196" s="2"/>
      <c r="AE196" s="2"/>
    </row>
    <row r="197" spans="1:31" s="5" customFormat="1" ht="4.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</row>
    <row r="198" spans="1:31" x14ac:dyDescent="0.25">
      <c r="A198" s="120" t="s">
        <v>265</v>
      </c>
      <c r="B198" s="120"/>
      <c r="C198" s="5"/>
      <c r="D198" s="121"/>
      <c r="E198" s="1"/>
      <c r="F198" s="7"/>
      <c r="G198" s="7"/>
      <c r="H198" s="7"/>
      <c r="I198" s="7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5"/>
      <c r="AC198" s="5"/>
    </row>
    <row r="199" spans="1:31" x14ac:dyDescent="0.25">
      <c r="A199" s="120" t="s">
        <v>266</v>
      </c>
      <c r="B199" s="5"/>
      <c r="C199" s="5"/>
      <c r="D199" s="5"/>
      <c r="E199" s="5"/>
      <c r="F199" s="2"/>
      <c r="G199" s="2"/>
      <c r="H199" s="5"/>
      <c r="I199" s="84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5"/>
      <c r="AC199" s="5"/>
    </row>
    <row r="200" spans="1:31" x14ac:dyDescent="0.25">
      <c r="A200" s="120" t="s">
        <v>267</v>
      </c>
      <c r="B200" s="120"/>
      <c r="C200" s="5"/>
      <c r="D200" s="2"/>
      <c r="E200" s="2"/>
      <c r="F200" s="5"/>
      <c r="G200" s="5"/>
      <c r="H200" s="5"/>
      <c r="I200" s="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5"/>
      <c r="AC200" s="5"/>
    </row>
    <row r="201" spans="1:31" s="5" customFormat="1" x14ac:dyDescent="0.25">
      <c r="A201" s="124" t="s">
        <v>268</v>
      </c>
      <c r="B201" s="120"/>
    </row>
    <row r="202" spans="1:31" s="5" customFormat="1" x14ac:dyDescent="0.25">
      <c r="A202" s="125" t="s">
        <v>269</v>
      </c>
      <c r="B202" s="120"/>
      <c r="D202" s="2"/>
      <c r="E202" s="2"/>
      <c r="J202" s="2"/>
      <c r="AB202" s="2"/>
      <c r="AC202" s="2"/>
    </row>
    <row r="203" spans="1:31" s="5" customFormat="1" x14ac:dyDescent="0.25">
      <c r="D203" s="2"/>
      <c r="E203" s="2"/>
    </row>
    <row r="204" spans="1:31" x14ac:dyDescent="0.25">
      <c r="D204" s="19"/>
      <c r="E204" s="19"/>
    </row>
    <row r="205" spans="1:31" x14ac:dyDescent="0.25">
      <c r="D205" s="126"/>
      <c r="E205" s="88"/>
    </row>
    <row r="206" spans="1:31" x14ac:dyDescent="0.25">
      <c r="E206" s="88"/>
      <c r="F206" s="127"/>
    </row>
    <row r="207" spans="1:31" x14ac:dyDescent="0.25"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31" x14ac:dyDescent="0.25"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</row>
    <row r="209" spans="5:6" x14ac:dyDescent="0.25">
      <c r="E209" s="88"/>
      <c r="F209" s="88"/>
    </row>
  </sheetData>
  <mergeCells count="111">
    <mergeCell ref="A191:B191"/>
    <mergeCell ref="A193:B193"/>
    <mergeCell ref="A170:B170"/>
    <mergeCell ref="A174:B174"/>
    <mergeCell ref="A190:B190"/>
    <mergeCell ref="A128:B128"/>
    <mergeCell ref="A98:B98"/>
    <mergeCell ref="C34:C35"/>
    <mergeCell ref="V48:W48"/>
    <mergeCell ref="A112:AB112"/>
    <mergeCell ref="A113:AC113"/>
    <mergeCell ref="R78:S78"/>
    <mergeCell ref="T78:U78"/>
    <mergeCell ref="V78:W78"/>
    <mergeCell ref="A114:AC114"/>
    <mergeCell ref="A116:A117"/>
    <mergeCell ref="B116:B117"/>
    <mergeCell ref="C116:C117"/>
    <mergeCell ref="D116:E116"/>
    <mergeCell ref="F116:G116"/>
    <mergeCell ref="H116:I116"/>
    <mergeCell ref="J116:K116"/>
    <mergeCell ref="L116:M116"/>
    <mergeCell ref="N116:O116"/>
    <mergeCell ref="X48:Y48"/>
    <mergeCell ref="Z48:AA48"/>
    <mergeCell ref="AB48:AC48"/>
    <mergeCell ref="A91:B91"/>
    <mergeCell ref="B66:C66"/>
    <mergeCell ref="A84:B84"/>
    <mergeCell ref="A89:B89"/>
    <mergeCell ref="A90:B90"/>
    <mergeCell ref="A74:AB74"/>
    <mergeCell ref="A75:AC75"/>
    <mergeCell ref="A76:AC76"/>
    <mergeCell ref="A78:A79"/>
    <mergeCell ref="B78:B79"/>
    <mergeCell ref="C78:C79"/>
    <mergeCell ref="D78:E78"/>
    <mergeCell ref="F78:G78"/>
    <mergeCell ref="H78:I78"/>
    <mergeCell ref="J78:K78"/>
    <mergeCell ref="L78:M78"/>
    <mergeCell ref="X78:Y78"/>
    <mergeCell ref="Z78:AA78"/>
    <mergeCell ref="AB78:AC78"/>
    <mergeCell ref="N78:O78"/>
    <mergeCell ref="P78:Q78"/>
    <mergeCell ref="F8:G8"/>
    <mergeCell ref="H8:I8"/>
    <mergeCell ref="J8:K8"/>
    <mergeCell ref="R8:S8"/>
    <mergeCell ref="V8:W8"/>
    <mergeCell ref="AB8:AC8"/>
    <mergeCell ref="A26:B26"/>
    <mergeCell ref="A27:B27"/>
    <mergeCell ref="A30:B30"/>
    <mergeCell ref="L8:M8"/>
    <mergeCell ref="N8:O8"/>
    <mergeCell ref="P8:Q8"/>
    <mergeCell ref="T8:U8"/>
    <mergeCell ref="X8:Y8"/>
    <mergeCell ref="Z8:AA8"/>
    <mergeCell ref="X161:Y161"/>
    <mergeCell ref="Z161:AA161"/>
    <mergeCell ref="A4:AB4"/>
    <mergeCell ref="A44:AB44"/>
    <mergeCell ref="A45:AC45"/>
    <mergeCell ref="A46:AC46"/>
    <mergeCell ref="A48:A49"/>
    <mergeCell ref="B48:B49"/>
    <mergeCell ref="C48:C49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A5:AC5"/>
    <mergeCell ref="A6:AC6"/>
    <mergeCell ref="A8:A9"/>
    <mergeCell ref="B8:B9"/>
    <mergeCell ref="C8:C9"/>
    <mergeCell ref="D8:E8"/>
    <mergeCell ref="AB161:AC161"/>
    <mergeCell ref="AB116:AC116"/>
    <mergeCell ref="A157:AB157"/>
    <mergeCell ref="A158:AC158"/>
    <mergeCell ref="A159:AC159"/>
    <mergeCell ref="A161:A162"/>
    <mergeCell ref="B161:B162"/>
    <mergeCell ref="C161:C162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P116:Q116"/>
    <mergeCell ref="R116:S116"/>
    <mergeCell ref="T116:U116"/>
    <mergeCell ref="V116:W116"/>
    <mergeCell ref="X116:Y116"/>
    <mergeCell ref="Z116:AA116"/>
    <mergeCell ref="V161:W161"/>
  </mergeCells>
  <pageMargins left="0.15748031496062992" right="0.15748031496062992" top="0.74803149606299213" bottom="0.59055118110236227" header="0.31496062992125984" footer="0.31496062992125984"/>
  <pageSetup paperSize="5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00"/>
  <sheetViews>
    <sheetView workbookViewId="0">
      <selection activeCell="J18" sqref="J18"/>
    </sheetView>
  </sheetViews>
  <sheetFormatPr baseColWidth="10" defaultColWidth="9.140625" defaultRowHeight="15" x14ac:dyDescent="0.25"/>
  <cols>
    <col min="1" max="1" width="6" customWidth="1"/>
    <col min="2" max="2" width="6.7109375" customWidth="1"/>
    <col min="3" max="3" width="36.7109375" customWidth="1"/>
    <col min="4" max="4" width="9.85546875" customWidth="1"/>
    <col min="5" max="5" width="12.28515625" customWidth="1"/>
    <col min="6" max="6" width="11.85546875" customWidth="1"/>
    <col min="7" max="7" width="13.42578125" customWidth="1"/>
    <col min="8" max="8" width="9.5703125" customWidth="1"/>
    <col min="9" max="9" width="13.28515625" customWidth="1"/>
    <col min="10" max="10" width="10" customWidth="1"/>
    <col min="11" max="27" width="11.85546875" customWidth="1"/>
    <col min="28" max="29" width="12.85546875" customWidth="1"/>
    <col min="35" max="35" width="11.5703125" bestFit="1" customWidth="1"/>
    <col min="36" max="37" width="10.7109375" bestFit="1" customWidth="1"/>
    <col min="38" max="46" width="11.7109375" bestFit="1" customWidth="1"/>
    <col min="47" max="47" width="12.28515625" customWidth="1"/>
  </cols>
  <sheetData>
    <row r="1" spans="1:48" ht="25.5" customHeight="1" x14ac:dyDescent="0.25">
      <c r="A1" s="1"/>
      <c r="B1" s="1"/>
      <c r="C1" s="1"/>
      <c r="D1" s="2"/>
      <c r="E1" s="3"/>
      <c r="F1" s="231"/>
      <c r="G1" s="2"/>
      <c r="H1" s="23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48" ht="10.5" customHeight="1" x14ac:dyDescent="0.25">
      <c r="A2" s="1"/>
      <c r="B2" s="1"/>
      <c r="C2" s="1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48" ht="10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32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48" ht="10.5" customHeight="1" x14ac:dyDescent="0.25">
      <c r="A4" s="1"/>
      <c r="B4" s="1"/>
      <c r="C4" s="1"/>
      <c r="D4" s="2"/>
      <c r="E4" s="3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</row>
    <row r="5" spans="1:48" ht="15" customHeight="1" x14ac:dyDescent="0.25">
      <c r="A5" s="546" t="s">
        <v>292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</row>
    <row r="6" spans="1:48" ht="15.75" x14ac:dyDescent="0.25">
      <c r="A6" s="547" t="s">
        <v>3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</row>
    <row r="7" spans="1:48" ht="2.25" customHeight="1" thickBot="1" x14ac:dyDescent="0.35">
      <c r="A7" s="369"/>
      <c r="B7" s="369"/>
      <c r="C7" s="369"/>
      <c r="D7" s="369"/>
      <c r="E7" s="369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5"/>
      <c r="AC7" s="5"/>
    </row>
    <row r="8" spans="1:48" ht="12.75" customHeight="1" thickBot="1" x14ac:dyDescent="0.35">
      <c r="A8" s="558" t="s">
        <v>4</v>
      </c>
      <c r="B8" s="560" t="s">
        <v>5</v>
      </c>
      <c r="C8" s="562" t="s">
        <v>6</v>
      </c>
      <c r="D8" s="555" t="s">
        <v>7</v>
      </c>
      <c r="E8" s="555"/>
      <c r="F8" s="555" t="s">
        <v>8</v>
      </c>
      <c r="G8" s="555"/>
      <c r="H8" s="555" t="s">
        <v>9</v>
      </c>
      <c r="I8" s="555"/>
      <c r="J8" s="555" t="s">
        <v>10</v>
      </c>
      <c r="K8" s="555"/>
      <c r="L8" s="555" t="s">
        <v>11</v>
      </c>
      <c r="M8" s="555"/>
      <c r="N8" s="555" t="s">
        <v>12</v>
      </c>
      <c r="O8" s="555"/>
      <c r="P8" s="555" t="s">
        <v>13</v>
      </c>
      <c r="Q8" s="555"/>
      <c r="R8" s="555" t="s">
        <v>14</v>
      </c>
      <c r="S8" s="555"/>
      <c r="T8" s="555" t="s">
        <v>15</v>
      </c>
      <c r="U8" s="555"/>
      <c r="V8" s="555" t="s">
        <v>16</v>
      </c>
      <c r="W8" s="555"/>
      <c r="X8" s="555" t="s">
        <v>17</v>
      </c>
      <c r="Y8" s="555"/>
      <c r="Z8" s="555" t="s">
        <v>18</v>
      </c>
      <c r="AA8" s="555"/>
      <c r="AB8" s="555" t="s">
        <v>19</v>
      </c>
      <c r="AC8" s="556"/>
    </row>
    <row r="9" spans="1:48" ht="15" customHeight="1" thickBot="1" x14ac:dyDescent="0.35">
      <c r="A9" s="559"/>
      <c r="B9" s="561"/>
      <c r="C9" s="563"/>
      <c r="D9" s="240" t="s">
        <v>20</v>
      </c>
      <c r="E9" s="240" t="s">
        <v>21</v>
      </c>
      <c r="F9" s="240" t="s">
        <v>20</v>
      </c>
      <c r="G9" s="240" t="s">
        <v>21</v>
      </c>
      <c r="H9" s="240" t="s">
        <v>20</v>
      </c>
      <c r="I9" s="240" t="s">
        <v>21</v>
      </c>
      <c r="J9" s="240" t="s">
        <v>20</v>
      </c>
      <c r="K9" s="240" t="s">
        <v>21</v>
      </c>
      <c r="L9" s="240" t="s">
        <v>20</v>
      </c>
      <c r="M9" s="240" t="s">
        <v>21</v>
      </c>
      <c r="N9" s="240" t="s">
        <v>20</v>
      </c>
      <c r="O9" s="240" t="s">
        <v>21</v>
      </c>
      <c r="P9" s="240" t="s">
        <v>20</v>
      </c>
      <c r="Q9" s="240" t="s">
        <v>21</v>
      </c>
      <c r="R9" s="240" t="s">
        <v>20</v>
      </c>
      <c r="S9" s="240" t="s">
        <v>21</v>
      </c>
      <c r="T9" s="240" t="s">
        <v>20</v>
      </c>
      <c r="U9" s="240" t="s">
        <v>21</v>
      </c>
      <c r="V9" s="240" t="s">
        <v>20</v>
      </c>
      <c r="W9" s="240" t="s">
        <v>21</v>
      </c>
      <c r="X9" s="240" t="s">
        <v>20</v>
      </c>
      <c r="Y9" s="240" t="s">
        <v>21</v>
      </c>
      <c r="Z9" s="240" t="s">
        <v>20</v>
      </c>
      <c r="AA9" s="240" t="s">
        <v>21</v>
      </c>
      <c r="AB9" s="240" t="s">
        <v>20</v>
      </c>
      <c r="AC9" s="241" t="s">
        <v>21</v>
      </c>
    </row>
    <row r="10" spans="1:48" ht="5.25" customHeight="1" x14ac:dyDescent="0.25">
      <c r="A10" s="9"/>
      <c r="B10" s="9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5"/>
      <c r="AC10" s="5"/>
    </row>
    <row r="11" spans="1:48" ht="14.25" customHeight="1" x14ac:dyDescent="0.25">
      <c r="A11" s="12">
        <v>10</v>
      </c>
      <c r="B11" s="13"/>
      <c r="C11" s="130" t="s">
        <v>22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48" ht="12" customHeight="1" x14ac:dyDescent="0.25">
      <c r="A12" s="14"/>
      <c r="B12" s="383" t="s">
        <v>23</v>
      </c>
      <c r="C12" s="15" t="s">
        <v>24</v>
      </c>
      <c r="D12" s="16"/>
      <c r="E12" s="16"/>
      <c r="F12" s="16">
        <v>47347.872000000003</v>
      </c>
      <c r="G12" s="16">
        <v>11675480.202200001</v>
      </c>
      <c r="H12" s="16">
        <v>30223.918000000001</v>
      </c>
      <c r="I12" s="16">
        <v>7230405.7475000015</v>
      </c>
      <c r="J12" s="16">
        <v>29128.18</v>
      </c>
      <c r="K12" s="16">
        <v>7114200.8879000004</v>
      </c>
      <c r="L12" s="16">
        <v>69605.645999999993</v>
      </c>
      <c r="M12" s="16">
        <v>16085932.2356</v>
      </c>
      <c r="N12" s="16">
        <v>48240.094489999996</v>
      </c>
      <c r="O12" s="16">
        <v>10947185.891942</v>
      </c>
      <c r="P12" s="16">
        <v>57059.718999999997</v>
      </c>
      <c r="Q12" s="16">
        <v>12357785.539899997</v>
      </c>
      <c r="R12" s="16">
        <v>67934.880000000005</v>
      </c>
      <c r="S12" s="16">
        <v>14695294.854700001</v>
      </c>
      <c r="T12" s="16">
        <v>26419.250609999999</v>
      </c>
      <c r="U12" s="16">
        <v>5646139.3730269996</v>
      </c>
      <c r="V12" s="16">
        <v>29099.752</v>
      </c>
      <c r="W12" s="16">
        <v>6077949.6086999997</v>
      </c>
      <c r="X12" s="16">
        <v>104395.31097999999</v>
      </c>
      <c r="Y12" s="16">
        <v>22066172.479579996</v>
      </c>
      <c r="Z12" s="16">
        <v>68877.964000000007</v>
      </c>
      <c r="AA12" s="16">
        <v>15828217.7312</v>
      </c>
      <c r="AB12" s="16">
        <f>D12+F12+H12+J12+L12+N12+P12+R12+T12+V12+X12+Z12</f>
        <v>578332.58707999997</v>
      </c>
      <c r="AC12" s="16">
        <f>E12+G12+I12+K12+M12+O12+Q12+S12+U12+W12+Y12+AA12</f>
        <v>129724764.55224898</v>
      </c>
    </row>
    <row r="13" spans="1:48" ht="12" customHeight="1" x14ac:dyDescent="0.25">
      <c r="A13" s="14"/>
      <c r="B13" s="383" t="s">
        <v>25</v>
      </c>
      <c r="C13" s="17" t="s">
        <v>293</v>
      </c>
      <c r="D13" s="16">
        <v>1114.9939999999999</v>
      </c>
      <c r="E13" s="16">
        <v>517275.65</v>
      </c>
      <c r="F13" s="16">
        <v>833.8</v>
      </c>
      <c r="G13" s="16">
        <v>408872.82799999998</v>
      </c>
      <c r="H13" s="16">
        <v>851.75</v>
      </c>
      <c r="I13" s="16">
        <v>411522.73700000002</v>
      </c>
      <c r="J13" s="16">
        <v>930.46</v>
      </c>
      <c r="K13" s="16">
        <v>459357.93799999997</v>
      </c>
      <c r="L13" s="16">
        <v>1089.1849999999999</v>
      </c>
      <c r="M13" s="16">
        <v>497672.41000000003</v>
      </c>
      <c r="N13" s="16">
        <v>575.42999999999995</v>
      </c>
      <c r="O13" s="16">
        <v>269188.32500000001</v>
      </c>
      <c r="P13" s="16">
        <v>2096.1799999999998</v>
      </c>
      <c r="Q13" s="16">
        <v>980095.51199999999</v>
      </c>
      <c r="R13" s="16">
        <v>1137.8399999999999</v>
      </c>
      <c r="S13" s="16">
        <v>518905.59300000005</v>
      </c>
      <c r="T13" s="16">
        <v>1334.98</v>
      </c>
      <c r="U13" s="16">
        <v>630009.93299999996</v>
      </c>
      <c r="V13" s="16">
        <v>454.2</v>
      </c>
      <c r="W13" s="16">
        <v>204090.72</v>
      </c>
      <c r="X13" s="16">
        <v>529.99</v>
      </c>
      <c r="Y13" s="16">
        <v>239525.984</v>
      </c>
      <c r="Z13" s="16">
        <v>1158.07</v>
      </c>
      <c r="AA13" s="16">
        <v>497948.23499999999</v>
      </c>
      <c r="AB13" s="16">
        <f t="shared" ref="AB13:AC52" si="0">D13+F13+H13+J13+L13+N13+P13+R13+T13+V13+X13+Z13</f>
        <v>12106.879000000001</v>
      </c>
      <c r="AC13" s="16">
        <f t="shared" si="0"/>
        <v>5634465.8650000002</v>
      </c>
    </row>
    <row r="14" spans="1:48" ht="12" customHeight="1" x14ac:dyDescent="0.25">
      <c r="A14" s="18"/>
      <c r="B14" s="383" t="s">
        <v>27</v>
      </c>
      <c r="C14" s="17" t="s">
        <v>28</v>
      </c>
      <c r="D14" s="16">
        <v>106725.68223999999</v>
      </c>
      <c r="E14" s="16">
        <v>21864512.692333002</v>
      </c>
      <c r="F14" s="16">
        <v>32497.949912000004</v>
      </c>
      <c r="G14" s="16">
        <v>10808693.29307</v>
      </c>
      <c r="H14" s="16">
        <v>72782.066219999993</v>
      </c>
      <c r="I14" s="16">
        <v>12594702.196877999</v>
      </c>
      <c r="J14" s="16">
        <v>128996.731684</v>
      </c>
      <c r="K14" s="16">
        <v>23231823.320390001</v>
      </c>
      <c r="L14" s="16">
        <v>95305.31594</v>
      </c>
      <c r="M14" s="16">
        <v>16347384.902250003</v>
      </c>
      <c r="N14" s="16">
        <v>72959.979650000008</v>
      </c>
      <c r="O14" s="16">
        <v>14181805.085683001</v>
      </c>
      <c r="P14" s="16">
        <v>85377.373590000003</v>
      </c>
      <c r="Q14" s="16">
        <v>15148881.581466001</v>
      </c>
      <c r="R14" s="16">
        <v>216161.89364700002</v>
      </c>
      <c r="S14" s="16">
        <v>38062823.478596002</v>
      </c>
      <c r="T14" s="16">
        <v>132235.24471999999</v>
      </c>
      <c r="U14" s="16">
        <v>24123779.051571004</v>
      </c>
      <c r="V14" s="16">
        <v>162220.9148</v>
      </c>
      <c r="W14" s="16">
        <v>26580864.717901006</v>
      </c>
      <c r="X14" s="16">
        <v>93956.73485600001</v>
      </c>
      <c r="Y14" s="16">
        <v>18235425.796712</v>
      </c>
      <c r="Z14" s="16">
        <v>169413.32428</v>
      </c>
      <c r="AA14" s="16">
        <v>29793234.963265005</v>
      </c>
      <c r="AB14" s="16">
        <f t="shared" si="0"/>
        <v>1368633.211539</v>
      </c>
      <c r="AC14" s="16">
        <f t="shared" si="0"/>
        <v>250973931.08011505</v>
      </c>
    </row>
    <row r="15" spans="1:48" ht="14.25" customHeight="1" x14ac:dyDescent="0.25">
      <c r="A15" s="24"/>
      <c r="B15" s="25"/>
      <c r="C15" s="131" t="s">
        <v>29</v>
      </c>
      <c r="D15" s="26">
        <f>+D16+D17+D18+D19</f>
        <v>1318.2305464999999</v>
      </c>
      <c r="E15" s="26">
        <f>+E16+E17+E18+E19</f>
        <v>713211.16587899975</v>
      </c>
      <c r="F15" s="26">
        <f t="shared" ref="F15:Z15" si="1">+F16+F17+F18+F19</f>
        <v>2176.8366300000002</v>
      </c>
      <c r="G15" s="26">
        <f t="shared" si="1"/>
        <v>1160603.4353569997</v>
      </c>
      <c r="H15" s="26">
        <f t="shared" si="1"/>
        <v>13104.77953</v>
      </c>
      <c r="I15" s="26">
        <f t="shared" si="1"/>
        <v>4119579.9398980015</v>
      </c>
      <c r="J15" s="26">
        <f t="shared" si="1"/>
        <v>2024.2198499999997</v>
      </c>
      <c r="K15" s="26">
        <f t="shared" si="1"/>
        <v>1056079.009729</v>
      </c>
      <c r="L15" s="26">
        <f t="shared" si="1"/>
        <v>950.42435999999998</v>
      </c>
      <c r="M15" s="26">
        <f t="shared" si="1"/>
        <v>507388.760756</v>
      </c>
      <c r="N15" s="26">
        <f t="shared" si="1"/>
        <v>227.69614000000001</v>
      </c>
      <c r="O15" s="26">
        <f t="shared" si="1"/>
        <v>189443.886589</v>
      </c>
      <c r="P15" s="26">
        <f t="shared" si="1"/>
        <v>227.27652</v>
      </c>
      <c r="Q15" s="26">
        <f t="shared" si="1"/>
        <v>141815.95332600002</v>
      </c>
      <c r="R15" s="26">
        <f t="shared" si="1"/>
        <v>690.93008999999995</v>
      </c>
      <c r="S15" s="26">
        <f t="shared" si="1"/>
        <v>388893.27680999995</v>
      </c>
      <c r="T15" s="26">
        <f t="shared" si="1"/>
        <v>461.34524999999991</v>
      </c>
      <c r="U15" s="26">
        <f t="shared" si="1"/>
        <v>267499.73164100002</v>
      </c>
      <c r="V15" s="26">
        <f t="shared" si="1"/>
        <v>449.61441000000008</v>
      </c>
      <c r="W15" s="26">
        <f t="shared" si="1"/>
        <v>303686.06090099999</v>
      </c>
      <c r="X15" s="26">
        <f t="shared" si="1"/>
        <v>580.4538</v>
      </c>
      <c r="Y15" s="26">
        <f t="shared" si="1"/>
        <v>355594.75696400006</v>
      </c>
      <c r="Z15" s="26">
        <f t="shared" si="1"/>
        <v>286.94986</v>
      </c>
      <c r="AA15" s="26">
        <f>+AA16+AA17+AA18+AA19</f>
        <v>192172.43672000003</v>
      </c>
      <c r="AB15" s="26">
        <f>D15+F15+H15+J15+L15+N15+P15+R15+T15+V15+X15+Z15</f>
        <v>22498.7569865</v>
      </c>
      <c r="AC15" s="26">
        <f t="shared" si="0"/>
        <v>9395968.41457</v>
      </c>
    </row>
    <row r="16" spans="1:48" ht="12" customHeight="1" x14ac:dyDescent="0.25">
      <c r="A16" s="14"/>
      <c r="B16" s="383" t="s">
        <v>30</v>
      </c>
      <c r="C16" s="17" t="s">
        <v>31</v>
      </c>
      <c r="D16" s="16">
        <v>2.8000000000000001E-2</v>
      </c>
      <c r="E16" s="16">
        <v>56</v>
      </c>
      <c r="F16" s="16">
        <v>7.0000000000000001E-3</v>
      </c>
      <c r="G16" s="16">
        <v>16</v>
      </c>
      <c r="H16" s="16">
        <v>3.3000000000000002E-2</v>
      </c>
      <c r="I16" s="16">
        <v>332</v>
      </c>
      <c r="J16" s="16">
        <v>1.7000000000000001E-2</v>
      </c>
      <c r="K16" s="16">
        <v>32</v>
      </c>
      <c r="L16" s="16">
        <v>0.14842000000000002</v>
      </c>
      <c r="M16" s="16">
        <v>103.45972</v>
      </c>
      <c r="N16" s="16">
        <v>3.3000000000000002E-2</v>
      </c>
      <c r="O16" s="16">
        <v>84</v>
      </c>
      <c r="P16" s="16">
        <v>3.0000000000000001E-3</v>
      </c>
      <c r="Q16" s="16">
        <v>16</v>
      </c>
      <c r="R16" s="16">
        <v>0.11668000000000001</v>
      </c>
      <c r="S16" s="16">
        <v>31.4</v>
      </c>
      <c r="T16" s="16">
        <v>3.0000000000000001E-3</v>
      </c>
      <c r="U16" s="16">
        <v>8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f t="shared" si="0"/>
        <v>0.3891</v>
      </c>
      <c r="AC16" s="16">
        <f t="shared" si="0"/>
        <v>678.85972000000004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88"/>
      <c r="AV16" s="20"/>
    </row>
    <row r="17" spans="1:47" ht="12" customHeight="1" x14ac:dyDescent="0.25">
      <c r="A17" s="14"/>
      <c r="B17" s="383" t="s">
        <v>32</v>
      </c>
      <c r="C17" s="30" t="s">
        <v>33</v>
      </c>
      <c r="D17" s="16">
        <v>42.887156499999996</v>
      </c>
      <c r="E17" s="16">
        <v>44203.590616000001</v>
      </c>
      <c r="F17" s="29">
        <v>44.436920000000015</v>
      </c>
      <c r="G17" s="29">
        <v>47645.255030999993</v>
      </c>
      <c r="H17" s="29">
        <v>58.44550000000001</v>
      </c>
      <c r="I17" s="29">
        <v>66133.164111999999</v>
      </c>
      <c r="J17" s="29">
        <v>40.593779999999995</v>
      </c>
      <c r="K17" s="29">
        <v>43831.810794999998</v>
      </c>
      <c r="L17" s="29">
        <v>49.757710000000017</v>
      </c>
      <c r="M17" s="29">
        <v>62968.450825999986</v>
      </c>
      <c r="N17" s="29">
        <v>121.06914</v>
      </c>
      <c r="O17" s="29">
        <v>132954.90578899998</v>
      </c>
      <c r="P17" s="29">
        <v>36.082740000000008</v>
      </c>
      <c r="Q17" s="29">
        <v>44674.327930000007</v>
      </c>
      <c r="R17" s="29">
        <v>12.187139999999999</v>
      </c>
      <c r="S17" s="29">
        <v>23594.764211999995</v>
      </c>
      <c r="T17" s="29">
        <v>62.111830000000005</v>
      </c>
      <c r="U17" s="29">
        <v>59974.474371000004</v>
      </c>
      <c r="V17" s="29">
        <v>59.398499999999999</v>
      </c>
      <c r="W17" s="29">
        <v>72839.535864999983</v>
      </c>
      <c r="X17" s="29">
        <v>43.529710000000001</v>
      </c>
      <c r="Y17" s="29">
        <v>53946.348468999997</v>
      </c>
      <c r="Z17" s="29">
        <v>34.167950000000005</v>
      </c>
      <c r="AA17" s="29">
        <v>44189.584945000002</v>
      </c>
      <c r="AB17" s="16">
        <f t="shared" si="0"/>
        <v>604.6680765000001</v>
      </c>
      <c r="AC17" s="16">
        <f t="shared" si="0"/>
        <v>696956.21296099992</v>
      </c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88"/>
    </row>
    <row r="18" spans="1:47" ht="12" customHeight="1" x14ac:dyDescent="0.25">
      <c r="A18" s="14"/>
      <c r="B18" s="383" t="s">
        <v>34</v>
      </c>
      <c r="C18" s="30" t="s">
        <v>35</v>
      </c>
      <c r="D18" s="16">
        <v>1275.3099</v>
      </c>
      <c r="E18" s="16">
        <v>668912.6088899998</v>
      </c>
      <c r="F18" s="16">
        <v>2132.3927100000001</v>
      </c>
      <c r="G18" s="16">
        <v>1112942.1803259999</v>
      </c>
      <c r="H18" s="16">
        <v>13013.65653</v>
      </c>
      <c r="I18" s="16">
        <v>4051513.6048360015</v>
      </c>
      <c r="J18" s="16">
        <v>1983.6090699999997</v>
      </c>
      <c r="K18" s="16">
        <v>1012215.1989340001</v>
      </c>
      <c r="L18" s="16">
        <v>900.51823000000002</v>
      </c>
      <c r="M18" s="16">
        <v>444316.85021</v>
      </c>
      <c r="N18" s="16">
        <v>106.59399999999999</v>
      </c>
      <c r="O18" s="16">
        <v>56404.980800000005</v>
      </c>
      <c r="P18" s="16">
        <v>191.19077999999999</v>
      </c>
      <c r="Q18" s="16">
        <v>97125.625396000003</v>
      </c>
      <c r="R18" s="16">
        <v>678.62292000000002</v>
      </c>
      <c r="S18" s="16">
        <v>365226.54807199998</v>
      </c>
      <c r="T18" s="16">
        <v>399.21341999999993</v>
      </c>
      <c r="U18" s="16">
        <v>207413.25727</v>
      </c>
      <c r="V18" s="16">
        <v>390.11091000000005</v>
      </c>
      <c r="W18" s="16">
        <v>230610.52503600001</v>
      </c>
      <c r="X18" s="16">
        <v>536.80709000000002</v>
      </c>
      <c r="Y18" s="16">
        <v>301392.40849500004</v>
      </c>
      <c r="Z18" s="16">
        <v>252.74088999999998</v>
      </c>
      <c r="AA18" s="16">
        <v>147754.85177500002</v>
      </c>
      <c r="AB18" s="16">
        <f t="shared" si="0"/>
        <v>21860.766450000003</v>
      </c>
      <c r="AC18" s="16">
        <f t="shared" si="0"/>
        <v>8695828.6400400009</v>
      </c>
    </row>
    <row r="19" spans="1:47" ht="12" customHeight="1" x14ac:dyDescent="0.25">
      <c r="A19" s="31"/>
      <c r="B19" s="32" t="s">
        <v>36</v>
      </c>
      <c r="C19" s="33" t="s">
        <v>37</v>
      </c>
      <c r="D19" s="34">
        <v>5.4900000000000001E-3</v>
      </c>
      <c r="E19" s="34">
        <v>38.966372999999997</v>
      </c>
      <c r="F19" s="34">
        <v>0</v>
      </c>
      <c r="G19" s="34">
        <v>0</v>
      </c>
      <c r="H19" s="34">
        <v>32.644500000000001</v>
      </c>
      <c r="I19" s="34">
        <v>1601.1709499999999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3.3499999999999997E-3</v>
      </c>
      <c r="S19" s="34">
        <v>40.564526000000001</v>
      </c>
      <c r="T19" s="34">
        <v>1.7000000000000001E-2</v>
      </c>
      <c r="U19" s="34">
        <v>104</v>
      </c>
      <c r="V19" s="34">
        <v>0.105</v>
      </c>
      <c r="W19" s="34">
        <v>236</v>
      </c>
      <c r="X19" s="34">
        <v>0.11700000000000001</v>
      </c>
      <c r="Y19" s="34">
        <v>256</v>
      </c>
      <c r="Z19" s="34">
        <v>4.1019999999999994E-2</v>
      </c>
      <c r="AA19" s="34">
        <v>228</v>
      </c>
      <c r="AB19" s="16">
        <f t="shared" si="0"/>
        <v>32.93336</v>
      </c>
      <c r="AC19" s="16">
        <f t="shared" si="0"/>
        <v>2504.701849</v>
      </c>
    </row>
    <row r="20" spans="1:47" ht="6.75" customHeight="1" x14ac:dyDescent="0.25">
      <c r="A20" s="35"/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16">
        <f t="shared" si="0"/>
        <v>0</v>
      </c>
      <c r="AC20" s="16">
        <f t="shared" si="0"/>
        <v>0</v>
      </c>
      <c r="AN20" s="88"/>
    </row>
    <row r="21" spans="1:47" ht="12" customHeight="1" x14ac:dyDescent="0.25">
      <c r="A21" s="39"/>
      <c r="B21" s="390" t="s">
        <v>38</v>
      </c>
      <c r="C21" s="40" t="s">
        <v>39</v>
      </c>
      <c r="D21" s="41">
        <v>122.69799999999999</v>
      </c>
      <c r="E21" s="41">
        <v>64244.14</v>
      </c>
      <c r="F21" s="41">
        <v>73.89067</v>
      </c>
      <c r="G21" s="41">
        <v>31477.714182000003</v>
      </c>
      <c r="H21" s="41">
        <v>99.79083</v>
      </c>
      <c r="I21" s="41">
        <v>52934.052200000006</v>
      </c>
      <c r="J21" s="41">
        <v>91.716989999999996</v>
      </c>
      <c r="K21" s="41">
        <v>38278.969580000004</v>
      </c>
      <c r="L21" s="41">
        <v>72.121830000000003</v>
      </c>
      <c r="M21" s="41">
        <v>26708.036966</v>
      </c>
      <c r="N21" s="41">
        <v>195.726</v>
      </c>
      <c r="O21" s="41">
        <v>87621.739700000006</v>
      </c>
      <c r="P21" s="41">
        <v>49.898000000000003</v>
      </c>
      <c r="Q21" s="41">
        <v>27335.106399999997</v>
      </c>
      <c r="R21" s="41">
        <v>24.948</v>
      </c>
      <c r="S21" s="41">
        <v>13150.0908</v>
      </c>
      <c r="T21" s="41">
        <v>48.436</v>
      </c>
      <c r="U21" s="41">
        <v>26444.113599999997</v>
      </c>
      <c r="V21" s="41">
        <v>26.036000000000001</v>
      </c>
      <c r="W21" s="41">
        <v>15194.6096</v>
      </c>
      <c r="X21" s="41">
        <v>7.8E-2</v>
      </c>
      <c r="Y21" s="41">
        <v>196.78620000000001</v>
      </c>
      <c r="Z21" s="41">
        <v>139.59899999999999</v>
      </c>
      <c r="AA21" s="41">
        <v>228</v>
      </c>
      <c r="AB21" s="16">
        <f t="shared" si="0"/>
        <v>944.93931999999995</v>
      </c>
      <c r="AC21" s="16">
        <f t="shared" si="0"/>
        <v>383813.35922799999</v>
      </c>
      <c r="AN21" s="88"/>
      <c r="AP21" s="234"/>
    </row>
    <row r="22" spans="1:47" ht="12" customHeight="1" x14ac:dyDescent="0.25">
      <c r="A22" s="42">
        <v>11</v>
      </c>
      <c r="B22" s="383" t="s">
        <v>40</v>
      </c>
      <c r="C22" s="15" t="s">
        <v>41</v>
      </c>
      <c r="D22" s="16">
        <v>567.54069000000004</v>
      </c>
      <c r="E22" s="16">
        <v>253090.37698900001</v>
      </c>
      <c r="F22" s="16">
        <v>607.47149999999999</v>
      </c>
      <c r="G22" s="16">
        <v>278520.63828700007</v>
      </c>
      <c r="H22" s="16">
        <v>494.85451</v>
      </c>
      <c r="I22" s="16">
        <v>216571.19760099999</v>
      </c>
      <c r="J22" s="16">
        <v>525.21351000000004</v>
      </c>
      <c r="K22" s="16">
        <v>226151.53762499997</v>
      </c>
      <c r="L22" s="41">
        <v>425.6151000000001</v>
      </c>
      <c r="M22" s="41">
        <v>177308.88818399998</v>
      </c>
      <c r="N22" s="41">
        <v>589.97891000000004</v>
      </c>
      <c r="O22" s="41">
        <v>254581.02116400001</v>
      </c>
      <c r="P22" s="41">
        <v>324.60380000000004</v>
      </c>
      <c r="Q22" s="41">
        <v>145476.97026899998</v>
      </c>
      <c r="R22" s="41">
        <v>709.66717000000006</v>
      </c>
      <c r="S22" s="41">
        <v>308862.958079</v>
      </c>
      <c r="T22" s="41">
        <v>531.74748</v>
      </c>
      <c r="U22" s="41">
        <v>228026.93495099997</v>
      </c>
      <c r="V22" s="41">
        <v>428.04411000000005</v>
      </c>
      <c r="W22" s="41">
        <v>187019.81697299998</v>
      </c>
      <c r="X22" s="41">
        <v>606.19308000000012</v>
      </c>
      <c r="Y22" s="41">
        <v>258192.880878</v>
      </c>
      <c r="Z22" s="41">
        <v>796.6448200000001</v>
      </c>
      <c r="AA22" s="41">
        <v>334396.75923799997</v>
      </c>
      <c r="AB22" s="16">
        <f t="shared" si="0"/>
        <v>6607.5746799999997</v>
      </c>
      <c r="AC22" s="16">
        <f t="shared" si="0"/>
        <v>2868199.9802379999</v>
      </c>
    </row>
    <row r="23" spans="1:47" ht="12" customHeight="1" x14ac:dyDescent="0.25">
      <c r="A23" s="42"/>
      <c r="B23" s="43" t="s">
        <v>42</v>
      </c>
      <c r="C23" s="17" t="s">
        <v>43</v>
      </c>
      <c r="D23" s="16">
        <v>164.71681000000001</v>
      </c>
      <c r="E23" s="16">
        <v>149226.12536799998</v>
      </c>
      <c r="F23" s="16">
        <v>143.77951000000002</v>
      </c>
      <c r="G23" s="16">
        <v>153835.61414200001</v>
      </c>
      <c r="H23" s="16">
        <v>115.6725</v>
      </c>
      <c r="I23" s="16">
        <v>106503.43279199999</v>
      </c>
      <c r="J23" s="16">
        <v>154.92712</v>
      </c>
      <c r="K23" s="16">
        <v>187411.10121200004</v>
      </c>
      <c r="L23" s="41">
        <v>100.36426</v>
      </c>
      <c r="M23" s="41">
        <v>84389.392457000009</v>
      </c>
      <c r="N23" s="41">
        <v>85.950879999999984</v>
      </c>
      <c r="O23" s="41">
        <v>73318.403604999985</v>
      </c>
      <c r="P23" s="41">
        <v>143.28023999999999</v>
      </c>
      <c r="Q23" s="41">
        <v>115330.71692100001</v>
      </c>
      <c r="R23" s="41">
        <v>168.41085000000001</v>
      </c>
      <c r="S23" s="41">
        <v>175105.66566099995</v>
      </c>
      <c r="T23" s="41">
        <v>45.454219999999999</v>
      </c>
      <c r="U23" s="41">
        <v>48292.842256000004</v>
      </c>
      <c r="V23" s="41">
        <v>102.82645000000001</v>
      </c>
      <c r="W23" s="41">
        <v>96196.951459999997</v>
      </c>
      <c r="X23" s="41">
        <v>175.17330999999999</v>
      </c>
      <c r="Y23" s="41">
        <v>164526.121292</v>
      </c>
      <c r="Z23" s="41">
        <v>157.33500000000004</v>
      </c>
      <c r="AA23" s="41">
        <v>150155.970271</v>
      </c>
      <c r="AB23" s="16">
        <f t="shared" si="0"/>
        <v>1557.8911499999999</v>
      </c>
      <c r="AC23" s="16">
        <f t="shared" si="0"/>
        <v>1504292.3374369997</v>
      </c>
    </row>
    <row r="24" spans="1:47" ht="12" customHeight="1" x14ac:dyDescent="0.25">
      <c r="A24" s="383"/>
      <c r="B24" s="44" t="s">
        <v>44</v>
      </c>
      <c r="C24" s="15" t="s">
        <v>45</v>
      </c>
      <c r="D24" s="16">
        <v>41.515650000000001</v>
      </c>
      <c r="E24" s="16">
        <v>48886.779444000007</v>
      </c>
      <c r="F24" s="16">
        <v>20.678830000000001</v>
      </c>
      <c r="G24" s="16">
        <v>24469.999630999999</v>
      </c>
      <c r="H24" s="16">
        <v>8.5000000000000006E-2</v>
      </c>
      <c r="I24" s="16">
        <v>175.2</v>
      </c>
      <c r="J24" s="16">
        <v>6.0794899999999998</v>
      </c>
      <c r="K24" s="16">
        <v>4764.365025000001</v>
      </c>
      <c r="L24" s="41">
        <v>0.55750999999999995</v>
      </c>
      <c r="M24" s="41">
        <v>617.64608600000008</v>
      </c>
      <c r="N24" s="41">
        <v>0.73</v>
      </c>
      <c r="O24" s="41">
        <v>335.48899999999998</v>
      </c>
      <c r="P24" s="41">
        <v>0</v>
      </c>
      <c r="Q24" s="41">
        <v>0</v>
      </c>
      <c r="R24" s="41">
        <v>1E-3</v>
      </c>
      <c r="S24" s="41">
        <v>4.09</v>
      </c>
      <c r="T24" s="41">
        <v>2.2643500000000003</v>
      </c>
      <c r="U24" s="41">
        <v>1871.9673680000001</v>
      </c>
      <c r="V24" s="41">
        <v>1.0820999999999998</v>
      </c>
      <c r="W24" s="41">
        <v>920.63400000000001</v>
      </c>
      <c r="X24" s="41">
        <v>20.171739999999996</v>
      </c>
      <c r="Y24" s="41">
        <v>24228.398086000001</v>
      </c>
      <c r="Z24" s="41">
        <v>0.34709000000000001</v>
      </c>
      <c r="AA24" s="41">
        <v>345.39552100000003</v>
      </c>
      <c r="AB24" s="16">
        <f t="shared" si="0"/>
        <v>93.51276</v>
      </c>
      <c r="AC24" s="16">
        <f t="shared" si="0"/>
        <v>106619.964161</v>
      </c>
    </row>
    <row r="25" spans="1:47" ht="12" customHeight="1" x14ac:dyDescent="0.25">
      <c r="A25" s="518" t="s">
        <v>46</v>
      </c>
      <c r="B25" s="519"/>
      <c r="C25" s="15" t="s">
        <v>47</v>
      </c>
      <c r="D25" s="16">
        <v>19.050999999999998</v>
      </c>
      <c r="E25" s="16">
        <v>17153.520400000001</v>
      </c>
      <c r="F25" s="16">
        <v>7298.69</v>
      </c>
      <c r="G25" s="16">
        <v>2537386.2200000002</v>
      </c>
      <c r="H25" s="16">
        <v>0</v>
      </c>
      <c r="I25" s="16">
        <v>0</v>
      </c>
      <c r="J25" s="16">
        <v>2.72187</v>
      </c>
      <c r="K25" s="16">
        <v>938827.40040000004</v>
      </c>
      <c r="L25" s="41">
        <v>3.6130000000000002E-2</v>
      </c>
      <c r="M25" s="41">
        <v>19.499361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0.04</v>
      </c>
      <c r="AA25" s="41">
        <v>414</v>
      </c>
      <c r="AB25" s="16">
        <f t="shared" si="0"/>
        <v>7320.5390000000007</v>
      </c>
      <c r="AC25" s="16">
        <f t="shared" si="0"/>
        <v>3493800.6401610002</v>
      </c>
    </row>
    <row r="26" spans="1:47" ht="12" customHeight="1" x14ac:dyDescent="0.25">
      <c r="A26" s="520" t="s">
        <v>48</v>
      </c>
      <c r="B26" s="521"/>
      <c r="C26" s="15" t="s">
        <v>49</v>
      </c>
      <c r="D26" s="16">
        <v>1853.634</v>
      </c>
      <c r="E26" s="16">
        <v>639318.36659999995</v>
      </c>
      <c r="F26" s="16">
        <v>1737.9059999999999</v>
      </c>
      <c r="G26" s="16">
        <v>604094.01980000001</v>
      </c>
      <c r="H26" s="16">
        <v>9140.5509999999995</v>
      </c>
      <c r="I26" s="16">
        <v>3229622.3947000001</v>
      </c>
      <c r="J26" s="16">
        <v>12459</v>
      </c>
      <c r="K26" s="16">
        <v>3992800.4</v>
      </c>
      <c r="L26" s="41">
        <v>22681.828000000001</v>
      </c>
      <c r="M26" s="41">
        <v>7798259.1173999999</v>
      </c>
      <c r="N26" s="41">
        <v>4400</v>
      </c>
      <c r="O26" s="41">
        <v>1570921</v>
      </c>
      <c r="P26" s="41">
        <v>18967.428</v>
      </c>
      <c r="Q26" s="41">
        <v>7351822.3244000003</v>
      </c>
      <c r="R26" s="41">
        <v>9003</v>
      </c>
      <c r="S26" s="41">
        <v>3972185</v>
      </c>
      <c r="T26" s="41">
        <v>39458.839</v>
      </c>
      <c r="U26" s="41">
        <v>13203612.6998</v>
      </c>
      <c r="V26" s="41">
        <v>0</v>
      </c>
      <c r="W26" s="41">
        <v>0</v>
      </c>
      <c r="X26" s="41">
        <v>33602.127</v>
      </c>
      <c r="Y26" s="41">
        <v>11164361.191199999</v>
      </c>
      <c r="Z26" s="41">
        <v>37663.425000000003</v>
      </c>
      <c r="AA26" s="41">
        <v>12368121.591499999</v>
      </c>
      <c r="AB26" s="16">
        <f t="shared" si="0"/>
        <v>190967.73800000001</v>
      </c>
      <c r="AC26" s="16">
        <f t="shared" si="0"/>
        <v>65895118.105399996</v>
      </c>
    </row>
    <row r="27" spans="1:47" ht="12" customHeight="1" x14ac:dyDescent="0.25">
      <c r="A27" s="383"/>
      <c r="B27" s="43" t="s">
        <v>50</v>
      </c>
      <c r="C27" s="17" t="s">
        <v>51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5.0000000000000001E-3</v>
      </c>
      <c r="K27" s="16">
        <v>33</v>
      </c>
      <c r="L27" s="41">
        <v>0.16961000000000001</v>
      </c>
      <c r="M27" s="41">
        <v>2164.7493909999998</v>
      </c>
      <c r="N27" s="41">
        <v>0</v>
      </c>
      <c r="O27" s="41">
        <v>0</v>
      </c>
      <c r="P27" s="41">
        <v>0</v>
      </c>
      <c r="Q27" s="41">
        <v>0</v>
      </c>
      <c r="R27" s="41">
        <v>0.01</v>
      </c>
      <c r="S27" s="41">
        <v>70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16">
        <f t="shared" si="0"/>
        <v>0.18461000000000002</v>
      </c>
      <c r="AC27" s="16">
        <f t="shared" si="0"/>
        <v>2267.7493909999998</v>
      </c>
    </row>
    <row r="28" spans="1:47" ht="12" customHeight="1" x14ac:dyDescent="0.25">
      <c r="A28" s="383"/>
      <c r="B28" s="43" t="s">
        <v>52</v>
      </c>
      <c r="C28" s="17" t="s">
        <v>53</v>
      </c>
      <c r="D28" s="16">
        <v>186.43294420000001</v>
      </c>
      <c r="E28" s="16">
        <v>209763.13039100004</v>
      </c>
      <c r="F28" s="16">
        <v>174.89223000000001</v>
      </c>
      <c r="G28" s="16">
        <v>168705.92550300001</v>
      </c>
      <c r="H28" s="16">
        <v>124.185692</v>
      </c>
      <c r="I28" s="16">
        <v>119061.65894999998</v>
      </c>
      <c r="J28" s="16">
        <v>66.844989999999996</v>
      </c>
      <c r="K28" s="16">
        <v>91364.770892999979</v>
      </c>
      <c r="L28" s="41">
        <v>140.95685</v>
      </c>
      <c r="M28" s="41">
        <v>125269.80456399999</v>
      </c>
      <c r="N28" s="41">
        <v>128.28506000000002</v>
      </c>
      <c r="O28" s="41">
        <v>115167.20710499999</v>
      </c>
      <c r="P28" s="41">
        <v>121.85111999999999</v>
      </c>
      <c r="Q28" s="16">
        <v>131625.71197400001</v>
      </c>
      <c r="R28" s="16">
        <v>103.21961000000002</v>
      </c>
      <c r="S28" s="16">
        <v>91976.037238999997</v>
      </c>
      <c r="T28" s="16">
        <v>54.570059999999998</v>
      </c>
      <c r="U28" s="16">
        <v>37815.874339000002</v>
      </c>
      <c r="V28" s="16">
        <v>102.67873</v>
      </c>
      <c r="W28" s="16">
        <v>107040.29033100003</v>
      </c>
      <c r="X28" s="16">
        <v>91.134019999999992</v>
      </c>
      <c r="Y28" s="16">
        <v>110797.76109099995</v>
      </c>
      <c r="Z28" s="16">
        <v>107.03000999999999</v>
      </c>
      <c r="AA28" s="16">
        <v>89311.010641000001</v>
      </c>
      <c r="AB28" s="16">
        <f t="shared" si="0"/>
        <v>1402.0813162000002</v>
      </c>
      <c r="AC28" s="16">
        <f t="shared" si="0"/>
        <v>1397899.1830210001</v>
      </c>
    </row>
    <row r="29" spans="1:47" x14ac:dyDescent="0.25">
      <c r="A29" s="522" t="s">
        <v>54</v>
      </c>
      <c r="B29" s="523"/>
      <c r="C29" s="130" t="s">
        <v>55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>
        <f t="shared" si="0"/>
        <v>0</v>
      </c>
      <c r="AC29" s="45">
        <f t="shared" si="0"/>
        <v>0</v>
      </c>
    </row>
    <row r="30" spans="1:47" ht="12" customHeight="1" x14ac:dyDescent="0.25">
      <c r="A30" s="46"/>
      <c r="B30" s="47" t="s">
        <v>56</v>
      </c>
      <c r="C30" s="17" t="s">
        <v>57</v>
      </c>
      <c r="D30" s="16">
        <v>26.986549999999998</v>
      </c>
      <c r="E30" s="16">
        <v>36451.178232000006</v>
      </c>
      <c r="F30" s="16">
        <v>55.302889999999998</v>
      </c>
      <c r="G30" s="16">
        <v>70557.516218000004</v>
      </c>
      <c r="H30" s="16">
        <v>1039.59204</v>
      </c>
      <c r="I30" s="16">
        <v>796868.45275000005</v>
      </c>
      <c r="J30" s="16">
        <v>104.07862999999998</v>
      </c>
      <c r="K30" s="16">
        <v>166033.78027599998</v>
      </c>
      <c r="L30" s="16">
        <v>1809.3372899999999</v>
      </c>
      <c r="M30" s="16">
        <v>1358856.4461060001</v>
      </c>
      <c r="N30" s="16">
        <v>70.193480000000008</v>
      </c>
      <c r="O30" s="16">
        <v>126555.16026800001</v>
      </c>
      <c r="P30" s="16">
        <v>756.70940000000007</v>
      </c>
      <c r="Q30" s="16">
        <v>592020.19731600001</v>
      </c>
      <c r="R30" s="16">
        <v>114.77433000000002</v>
      </c>
      <c r="S30" s="16">
        <v>169690.45172700001</v>
      </c>
      <c r="T30" s="16">
        <v>40.601959999999998</v>
      </c>
      <c r="U30" s="16">
        <v>47973.764135999991</v>
      </c>
      <c r="V30" s="16">
        <v>10.074530000000001</v>
      </c>
      <c r="W30" s="16">
        <v>14838.355036000001</v>
      </c>
      <c r="X30" s="16">
        <v>19.632240000000003</v>
      </c>
      <c r="Y30" s="16">
        <v>31974.058583999999</v>
      </c>
      <c r="Z30" s="16">
        <v>27.556199999999997</v>
      </c>
      <c r="AA30" s="16">
        <v>35326.095840000002</v>
      </c>
      <c r="AB30" s="16">
        <f t="shared" si="0"/>
        <v>4074.8395399999999</v>
      </c>
      <c r="AC30" s="16">
        <f t="shared" si="0"/>
        <v>3447145.4564889995</v>
      </c>
    </row>
    <row r="31" spans="1:47" s="5" customFormat="1" ht="12" customHeight="1" x14ac:dyDescent="0.25">
      <c r="A31" s="46"/>
      <c r="B31" s="235" t="s">
        <v>58</v>
      </c>
      <c r="C31" s="236" t="s">
        <v>59</v>
      </c>
      <c r="D31" s="16">
        <v>9223.7479458999969</v>
      </c>
      <c r="E31" s="16">
        <v>6789412.1524950042</v>
      </c>
      <c r="F31" s="16">
        <v>13108.170566599998</v>
      </c>
      <c r="G31" s="16">
        <v>9104040.6348819882</v>
      </c>
      <c r="H31" s="16">
        <v>29272.976246999991</v>
      </c>
      <c r="I31" s="16">
        <v>20992888.981958009</v>
      </c>
      <c r="J31" s="16">
        <v>9768.9199599999938</v>
      </c>
      <c r="K31" s="16">
        <v>7825272.8796640001</v>
      </c>
      <c r="L31" s="16">
        <v>27787.090493999985</v>
      </c>
      <c r="M31" s="16">
        <v>19588770.147951007</v>
      </c>
      <c r="N31" s="16">
        <v>18629.175579999996</v>
      </c>
      <c r="O31" s="16">
        <v>13336342.514565991</v>
      </c>
      <c r="P31" s="16">
        <v>11304.069220000007</v>
      </c>
      <c r="Q31" s="16">
        <v>8238292.0809579948</v>
      </c>
      <c r="R31" s="16">
        <v>27746.13060499998</v>
      </c>
      <c r="S31" s="16">
        <v>18241169.207355991</v>
      </c>
      <c r="T31" s="16">
        <v>20155.658010800013</v>
      </c>
      <c r="U31" s="16">
        <v>13303397.172764996</v>
      </c>
      <c r="V31" s="16">
        <v>17902.703941099986</v>
      </c>
      <c r="W31" s="16">
        <v>13193786.410371996</v>
      </c>
      <c r="X31" s="16">
        <v>12298.942130500001</v>
      </c>
      <c r="Y31" s="16">
        <v>9677935.2849570122</v>
      </c>
      <c r="Z31" s="16">
        <v>38569.539465700007</v>
      </c>
      <c r="AA31" s="16">
        <v>27752717.415559988</v>
      </c>
      <c r="AB31" s="16">
        <f t="shared" si="0"/>
        <v>235767.12416659997</v>
      </c>
      <c r="AC31" s="16">
        <f t="shared" si="0"/>
        <v>168044024.88348398</v>
      </c>
    </row>
    <row r="32" spans="1:47" ht="12" customHeight="1" x14ac:dyDescent="0.25">
      <c r="A32" s="46"/>
      <c r="B32" s="47" t="s">
        <v>60</v>
      </c>
      <c r="C32" s="49" t="s">
        <v>61</v>
      </c>
      <c r="D32" s="16">
        <v>1070.97091</v>
      </c>
      <c r="E32" s="16">
        <v>969567.78935000114</v>
      </c>
      <c r="F32" s="16">
        <v>2728.1472731999966</v>
      </c>
      <c r="G32" s="16">
        <v>2230430.4953810014</v>
      </c>
      <c r="H32" s="16">
        <v>1203.8428977999938</v>
      </c>
      <c r="I32" s="16">
        <v>1563352.535650976</v>
      </c>
      <c r="J32" s="16">
        <v>1044.3152299999983</v>
      </c>
      <c r="K32" s="16">
        <v>1320565.3420349956</v>
      </c>
      <c r="L32" s="16">
        <v>2830.7610192999928</v>
      </c>
      <c r="M32" s="16">
        <v>1991858.1157789826</v>
      </c>
      <c r="N32" s="16">
        <v>24437.025520000025</v>
      </c>
      <c r="O32" s="16">
        <v>1495736.0986479968</v>
      </c>
      <c r="P32" s="16">
        <v>1234.9226059999964</v>
      </c>
      <c r="Q32" s="16">
        <v>1295285.6115889968</v>
      </c>
      <c r="R32" s="16">
        <v>3070.1492099999996</v>
      </c>
      <c r="S32" s="16">
        <v>2388276.6563800015</v>
      </c>
      <c r="T32" s="16">
        <v>878.53111000000354</v>
      </c>
      <c r="U32" s="16">
        <v>739423.15815799497</v>
      </c>
      <c r="V32" s="16">
        <v>2524.5045899999968</v>
      </c>
      <c r="W32" s="16">
        <v>2358477.3078369983</v>
      </c>
      <c r="X32" s="16">
        <v>1753.7939683999994</v>
      </c>
      <c r="Y32" s="16">
        <v>1587929.2301040031</v>
      </c>
      <c r="Z32" s="16">
        <v>1026.9436448000124</v>
      </c>
      <c r="AA32" s="16">
        <v>1132702.1560270004</v>
      </c>
      <c r="AB32" s="16">
        <f t="shared" si="0"/>
        <v>43803.907979500014</v>
      </c>
      <c r="AC32" s="16">
        <f t="shared" si="0"/>
        <v>19073604.496938948</v>
      </c>
    </row>
    <row r="33" spans="1:29" s="5" customFormat="1" ht="12" customHeight="1" x14ac:dyDescent="0.25">
      <c r="A33" s="22"/>
      <c r="C33" s="130" t="s">
        <v>62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1:29" ht="9.75" customHeight="1" x14ac:dyDescent="0.25">
      <c r="A34" s="25"/>
      <c r="B34" s="5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spans="1:29" ht="26.25" x14ac:dyDescent="0.25">
      <c r="A35" s="18">
        <v>24</v>
      </c>
      <c r="B35" s="55"/>
      <c r="C35" s="132" t="s">
        <v>63</v>
      </c>
      <c r="D35" s="94">
        <f>+D36+D37+D38</f>
        <v>4107.1150235000005</v>
      </c>
      <c r="E35" s="94">
        <f>+E36+E37+E38</f>
        <v>34372949.927374996</v>
      </c>
      <c r="F35" s="94">
        <f t="shared" ref="F35:AA35" si="2">+F36+F37+F38</f>
        <v>3784.8424422999997</v>
      </c>
      <c r="G35" s="94">
        <f t="shared" si="2"/>
        <v>35000760.796872996</v>
      </c>
      <c r="H35" s="94">
        <f t="shared" si="2"/>
        <v>3864.2862498000004</v>
      </c>
      <c r="I35" s="94">
        <f t="shared" si="2"/>
        <v>34986046.258700997</v>
      </c>
      <c r="J35" s="94">
        <f t="shared" si="2"/>
        <v>2607.4504171999997</v>
      </c>
      <c r="K35" s="94">
        <f t="shared" si="2"/>
        <v>25514465.019206002</v>
      </c>
      <c r="L35" s="94">
        <f t="shared" si="2"/>
        <v>3643.0450810000007</v>
      </c>
      <c r="M35" s="94">
        <f t="shared" si="2"/>
        <v>34567149.135822996</v>
      </c>
      <c r="N35" s="94">
        <f t="shared" si="2"/>
        <v>3060.3415169</v>
      </c>
      <c r="O35" s="94">
        <f t="shared" si="2"/>
        <v>23589769.818422999</v>
      </c>
      <c r="P35" s="94">
        <f t="shared" si="2"/>
        <v>2995.2057066999996</v>
      </c>
      <c r="Q35" s="94">
        <f t="shared" si="2"/>
        <v>25397844.621023003</v>
      </c>
      <c r="R35" s="94">
        <f t="shared" si="2"/>
        <v>3669.2012970999995</v>
      </c>
      <c r="S35" s="94">
        <f t="shared" si="2"/>
        <v>33970989.612254001</v>
      </c>
      <c r="T35" s="94">
        <f t="shared" si="2"/>
        <v>3322.1286169999994</v>
      </c>
      <c r="U35" s="94">
        <f t="shared" si="2"/>
        <v>25644238.482877001</v>
      </c>
      <c r="V35" s="94">
        <f t="shared" si="2"/>
        <v>4973.6594374000006</v>
      </c>
      <c r="W35" s="94">
        <f t="shared" si="2"/>
        <v>41712274.875381984</v>
      </c>
      <c r="X35" s="94">
        <f t="shared" si="2"/>
        <v>4480.0577978000001</v>
      </c>
      <c r="Y35" s="94">
        <f t="shared" si="2"/>
        <v>42554506.787049994</v>
      </c>
      <c r="Z35" s="94">
        <f t="shared" si="2"/>
        <v>3262.0438536000001</v>
      </c>
      <c r="AA35" s="94">
        <f t="shared" si="2"/>
        <v>39666901.227415003</v>
      </c>
      <c r="AB35" s="27">
        <f t="shared" si="0"/>
        <v>43769.377440299999</v>
      </c>
      <c r="AC35" s="27">
        <f t="shared" si="0"/>
        <v>396977896.56240201</v>
      </c>
    </row>
    <row r="36" spans="1:29" ht="12.75" customHeight="1" x14ac:dyDescent="0.25">
      <c r="A36" s="14"/>
      <c r="B36" s="56" t="s">
        <v>64</v>
      </c>
      <c r="C36" s="30" t="s">
        <v>65</v>
      </c>
      <c r="D36" s="57">
        <v>2327.2563100000002</v>
      </c>
      <c r="E36" s="57">
        <v>24984573.277485996</v>
      </c>
      <c r="F36" s="57">
        <v>1947.7215999999996</v>
      </c>
      <c r="G36" s="57">
        <v>22624470.735433999</v>
      </c>
      <c r="H36" s="57">
        <v>2420.2121299999999</v>
      </c>
      <c r="I36" s="57">
        <v>21943063.347762998</v>
      </c>
      <c r="J36" s="57">
        <v>1797.38213</v>
      </c>
      <c r="K36" s="57">
        <v>15957873.450894</v>
      </c>
      <c r="L36" s="57">
        <v>2015.0075100000001</v>
      </c>
      <c r="M36" s="57">
        <v>22180523.051894996</v>
      </c>
      <c r="N36" s="57">
        <v>2022.4800200000002</v>
      </c>
      <c r="O36" s="57">
        <v>15076267.414597001</v>
      </c>
      <c r="P36" s="57">
        <v>2061.20381</v>
      </c>
      <c r="Q36" s="57">
        <v>15537940.996705001</v>
      </c>
      <c r="R36" s="57">
        <v>2640.5762699999996</v>
      </c>
      <c r="S36" s="57">
        <v>23959669.964939002</v>
      </c>
      <c r="T36" s="57">
        <v>2694.3678899999995</v>
      </c>
      <c r="U36" s="57">
        <v>21028558.433736999</v>
      </c>
      <c r="V36" s="57">
        <v>3920.8787300000004</v>
      </c>
      <c r="W36" s="57">
        <v>33551652.13067399</v>
      </c>
      <c r="X36" s="57">
        <v>3557.9219000000003</v>
      </c>
      <c r="Y36" s="57">
        <v>36805149.459724993</v>
      </c>
      <c r="Z36" s="57">
        <v>2609.6473900000001</v>
      </c>
      <c r="AA36" s="57">
        <v>32297741.087363005</v>
      </c>
      <c r="AB36" s="16">
        <f t="shared" si="0"/>
        <v>30014.655690000007</v>
      </c>
      <c r="AC36" s="16">
        <f t="shared" si="0"/>
        <v>285947483.35121202</v>
      </c>
    </row>
    <row r="37" spans="1:29" ht="11.25" customHeight="1" x14ac:dyDescent="0.25">
      <c r="A37" s="14"/>
      <c r="B37" s="58">
        <v>2402</v>
      </c>
      <c r="C37" s="15" t="s">
        <v>66</v>
      </c>
      <c r="D37" s="57">
        <v>131.80762349999995</v>
      </c>
      <c r="E37" s="57">
        <v>2402247.0185270002</v>
      </c>
      <c r="F37" s="57">
        <v>89.354860299999984</v>
      </c>
      <c r="G37" s="57">
        <v>1864314.6869059999</v>
      </c>
      <c r="H37" s="57">
        <v>120.72210980000004</v>
      </c>
      <c r="I37" s="57">
        <v>2279931.9990459997</v>
      </c>
      <c r="J37" s="57">
        <v>102.64689720000004</v>
      </c>
      <c r="K37" s="57">
        <v>2152321.34038</v>
      </c>
      <c r="L37" s="57">
        <v>148.02421099999998</v>
      </c>
      <c r="M37" s="57">
        <v>2538862.9264799994</v>
      </c>
      <c r="N37" s="57">
        <v>117.38409950000002</v>
      </c>
      <c r="O37" s="57">
        <v>2014553.8995699999</v>
      </c>
      <c r="P37" s="57">
        <v>290.68732669999974</v>
      </c>
      <c r="Q37" s="57">
        <v>3253437.912699</v>
      </c>
      <c r="R37" s="57">
        <v>153.47658710000005</v>
      </c>
      <c r="S37" s="57">
        <v>1700401.8146599999</v>
      </c>
      <c r="T37" s="57">
        <v>322.99758699999995</v>
      </c>
      <c r="U37" s="57">
        <v>1421595.6218410004</v>
      </c>
      <c r="V37" s="57">
        <v>147.62937740000001</v>
      </c>
      <c r="W37" s="57">
        <v>2931935.5681739999</v>
      </c>
      <c r="X37" s="57">
        <v>111.57326780000001</v>
      </c>
      <c r="Y37" s="57">
        <v>1580171.2536199996</v>
      </c>
      <c r="Z37" s="57">
        <v>160.91785359999997</v>
      </c>
      <c r="AA37" s="57">
        <v>2730344.2051099995</v>
      </c>
      <c r="AB37" s="16">
        <f t="shared" si="0"/>
        <v>1897.2218008999998</v>
      </c>
      <c r="AC37" s="16">
        <f t="shared" si="0"/>
        <v>26870118.247012999</v>
      </c>
    </row>
    <row r="38" spans="1:29" ht="26.25" customHeight="1" x14ac:dyDescent="0.25">
      <c r="A38" s="14"/>
      <c r="B38" s="58">
        <v>2403</v>
      </c>
      <c r="C38" s="30" t="s">
        <v>67</v>
      </c>
      <c r="D38" s="57">
        <v>1648.0510900000006</v>
      </c>
      <c r="E38" s="57">
        <v>6986129.6313619995</v>
      </c>
      <c r="F38" s="57">
        <v>1747.7659819999999</v>
      </c>
      <c r="G38" s="57">
        <v>10511975.374532998</v>
      </c>
      <c r="H38" s="57">
        <v>1323.3520100000003</v>
      </c>
      <c r="I38" s="57">
        <v>10763050.911892001</v>
      </c>
      <c r="J38" s="57">
        <v>707.42138999999997</v>
      </c>
      <c r="K38" s="57">
        <v>7404270.2279320005</v>
      </c>
      <c r="L38" s="57">
        <v>1480.0133600000004</v>
      </c>
      <c r="M38" s="57">
        <v>9847763.1574480012</v>
      </c>
      <c r="N38" s="57">
        <v>920.47739739999986</v>
      </c>
      <c r="O38" s="57">
        <v>6498948.5042559989</v>
      </c>
      <c r="P38" s="57">
        <v>643.31457000000012</v>
      </c>
      <c r="Q38" s="57">
        <v>6606465.711619</v>
      </c>
      <c r="R38" s="57">
        <v>875.14844000000005</v>
      </c>
      <c r="S38" s="57">
        <v>8310917.8326549996</v>
      </c>
      <c r="T38" s="57">
        <v>304.76314000000002</v>
      </c>
      <c r="U38" s="57">
        <v>3194084.4272990003</v>
      </c>
      <c r="V38" s="57">
        <v>905.15132999999992</v>
      </c>
      <c r="W38" s="57">
        <v>5228687.1765339999</v>
      </c>
      <c r="X38" s="57">
        <v>810.56263000000001</v>
      </c>
      <c r="Y38" s="57">
        <v>4169186.0737049994</v>
      </c>
      <c r="Z38" s="57">
        <v>491.47861000000006</v>
      </c>
      <c r="AA38" s="57">
        <v>4638815.9349419996</v>
      </c>
      <c r="AB38" s="16">
        <f t="shared" si="0"/>
        <v>11857.499949400006</v>
      </c>
      <c r="AC38" s="16">
        <f t="shared" si="0"/>
        <v>84160294.964176983</v>
      </c>
    </row>
    <row r="39" spans="1:29" ht="6.75" customHeight="1" x14ac:dyDescent="0.25">
      <c r="A39" s="24"/>
      <c r="B39" s="59"/>
      <c r="C39" s="2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>
        <f t="shared" si="0"/>
        <v>0</v>
      </c>
      <c r="AC39" s="54">
        <f t="shared" si="0"/>
        <v>0</v>
      </c>
    </row>
    <row r="40" spans="1:29" x14ac:dyDescent="0.25">
      <c r="A40" s="18">
        <v>18</v>
      </c>
      <c r="B40" s="61"/>
      <c r="C40" s="133" t="s">
        <v>68</v>
      </c>
      <c r="D40" s="94">
        <f>+D41+D42+D43+D44+D45+D46</f>
        <v>644.17506709999986</v>
      </c>
      <c r="E40" s="94">
        <f>+E41+E42+E43+E44+E45+E46</f>
        <v>2455559.5109959999</v>
      </c>
      <c r="F40" s="94">
        <f t="shared" ref="F40:AA40" si="3">+F41+F42+F43+F44+F45+F46</f>
        <v>738.05141730000014</v>
      </c>
      <c r="G40" s="94">
        <f t="shared" si="3"/>
        <v>2404285.7922939993</v>
      </c>
      <c r="H40" s="94">
        <f t="shared" si="3"/>
        <v>1037.9174144999999</v>
      </c>
      <c r="I40" s="94">
        <f t="shared" si="3"/>
        <v>2754009.5694520003</v>
      </c>
      <c r="J40" s="94">
        <f t="shared" si="3"/>
        <v>514.17722310000011</v>
      </c>
      <c r="K40" s="94">
        <f t="shared" si="3"/>
        <v>2107742.0350740002</v>
      </c>
      <c r="L40" s="94">
        <f t="shared" si="3"/>
        <v>723.0344321</v>
      </c>
      <c r="M40" s="94">
        <f t="shared" si="3"/>
        <v>2541392.6430299995</v>
      </c>
      <c r="N40" s="94">
        <f t="shared" si="3"/>
        <v>519.9057246000001</v>
      </c>
      <c r="O40" s="94">
        <f t="shared" si="3"/>
        <v>1656001.8756949999</v>
      </c>
      <c r="P40" s="94">
        <f t="shared" si="3"/>
        <v>555.85012019999988</v>
      </c>
      <c r="Q40" s="94">
        <f t="shared" si="3"/>
        <v>2108071.7204850004</v>
      </c>
      <c r="R40" s="94">
        <f t="shared" si="3"/>
        <v>701.33214150000003</v>
      </c>
      <c r="S40" s="94">
        <f t="shared" si="3"/>
        <v>2138764.998503</v>
      </c>
      <c r="T40" s="94">
        <f t="shared" si="3"/>
        <v>651.48453390000009</v>
      </c>
      <c r="U40" s="94">
        <f t="shared" si="3"/>
        <v>2661162.660311</v>
      </c>
      <c r="V40" s="94">
        <f t="shared" si="3"/>
        <v>740.96552060000022</v>
      </c>
      <c r="W40" s="94">
        <f t="shared" si="3"/>
        <v>2973860.4190029986</v>
      </c>
      <c r="X40" s="94">
        <f t="shared" si="3"/>
        <v>565.91897269999993</v>
      </c>
      <c r="Y40" s="94">
        <f t="shared" si="3"/>
        <v>2115609.443403</v>
      </c>
      <c r="Z40" s="94">
        <f t="shared" si="3"/>
        <v>589.60662739999987</v>
      </c>
      <c r="AA40" s="94">
        <f t="shared" si="3"/>
        <v>2989197.3486999995</v>
      </c>
      <c r="AB40" s="27">
        <f t="shared" si="0"/>
        <v>7982.4191950000004</v>
      </c>
      <c r="AC40" s="27">
        <f t="shared" si="0"/>
        <v>28905658.016945992</v>
      </c>
    </row>
    <row r="41" spans="1:29" ht="12.75" customHeight="1" x14ac:dyDescent="0.25">
      <c r="A41" s="62"/>
      <c r="B41" s="63" t="s">
        <v>69</v>
      </c>
      <c r="C41" s="30" t="s">
        <v>70</v>
      </c>
      <c r="D41" s="60">
        <v>0.2029</v>
      </c>
      <c r="E41" s="57">
        <v>735.39</v>
      </c>
      <c r="F41" s="60">
        <v>0</v>
      </c>
      <c r="G41" s="57">
        <v>0</v>
      </c>
      <c r="H41" s="60">
        <v>0</v>
      </c>
      <c r="I41" s="57">
        <v>0</v>
      </c>
      <c r="J41" s="57">
        <v>5.0000000000000001E-4</v>
      </c>
      <c r="K41" s="57">
        <v>0.75</v>
      </c>
      <c r="L41" s="57">
        <v>8.1700000000000009E-2</v>
      </c>
      <c r="M41" s="57">
        <v>122.55</v>
      </c>
      <c r="N41" s="57">
        <v>0</v>
      </c>
      <c r="O41" s="57">
        <v>0</v>
      </c>
      <c r="P41" s="57">
        <v>0.13069999999999998</v>
      </c>
      <c r="Q41" s="57">
        <v>196.05</v>
      </c>
      <c r="R41" s="57">
        <v>101.5</v>
      </c>
      <c r="S41" s="57">
        <v>258555.57</v>
      </c>
      <c r="T41" s="57">
        <v>0</v>
      </c>
      <c r="U41" s="57">
        <v>0</v>
      </c>
      <c r="V41" s="57">
        <v>0.747</v>
      </c>
      <c r="W41" s="57">
        <v>6555.5973000000004</v>
      </c>
      <c r="X41" s="57">
        <v>2.7600000000000003E-2</v>
      </c>
      <c r="Y41" s="57">
        <v>41.4</v>
      </c>
      <c r="Z41" s="57">
        <v>0</v>
      </c>
      <c r="AA41" s="57">
        <v>0</v>
      </c>
      <c r="AB41" s="27">
        <f t="shared" si="0"/>
        <v>102.69040000000001</v>
      </c>
      <c r="AC41" s="27">
        <f t="shared" si="0"/>
        <v>266207.30730000004</v>
      </c>
    </row>
    <row r="42" spans="1:29" ht="12.75" customHeight="1" x14ac:dyDescent="0.25">
      <c r="A42" s="62"/>
      <c r="B42" s="63">
        <v>1802</v>
      </c>
      <c r="C42" s="30" t="s">
        <v>71</v>
      </c>
      <c r="D42" s="57">
        <v>0</v>
      </c>
      <c r="E42" s="57">
        <v>0</v>
      </c>
      <c r="F42" s="57">
        <v>0</v>
      </c>
      <c r="G42" s="57">
        <v>0</v>
      </c>
      <c r="H42" s="57">
        <v>250</v>
      </c>
      <c r="I42" s="57">
        <v>8550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14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6.9999999999999993E-2</v>
      </c>
      <c r="AA42" s="57">
        <v>105</v>
      </c>
      <c r="AB42" s="27">
        <f t="shared" si="0"/>
        <v>250.07</v>
      </c>
      <c r="AC42" s="27">
        <f t="shared" si="0"/>
        <v>8655</v>
      </c>
    </row>
    <row r="43" spans="1:29" ht="12.75" customHeight="1" x14ac:dyDescent="0.25">
      <c r="A43" s="62"/>
      <c r="B43" s="63">
        <v>1803</v>
      </c>
      <c r="C43" s="30" t="s">
        <v>72</v>
      </c>
      <c r="D43" s="57">
        <v>0.5</v>
      </c>
      <c r="E43" s="57">
        <v>2000</v>
      </c>
      <c r="F43" s="57">
        <v>0.8</v>
      </c>
      <c r="G43" s="57">
        <v>3200</v>
      </c>
      <c r="H43" s="57">
        <v>0.875</v>
      </c>
      <c r="I43" s="57">
        <v>3500</v>
      </c>
      <c r="J43" s="57">
        <v>0</v>
      </c>
      <c r="K43" s="57">
        <v>0</v>
      </c>
      <c r="L43" s="57">
        <v>1.6054000000000002</v>
      </c>
      <c r="M43" s="57">
        <v>8470.2844000000005</v>
      </c>
      <c r="N43" s="57">
        <v>0.03</v>
      </c>
      <c r="O43" s="57">
        <v>4770</v>
      </c>
      <c r="P43" s="57">
        <v>0.27500000000000002</v>
      </c>
      <c r="Q43" s="57">
        <v>1100</v>
      </c>
      <c r="R43" s="57">
        <v>0</v>
      </c>
      <c r="S43" s="57">
        <v>0</v>
      </c>
      <c r="T43" s="57">
        <v>0</v>
      </c>
      <c r="U43" s="57">
        <v>0</v>
      </c>
      <c r="V43" s="57">
        <v>1.083</v>
      </c>
      <c r="W43" s="57">
        <v>6929.9925000000003</v>
      </c>
      <c r="X43" s="57">
        <v>5</v>
      </c>
      <c r="Y43" s="57">
        <v>24750</v>
      </c>
      <c r="Z43" s="57">
        <v>8.9999999999999993E-3</v>
      </c>
      <c r="AA43" s="57">
        <v>72.09</v>
      </c>
      <c r="AB43" s="27">
        <f t="shared" si="0"/>
        <v>10.1774</v>
      </c>
      <c r="AC43" s="27">
        <f t="shared" si="0"/>
        <v>54792.366899999994</v>
      </c>
    </row>
    <row r="44" spans="1:29" ht="12.75" customHeight="1" x14ac:dyDescent="0.25">
      <c r="A44" s="62"/>
      <c r="B44" s="63">
        <v>1804</v>
      </c>
      <c r="C44" s="30" t="s">
        <v>73</v>
      </c>
      <c r="D44" s="57">
        <v>0.24180000000000001</v>
      </c>
      <c r="E44" s="57">
        <v>918.05020000000002</v>
      </c>
      <c r="F44" s="57">
        <v>0.50868999999999998</v>
      </c>
      <c r="G44" s="57">
        <v>1899.3097399999999</v>
      </c>
      <c r="H44" s="57">
        <v>1.2232100000000001E-2</v>
      </c>
      <c r="I44" s="57">
        <v>89.152000999999998</v>
      </c>
      <c r="J44" s="57">
        <v>8.9999999999999993E-3</v>
      </c>
      <c r="K44" s="57">
        <v>167.51</v>
      </c>
      <c r="L44" s="57">
        <v>3.18</v>
      </c>
      <c r="M44" s="57">
        <v>19532.16</v>
      </c>
      <c r="N44" s="57">
        <v>0.15</v>
      </c>
      <c r="O44" s="57">
        <v>525</v>
      </c>
      <c r="P44" s="57">
        <v>0.18</v>
      </c>
      <c r="Q44" s="57">
        <v>630</v>
      </c>
      <c r="R44" s="57">
        <v>0.3</v>
      </c>
      <c r="S44" s="57">
        <v>1050</v>
      </c>
      <c r="T44" s="57">
        <v>0.6835</v>
      </c>
      <c r="U44" s="57">
        <v>2392.25</v>
      </c>
      <c r="V44" s="57">
        <v>0.8</v>
      </c>
      <c r="W44" s="57">
        <v>2800</v>
      </c>
      <c r="X44" s="57">
        <v>0.37132999999999999</v>
      </c>
      <c r="Y44" s="57">
        <v>1415.300794</v>
      </c>
      <c r="Z44" s="57">
        <v>0.50705</v>
      </c>
      <c r="AA44" s="57">
        <v>1831.00027</v>
      </c>
      <c r="AB44" s="27">
        <f t="shared" si="0"/>
        <v>6.9436020999999997</v>
      </c>
      <c r="AC44" s="27">
        <f t="shared" si="0"/>
        <v>33249.733004999995</v>
      </c>
    </row>
    <row r="45" spans="1:29" ht="12.75" customHeight="1" x14ac:dyDescent="0.25">
      <c r="A45" s="62"/>
      <c r="B45" s="63">
        <v>1805</v>
      </c>
      <c r="C45" s="30" t="s">
        <v>74</v>
      </c>
      <c r="D45" s="57">
        <v>36.00179</v>
      </c>
      <c r="E45" s="57">
        <v>82781.361873000002</v>
      </c>
      <c r="F45" s="57">
        <v>91.343999999999994</v>
      </c>
      <c r="G45" s="57">
        <v>208851.2255</v>
      </c>
      <c r="H45" s="57">
        <v>40.33</v>
      </c>
      <c r="I45" s="57">
        <v>74575.48079999999</v>
      </c>
      <c r="J45" s="57">
        <v>42.451490000000007</v>
      </c>
      <c r="K45" s="57">
        <v>93031.609195000012</v>
      </c>
      <c r="L45" s="57">
        <v>64.06819999999999</v>
      </c>
      <c r="M45" s="57">
        <v>147837.88086000003</v>
      </c>
      <c r="N45" s="57">
        <v>71.06559</v>
      </c>
      <c r="O45" s="57">
        <v>153629.344896</v>
      </c>
      <c r="P45" s="57">
        <v>28.0914</v>
      </c>
      <c r="Q45" s="57">
        <v>54820.968919999999</v>
      </c>
      <c r="R45" s="57">
        <v>120.19119999999999</v>
      </c>
      <c r="S45" s="57">
        <v>281524.11392000003</v>
      </c>
      <c r="T45" s="57">
        <v>57.979399999999998</v>
      </c>
      <c r="U45" s="57">
        <v>136488.61704000001</v>
      </c>
      <c r="V45" s="57">
        <v>65.052390000000003</v>
      </c>
      <c r="W45" s="57">
        <v>142954.11589299998</v>
      </c>
      <c r="X45" s="57">
        <v>78.525190000000009</v>
      </c>
      <c r="Y45" s="57">
        <v>181261.77449400001</v>
      </c>
      <c r="Z45" s="57">
        <v>66.149990000000003</v>
      </c>
      <c r="AA45" s="57">
        <v>153423.04297400001</v>
      </c>
      <c r="AB45" s="27">
        <f>D45+F45+H45+J45+L45+N45+P45+R45+T45+V45+X45+Z45</f>
        <v>761.25064000000009</v>
      </c>
      <c r="AC45" s="27">
        <f t="shared" si="0"/>
        <v>1711179.5363650003</v>
      </c>
    </row>
    <row r="46" spans="1:29" ht="12.75" customHeight="1" x14ac:dyDescent="0.25">
      <c r="A46" s="64"/>
      <c r="B46" s="65">
        <v>1806</v>
      </c>
      <c r="C46" s="66" t="s">
        <v>75</v>
      </c>
      <c r="D46" s="67">
        <v>607.22857709999982</v>
      </c>
      <c r="E46" s="67">
        <v>2369124.7089229999</v>
      </c>
      <c r="F46" s="67">
        <v>645.39872730000013</v>
      </c>
      <c r="G46" s="67">
        <v>2190335.2570539992</v>
      </c>
      <c r="H46" s="67">
        <v>746.7001823999999</v>
      </c>
      <c r="I46" s="67">
        <v>2667294.9366510003</v>
      </c>
      <c r="J46" s="67">
        <v>471.71623310000012</v>
      </c>
      <c r="K46" s="67">
        <v>2014542.1658790004</v>
      </c>
      <c r="L46" s="67">
        <v>654.09913210000002</v>
      </c>
      <c r="M46" s="67">
        <v>2365429.7677699993</v>
      </c>
      <c r="N46" s="67">
        <v>448.66013460000005</v>
      </c>
      <c r="O46" s="57">
        <v>1497077.5307990001</v>
      </c>
      <c r="P46" s="57">
        <v>527.17302019999988</v>
      </c>
      <c r="Q46" s="57">
        <v>2051324.7015650002</v>
      </c>
      <c r="R46" s="57">
        <v>479.34094150000004</v>
      </c>
      <c r="S46" s="57">
        <v>1597635.314583</v>
      </c>
      <c r="T46" s="57">
        <v>592.82163390000005</v>
      </c>
      <c r="U46" s="57">
        <v>2522281.793271</v>
      </c>
      <c r="V46" s="57">
        <v>673.28313060000016</v>
      </c>
      <c r="W46" s="57">
        <v>2814620.7133099986</v>
      </c>
      <c r="X46" s="57">
        <v>481.99485269999991</v>
      </c>
      <c r="Y46" s="57">
        <v>1908140.9681150001</v>
      </c>
      <c r="Z46" s="57">
        <v>522.87058739999986</v>
      </c>
      <c r="AA46" s="57">
        <v>2833766.2154559996</v>
      </c>
      <c r="AB46" s="27">
        <f t="shared" si="0"/>
        <v>6851.2871528999985</v>
      </c>
      <c r="AC46" s="27">
        <f t="shared" si="0"/>
        <v>26831574.073376</v>
      </c>
    </row>
    <row r="47" spans="1:29" ht="6.75" customHeight="1" x14ac:dyDescent="0.25">
      <c r="A47" s="68"/>
      <c r="B47" s="69"/>
      <c r="C47" s="37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>
        <f t="shared" si="0"/>
        <v>0</v>
      </c>
      <c r="AC47" s="53">
        <f t="shared" si="0"/>
        <v>0</v>
      </c>
    </row>
    <row r="48" spans="1:29" ht="38.25" customHeight="1" x14ac:dyDescent="0.25">
      <c r="A48" s="72" t="s">
        <v>76</v>
      </c>
      <c r="B48" s="73"/>
      <c r="C48" s="134" t="s">
        <v>77</v>
      </c>
      <c r="D48" s="135">
        <f>+D49+D50+D51+D52+D62+D63</f>
        <v>1146.3615</v>
      </c>
      <c r="E48" s="135">
        <f t="shared" ref="E48:AA48" si="4">+E49+E50+E51+E52+E62+E63</f>
        <v>2677056.1874929997</v>
      </c>
      <c r="F48" s="135">
        <f t="shared" si="4"/>
        <v>1560.4041539999998</v>
      </c>
      <c r="G48" s="135">
        <f t="shared" si="4"/>
        <v>3594726.4993949998</v>
      </c>
      <c r="H48" s="135">
        <f t="shared" si="4"/>
        <v>1202.2651742</v>
      </c>
      <c r="I48" s="135">
        <f t="shared" si="4"/>
        <v>2875080.3610839997</v>
      </c>
      <c r="J48" s="135">
        <f t="shared" si="4"/>
        <v>1639.5839199999998</v>
      </c>
      <c r="K48" s="135">
        <f t="shared" si="4"/>
        <v>3034433.4909010003</v>
      </c>
      <c r="L48" s="135">
        <f t="shared" si="4"/>
        <v>1049.3169700000001</v>
      </c>
      <c r="M48" s="135">
        <f t="shared" si="4"/>
        <v>2170425.5271470002</v>
      </c>
      <c r="N48" s="135">
        <f t="shared" si="4"/>
        <v>2351.3808000000004</v>
      </c>
      <c r="O48" s="135">
        <f t="shared" si="4"/>
        <v>4766683.2258820003</v>
      </c>
      <c r="P48" s="135">
        <f t="shared" si="4"/>
        <v>622.84527000000003</v>
      </c>
      <c r="Q48" s="135">
        <f t="shared" si="4"/>
        <v>1108939.481446</v>
      </c>
      <c r="R48" s="135">
        <f t="shared" si="4"/>
        <v>216.1233</v>
      </c>
      <c r="S48" s="135">
        <f t="shared" si="4"/>
        <v>479453.27571900003</v>
      </c>
      <c r="T48" s="135">
        <f t="shared" si="4"/>
        <v>1071.73107</v>
      </c>
      <c r="U48" s="135">
        <f t="shared" si="4"/>
        <v>2392774.0033410001</v>
      </c>
      <c r="V48" s="135">
        <f t="shared" si="4"/>
        <v>1400.0954100000001</v>
      </c>
      <c r="W48" s="135">
        <f t="shared" si="4"/>
        <v>3430418.8279480003</v>
      </c>
      <c r="X48" s="135">
        <f t="shared" si="4"/>
        <v>2076.1928200000002</v>
      </c>
      <c r="Y48" s="135">
        <f t="shared" si="4"/>
        <v>4779738.1201899992</v>
      </c>
      <c r="Z48" s="135">
        <f t="shared" si="4"/>
        <v>1218.8571199999999</v>
      </c>
      <c r="AA48" s="135">
        <f t="shared" si="4"/>
        <v>2800715.3355939998</v>
      </c>
      <c r="AB48" s="27">
        <f t="shared" si="0"/>
        <v>15555.1575082</v>
      </c>
      <c r="AC48" s="27">
        <f t="shared" si="0"/>
        <v>34110444.336140007</v>
      </c>
    </row>
    <row r="49" spans="1:29" ht="12" customHeight="1" x14ac:dyDescent="0.25">
      <c r="A49" s="573" t="s">
        <v>79</v>
      </c>
      <c r="B49" s="574"/>
      <c r="C49" s="17" t="s">
        <v>80</v>
      </c>
      <c r="D49" s="60">
        <v>1130.95</v>
      </c>
      <c r="E49" s="57">
        <v>2481537.34</v>
      </c>
      <c r="F49" s="60">
        <v>1542.34</v>
      </c>
      <c r="G49" s="57">
        <v>3354631.02</v>
      </c>
      <c r="H49" s="57">
        <v>1172.2159999999999</v>
      </c>
      <c r="I49" s="57">
        <v>2651270.9048999995</v>
      </c>
      <c r="J49" s="57">
        <v>1631.46</v>
      </c>
      <c r="K49" s="57">
        <v>2913067.2423</v>
      </c>
      <c r="L49" s="57">
        <v>997.22500000000002</v>
      </c>
      <c r="M49" s="57">
        <v>1846044.7060000002</v>
      </c>
      <c r="N49" s="57">
        <v>2321.4520000000002</v>
      </c>
      <c r="O49" s="57">
        <v>4397638.6604000004</v>
      </c>
      <c r="P49" s="57">
        <v>611.97500000000002</v>
      </c>
      <c r="Q49" s="57">
        <v>1009170.8075</v>
      </c>
      <c r="R49" s="57">
        <v>205.15244000000001</v>
      </c>
      <c r="S49" s="57">
        <v>353507.78456400003</v>
      </c>
      <c r="T49" s="57">
        <v>1051.7251200000001</v>
      </c>
      <c r="U49" s="57">
        <v>2258236.520124</v>
      </c>
      <c r="V49" s="57">
        <v>1371.40427</v>
      </c>
      <c r="W49" s="57">
        <v>3170879.7796500004</v>
      </c>
      <c r="X49" s="57">
        <v>2056.5320000000002</v>
      </c>
      <c r="Y49" s="57">
        <v>4583659.5373</v>
      </c>
      <c r="Z49" s="57">
        <v>1193.2809999999999</v>
      </c>
      <c r="AA49" s="57">
        <v>2600218.3966999999</v>
      </c>
      <c r="AB49" s="27">
        <f t="shared" si="0"/>
        <v>15285.712829999997</v>
      </c>
      <c r="AC49" s="27">
        <f t="shared" si="0"/>
        <v>31619862.699437995</v>
      </c>
    </row>
    <row r="50" spans="1:29" ht="12" customHeight="1" x14ac:dyDescent="0.25">
      <c r="A50" s="62"/>
      <c r="B50" s="63" t="s">
        <v>81</v>
      </c>
      <c r="C50" s="17" t="s">
        <v>82</v>
      </c>
      <c r="D50" s="60">
        <v>0</v>
      </c>
      <c r="E50" s="57">
        <v>0</v>
      </c>
      <c r="F50" s="60">
        <v>0</v>
      </c>
      <c r="G50" s="57">
        <v>0</v>
      </c>
      <c r="H50" s="57">
        <v>7.7294200000000007E-2</v>
      </c>
      <c r="I50" s="57">
        <v>188.417562</v>
      </c>
      <c r="J50" s="57">
        <v>0</v>
      </c>
      <c r="K50" s="57">
        <v>0</v>
      </c>
      <c r="L50" s="57">
        <v>19.2</v>
      </c>
      <c r="M50" s="57">
        <v>66211.199999999997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4.02583</v>
      </c>
      <c r="W50" s="57">
        <v>22654.999989</v>
      </c>
      <c r="X50" s="57">
        <v>0</v>
      </c>
      <c r="Y50" s="57">
        <v>0</v>
      </c>
      <c r="Z50" s="57">
        <v>0</v>
      </c>
      <c r="AA50" s="57">
        <v>0</v>
      </c>
      <c r="AB50" s="27">
        <f t="shared" si="0"/>
        <v>23.303124199999999</v>
      </c>
      <c r="AC50" s="27">
        <f t="shared" si="0"/>
        <v>89054.617551000003</v>
      </c>
    </row>
    <row r="51" spans="1:29" ht="12" customHeight="1" x14ac:dyDescent="0.25">
      <c r="A51" s="62"/>
      <c r="B51" s="63" t="s">
        <v>83</v>
      </c>
      <c r="C51" s="30" t="s">
        <v>84</v>
      </c>
      <c r="D51" s="60">
        <v>0.05</v>
      </c>
      <c r="E51" s="57">
        <v>340.94499999999999</v>
      </c>
      <c r="F51" s="60">
        <v>4.4974440000000007</v>
      </c>
      <c r="G51" s="57">
        <v>29870.817744</v>
      </c>
      <c r="H51" s="57">
        <v>2.3730600000000006</v>
      </c>
      <c r="I51" s="57">
        <v>13394.88558</v>
      </c>
      <c r="J51" s="57">
        <v>1.1240000000000001</v>
      </c>
      <c r="K51" s="57">
        <v>11387.026599999999</v>
      </c>
      <c r="L51" s="57">
        <v>0.79528999999999994</v>
      </c>
      <c r="M51" s="57">
        <v>4598.2556960000002</v>
      </c>
      <c r="N51" s="57">
        <v>3.0819000000000001</v>
      </c>
      <c r="O51" s="57">
        <v>16983.461879999999</v>
      </c>
      <c r="P51" s="57">
        <v>0.95557000000000003</v>
      </c>
      <c r="Q51" s="57">
        <v>7429.406489</v>
      </c>
      <c r="R51" s="57">
        <v>0.86399999999999999</v>
      </c>
      <c r="S51" s="57">
        <v>8501.76</v>
      </c>
      <c r="T51" s="57">
        <v>2.2559999999999998</v>
      </c>
      <c r="U51" s="57">
        <v>7831.0320000000002</v>
      </c>
      <c r="V51" s="57">
        <v>0.45044000000000001</v>
      </c>
      <c r="W51" s="57">
        <v>2269.1400160000003</v>
      </c>
      <c r="X51" s="57">
        <v>1.489E-2</v>
      </c>
      <c r="Y51" s="57">
        <v>286.38085899999999</v>
      </c>
      <c r="Z51" s="57">
        <v>2.9451900000000002</v>
      </c>
      <c r="AA51" s="57">
        <v>13681.117367000001</v>
      </c>
      <c r="AB51" s="27">
        <f t="shared" si="0"/>
        <v>19.407784000000003</v>
      </c>
      <c r="AC51" s="27">
        <f t="shared" si="0"/>
        <v>116574.229231</v>
      </c>
    </row>
    <row r="52" spans="1:29" ht="12" customHeight="1" x14ac:dyDescent="0.25">
      <c r="A52" s="62"/>
      <c r="B52" s="63" t="s">
        <v>85</v>
      </c>
      <c r="C52" s="30" t="s">
        <v>86</v>
      </c>
      <c r="D52" s="57">
        <v>14.353549999999997</v>
      </c>
      <c r="E52" s="57">
        <v>177678.97561499997</v>
      </c>
      <c r="F52" s="57">
        <v>12.374390000000002</v>
      </c>
      <c r="G52" s="57">
        <v>186259.31032899991</v>
      </c>
      <c r="H52" s="57">
        <v>24.082270000000012</v>
      </c>
      <c r="I52" s="57">
        <v>188176.24029199997</v>
      </c>
      <c r="J52" s="57">
        <v>6.9248400000000023</v>
      </c>
      <c r="K52" s="57">
        <v>109249.89126500001</v>
      </c>
      <c r="L52" s="57">
        <v>30.708669999999991</v>
      </c>
      <c r="M52" s="57">
        <v>240383.19914700009</v>
      </c>
      <c r="N52" s="57">
        <v>23.24933</v>
      </c>
      <c r="O52" s="57">
        <v>282807.0232590001</v>
      </c>
      <c r="P52" s="57">
        <v>9.3384699999999992</v>
      </c>
      <c r="Q52" s="57">
        <v>81593.841138000003</v>
      </c>
      <c r="R52" s="57">
        <v>9.9128299999999978</v>
      </c>
      <c r="S52" s="57">
        <v>115260.70389599998</v>
      </c>
      <c r="T52" s="57">
        <v>16.295220000000004</v>
      </c>
      <c r="U52" s="57">
        <v>115136.91316700004</v>
      </c>
      <c r="V52" s="57">
        <v>22.750879999999999</v>
      </c>
      <c r="W52" s="57">
        <v>215012.93537500003</v>
      </c>
      <c r="X52" s="57">
        <v>17.783549999999998</v>
      </c>
      <c r="Y52" s="57">
        <v>176323.25257099999</v>
      </c>
      <c r="Z52" s="57">
        <v>18.079370000000004</v>
      </c>
      <c r="AA52" s="57">
        <v>142133.49800600001</v>
      </c>
      <c r="AB52" s="27">
        <f t="shared" si="0"/>
        <v>205.85337000000001</v>
      </c>
      <c r="AC52" s="27">
        <f t="shared" si="0"/>
        <v>2030015.7840600002</v>
      </c>
    </row>
    <row r="53" spans="1:29" ht="9.75" customHeight="1" x14ac:dyDescent="0.25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</row>
    <row r="54" spans="1:29" x14ac:dyDescent="0.25">
      <c r="A54" s="74"/>
      <c r="B54" s="74"/>
      <c r="C54" s="74"/>
      <c r="D54" s="75"/>
      <c r="E54" s="75"/>
      <c r="F54" s="75"/>
      <c r="G54" s="75"/>
      <c r="H54" s="75"/>
      <c r="I54" s="75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5"/>
      <c r="AC54" s="6" t="s">
        <v>273</v>
      </c>
    </row>
    <row r="55" spans="1:29" x14ac:dyDescent="0.25">
      <c r="A55" s="74"/>
      <c r="B55" s="74"/>
      <c r="C55" s="74"/>
      <c r="D55" s="75"/>
      <c r="E55" s="75"/>
      <c r="F55" s="75"/>
      <c r="G55" s="75"/>
      <c r="H55" s="75"/>
      <c r="I55" s="75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5"/>
      <c r="AC55" s="6"/>
    </row>
    <row r="56" spans="1:29" x14ac:dyDescent="0.25">
      <c r="A56" s="74"/>
      <c r="B56" s="74"/>
      <c r="C56" s="74"/>
      <c r="D56" s="75"/>
      <c r="E56" s="75"/>
      <c r="F56" s="75"/>
      <c r="G56" s="75"/>
      <c r="H56" s="75"/>
      <c r="I56" s="75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5"/>
      <c r="AC56" s="6"/>
    </row>
    <row r="57" spans="1:29" ht="15.75" x14ac:dyDescent="0.25">
      <c r="A57" s="546" t="s">
        <v>294</v>
      </c>
      <c r="B57" s="546"/>
      <c r="C57" s="546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</row>
    <row r="58" spans="1:29" ht="15.75" x14ac:dyDescent="0.25">
      <c r="A58" s="547" t="s">
        <v>3</v>
      </c>
      <c r="B58" s="547"/>
      <c r="C58" s="547"/>
      <c r="D58" s="547"/>
      <c r="E58" s="547"/>
      <c r="F58" s="547"/>
      <c r="G58" s="547"/>
      <c r="H58" s="547"/>
      <c r="I58" s="547"/>
      <c r="J58" s="547"/>
      <c r="K58" s="547"/>
      <c r="L58" s="547"/>
      <c r="M58" s="547"/>
      <c r="N58" s="547"/>
      <c r="O58" s="547"/>
      <c r="P58" s="547"/>
      <c r="Q58" s="547"/>
      <c r="R58" s="547"/>
      <c r="S58" s="547"/>
      <c r="T58" s="547"/>
      <c r="U58" s="547"/>
      <c r="V58" s="547"/>
      <c r="W58" s="547"/>
      <c r="X58" s="547"/>
      <c r="Y58" s="547"/>
      <c r="Z58" s="547"/>
      <c r="AA58" s="547"/>
      <c r="AB58" s="547"/>
      <c r="AC58" s="547"/>
    </row>
    <row r="59" spans="1:29" ht="12" customHeight="1" thickBot="1" x14ac:dyDescent="0.3">
      <c r="A59" s="382"/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76"/>
      <c r="AC59" s="76"/>
    </row>
    <row r="60" spans="1:29" ht="16.5" thickBot="1" x14ac:dyDescent="0.35">
      <c r="A60" s="575" t="s">
        <v>4</v>
      </c>
      <c r="B60" s="577" t="s">
        <v>5</v>
      </c>
      <c r="C60" s="579" t="s">
        <v>90</v>
      </c>
      <c r="D60" s="555" t="s">
        <v>7</v>
      </c>
      <c r="E60" s="555"/>
      <c r="F60" s="555" t="s">
        <v>8</v>
      </c>
      <c r="G60" s="555"/>
      <c r="H60" s="555" t="s">
        <v>9</v>
      </c>
      <c r="I60" s="555"/>
      <c r="J60" s="555" t="s">
        <v>10</v>
      </c>
      <c r="K60" s="555"/>
      <c r="L60" s="555" t="s">
        <v>11</v>
      </c>
      <c r="M60" s="555"/>
      <c r="N60" s="555" t="s">
        <v>12</v>
      </c>
      <c r="O60" s="555"/>
      <c r="P60" s="555" t="s">
        <v>13</v>
      </c>
      <c r="Q60" s="555"/>
      <c r="R60" s="555" t="s">
        <v>14</v>
      </c>
      <c r="S60" s="555"/>
      <c r="T60" s="555" t="s">
        <v>15</v>
      </c>
      <c r="U60" s="555"/>
      <c r="V60" s="555" t="s">
        <v>16</v>
      </c>
      <c r="W60" s="555"/>
      <c r="X60" s="555" t="s">
        <v>17</v>
      </c>
      <c r="Y60" s="555"/>
      <c r="Z60" s="555" t="s">
        <v>18</v>
      </c>
      <c r="AA60" s="555"/>
      <c r="AB60" s="555" t="s">
        <v>19</v>
      </c>
      <c r="AC60" s="556"/>
    </row>
    <row r="61" spans="1:29" ht="16.5" thickBot="1" x14ac:dyDescent="0.35">
      <c r="A61" s="576"/>
      <c r="B61" s="578"/>
      <c r="C61" s="580"/>
      <c r="D61" s="240" t="s">
        <v>20</v>
      </c>
      <c r="E61" s="240" t="s">
        <v>21</v>
      </c>
      <c r="F61" s="240" t="s">
        <v>20</v>
      </c>
      <c r="G61" s="240" t="s">
        <v>21</v>
      </c>
      <c r="H61" s="240" t="s">
        <v>20</v>
      </c>
      <c r="I61" s="240" t="s">
        <v>21</v>
      </c>
      <c r="J61" s="240" t="s">
        <v>20</v>
      </c>
      <c r="K61" s="240" t="s">
        <v>21</v>
      </c>
      <c r="L61" s="240" t="s">
        <v>20</v>
      </c>
      <c r="M61" s="240" t="s">
        <v>21</v>
      </c>
      <c r="N61" s="240" t="s">
        <v>20</v>
      </c>
      <c r="O61" s="240" t="s">
        <v>21</v>
      </c>
      <c r="P61" s="240" t="s">
        <v>20</v>
      </c>
      <c r="Q61" s="240" t="s">
        <v>21</v>
      </c>
      <c r="R61" s="240" t="s">
        <v>20</v>
      </c>
      <c r="S61" s="240" t="s">
        <v>21</v>
      </c>
      <c r="T61" s="240" t="s">
        <v>20</v>
      </c>
      <c r="U61" s="240" t="s">
        <v>21</v>
      </c>
      <c r="V61" s="240" t="s">
        <v>20</v>
      </c>
      <c r="W61" s="240" t="s">
        <v>21</v>
      </c>
      <c r="X61" s="240" t="s">
        <v>20</v>
      </c>
      <c r="Y61" s="240" t="s">
        <v>21</v>
      </c>
      <c r="Z61" s="240" t="s">
        <v>20</v>
      </c>
      <c r="AA61" s="240" t="s">
        <v>21</v>
      </c>
      <c r="AB61" s="240" t="s">
        <v>20</v>
      </c>
      <c r="AC61" s="241" t="s">
        <v>21</v>
      </c>
    </row>
    <row r="62" spans="1:29" ht="12" customHeight="1" x14ac:dyDescent="0.25">
      <c r="A62" s="77"/>
      <c r="B62" s="78" t="s">
        <v>91</v>
      </c>
      <c r="C62" s="79" t="s">
        <v>92</v>
      </c>
      <c r="D62" s="80">
        <v>1.0079499999999999</v>
      </c>
      <c r="E62" s="80">
        <v>17498.926877999998</v>
      </c>
      <c r="F62" s="80">
        <v>0.98544000000000009</v>
      </c>
      <c r="G62" s="80">
        <v>20125.348202000001</v>
      </c>
      <c r="H62" s="80">
        <v>3.5155499999999997</v>
      </c>
      <c r="I62" s="80">
        <v>22047.91275</v>
      </c>
      <c r="J62" s="80">
        <v>7.0999999999999994E-2</v>
      </c>
      <c r="K62" s="80">
        <v>701.12080000000003</v>
      </c>
      <c r="L62" s="80">
        <v>1.3670100000000001</v>
      </c>
      <c r="M62" s="80">
        <v>13077.756703999999</v>
      </c>
      <c r="N62" s="80">
        <v>3.5975700000000002</v>
      </c>
      <c r="O62" s="80">
        <v>69254.080342999994</v>
      </c>
      <c r="P62" s="80">
        <v>0.57623000000000002</v>
      </c>
      <c r="Q62" s="80">
        <v>10745.426318999998</v>
      </c>
      <c r="R62" s="80">
        <v>0.19403000000000001</v>
      </c>
      <c r="S62" s="80">
        <v>2183.027259</v>
      </c>
      <c r="T62" s="80">
        <v>1.4206500000000002</v>
      </c>
      <c r="U62" s="80">
        <v>11498.42713</v>
      </c>
      <c r="V62" s="80">
        <v>1.4589399999999999</v>
      </c>
      <c r="W62" s="80">
        <v>19573.803007999999</v>
      </c>
      <c r="X62" s="80">
        <v>1.76427</v>
      </c>
      <c r="Y62" s="80">
        <v>19248.221736</v>
      </c>
      <c r="Z62" s="80">
        <v>4.5425599999999999</v>
      </c>
      <c r="AA62" s="80">
        <v>44665.673520999997</v>
      </c>
      <c r="AB62" s="140">
        <f t="shared" ref="AB62:AC97" si="5">D62+F62+H62+J62+L62+N62+P62+R62+T62+V62+X62+Z62</f>
        <v>20.501199999999997</v>
      </c>
      <c r="AC62" s="140">
        <f t="shared" si="5"/>
        <v>250619.72464999996</v>
      </c>
    </row>
    <row r="63" spans="1:29" ht="12" customHeight="1" x14ac:dyDescent="0.25">
      <c r="A63" s="62"/>
      <c r="B63" s="63" t="s">
        <v>93</v>
      </c>
      <c r="C63" s="17" t="s">
        <v>94</v>
      </c>
      <c r="D63" s="57">
        <v>0</v>
      </c>
      <c r="E63" s="57">
        <v>0</v>
      </c>
      <c r="F63" s="60">
        <v>0.20688000000000001</v>
      </c>
      <c r="G63" s="60">
        <v>3840.0031199999999</v>
      </c>
      <c r="H63" s="60">
        <v>1E-3</v>
      </c>
      <c r="I63" s="60">
        <v>2</v>
      </c>
      <c r="J63" s="60">
        <v>4.0800000000000003E-3</v>
      </c>
      <c r="K63" s="60">
        <v>28.209935999999999</v>
      </c>
      <c r="L63" s="60">
        <v>2.1000000000000001E-2</v>
      </c>
      <c r="M63" s="60">
        <v>110.4096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3.4079999999999999E-2</v>
      </c>
      <c r="U63" s="80">
        <v>71.110920000000007</v>
      </c>
      <c r="V63" s="80">
        <v>5.0499999999999998E-3</v>
      </c>
      <c r="W63" s="80">
        <v>28.169910000000002</v>
      </c>
      <c r="X63" s="80">
        <v>9.8110000000000003E-2</v>
      </c>
      <c r="Y63" s="80">
        <v>220.72772399999999</v>
      </c>
      <c r="Z63" s="80">
        <v>8.9999999999999993E-3</v>
      </c>
      <c r="AA63" s="80">
        <v>16.649999999999999</v>
      </c>
      <c r="AB63" s="140">
        <f t="shared" si="5"/>
        <v>0.37919999999999998</v>
      </c>
      <c r="AC63" s="140">
        <f t="shared" si="5"/>
        <v>4317.2812100000001</v>
      </c>
    </row>
    <row r="64" spans="1:29" ht="12" customHeight="1" x14ac:dyDescent="0.25">
      <c r="A64" s="21">
        <v>17</v>
      </c>
      <c r="B64" s="548" t="s">
        <v>95</v>
      </c>
      <c r="C64" s="548"/>
      <c r="D64" s="94">
        <f>+D65+D66+D67+D68</f>
        <v>3084.8726101999996</v>
      </c>
      <c r="E64" s="94">
        <f>+E65+E66+E67+E68</f>
        <v>4025483.5754140019</v>
      </c>
      <c r="F64" s="94">
        <f t="shared" ref="F64:AA64" si="6">+F65+F66+F67+F68</f>
        <v>3764.9995411999994</v>
      </c>
      <c r="G64" s="94">
        <f t="shared" si="6"/>
        <v>3959539.4052870004</v>
      </c>
      <c r="H64" s="94">
        <f t="shared" si="6"/>
        <v>4989.9920737000011</v>
      </c>
      <c r="I64" s="94">
        <f t="shared" si="6"/>
        <v>5717785.4420879968</v>
      </c>
      <c r="J64" s="94">
        <f t="shared" si="6"/>
        <v>4776.8971800000018</v>
      </c>
      <c r="K64" s="94">
        <f t="shared" si="6"/>
        <v>5306604.5432619974</v>
      </c>
      <c r="L64" s="94">
        <f t="shared" si="6"/>
        <v>5298.0446599999977</v>
      </c>
      <c r="M64" s="94">
        <f t="shared" si="6"/>
        <v>5203712.214949999</v>
      </c>
      <c r="N64" s="94">
        <f t="shared" si="6"/>
        <v>4288.384500000001</v>
      </c>
      <c r="O64" s="94">
        <f t="shared" si="6"/>
        <v>4365914.4924939983</v>
      </c>
      <c r="P64" s="94">
        <f t="shared" si="6"/>
        <v>4283.0835800000013</v>
      </c>
      <c r="Q64" s="94">
        <f t="shared" si="6"/>
        <v>4310152.4200840043</v>
      </c>
      <c r="R64" s="94">
        <f t="shared" si="6"/>
        <v>7088.8083900000001</v>
      </c>
      <c r="S64" s="94">
        <f t="shared" si="6"/>
        <v>5535561.5267089996</v>
      </c>
      <c r="T64" s="94">
        <f t="shared" si="6"/>
        <v>5695.8391900000015</v>
      </c>
      <c r="U64" s="94">
        <f t="shared" si="6"/>
        <v>6426314.3214489985</v>
      </c>
      <c r="V64" s="94">
        <f t="shared" si="6"/>
        <v>5448.9097999999985</v>
      </c>
      <c r="W64" s="94">
        <f t="shared" si="6"/>
        <v>6096589.0327840028</v>
      </c>
      <c r="X64" s="94">
        <f t="shared" si="6"/>
        <v>3320.3044499999996</v>
      </c>
      <c r="Y64" s="94">
        <f t="shared" si="6"/>
        <v>4174337.1925500026</v>
      </c>
      <c r="Z64" s="94">
        <f t="shared" si="6"/>
        <v>3846.8925400000007</v>
      </c>
      <c r="AA64" s="94">
        <f t="shared" si="6"/>
        <v>4317322.7850670023</v>
      </c>
      <c r="AB64" s="140">
        <f t="shared" si="5"/>
        <v>55887.028515099999</v>
      </c>
      <c r="AC64" s="140">
        <f t="shared" si="5"/>
        <v>59439316.952137999</v>
      </c>
    </row>
    <row r="65" spans="1:29" ht="12" customHeight="1" x14ac:dyDescent="0.25">
      <c r="A65" s="62"/>
      <c r="B65" s="63" t="s">
        <v>96</v>
      </c>
      <c r="C65" s="30" t="s">
        <v>97</v>
      </c>
      <c r="D65" s="57">
        <v>819.85759999999993</v>
      </c>
      <c r="E65" s="57">
        <v>295469.13678</v>
      </c>
      <c r="F65" s="57">
        <v>1309.0216699999999</v>
      </c>
      <c r="G65" s="57">
        <v>507331.65552899998</v>
      </c>
      <c r="H65" s="57">
        <v>1535.8602000000001</v>
      </c>
      <c r="I65" s="57">
        <v>606372.64816699992</v>
      </c>
      <c r="J65" s="57">
        <v>1242.5767799999999</v>
      </c>
      <c r="K65" s="57">
        <v>434253.56423299987</v>
      </c>
      <c r="L65" s="57">
        <v>1734.9151799999997</v>
      </c>
      <c r="M65" s="57">
        <v>590211.95435500005</v>
      </c>
      <c r="N65" s="57">
        <v>1472.49278</v>
      </c>
      <c r="O65" s="57">
        <v>542907.46674100007</v>
      </c>
      <c r="P65" s="145">
        <v>1089.0537999999999</v>
      </c>
      <c r="Q65" s="145">
        <v>402018.39489500015</v>
      </c>
      <c r="R65" s="145">
        <v>3421.7334000000001</v>
      </c>
      <c r="S65" s="145">
        <v>1230338.3420930002</v>
      </c>
      <c r="T65" s="145">
        <v>2167.7295999999997</v>
      </c>
      <c r="U65" s="145">
        <v>908050.00488999998</v>
      </c>
      <c r="V65" s="145">
        <v>2175.5420799999997</v>
      </c>
      <c r="W65" s="145">
        <v>696601.87308000005</v>
      </c>
      <c r="X65" s="145">
        <v>455.12400000000002</v>
      </c>
      <c r="Y65" s="145">
        <v>172529.65603699998</v>
      </c>
      <c r="Z65" s="145">
        <v>33.256250000000001</v>
      </c>
      <c r="AA65" s="145">
        <v>24026.555586999995</v>
      </c>
      <c r="AB65" s="140">
        <f t="shared" si="5"/>
        <v>17457.163339999996</v>
      </c>
      <c r="AC65" s="140">
        <f t="shared" si="5"/>
        <v>6410111.2523870002</v>
      </c>
    </row>
    <row r="66" spans="1:29" ht="12" customHeight="1" x14ac:dyDescent="0.25">
      <c r="A66" s="62"/>
      <c r="B66" s="63">
        <v>17.02</v>
      </c>
      <c r="C66" s="15" t="s">
        <v>98</v>
      </c>
      <c r="D66" s="57">
        <v>395.55043390000003</v>
      </c>
      <c r="E66" s="57">
        <v>349416.431965</v>
      </c>
      <c r="F66" s="57">
        <v>946.17611900000009</v>
      </c>
      <c r="G66" s="57">
        <v>626931.82191599999</v>
      </c>
      <c r="H66" s="57">
        <v>1156.4387303999999</v>
      </c>
      <c r="I66" s="57">
        <v>783025.25711999997</v>
      </c>
      <c r="J66" s="57">
        <v>1458.2550100000001</v>
      </c>
      <c r="K66" s="57">
        <v>883418.85801499989</v>
      </c>
      <c r="L66" s="57">
        <v>1667.5767299999998</v>
      </c>
      <c r="M66" s="57">
        <v>908059.09317200002</v>
      </c>
      <c r="N66" s="57">
        <v>1276.2145500000001</v>
      </c>
      <c r="O66" s="57">
        <v>717363.76836800005</v>
      </c>
      <c r="P66" s="145">
        <v>1668.3941</v>
      </c>
      <c r="Q66" s="145">
        <v>884509.84080900007</v>
      </c>
      <c r="R66" s="145">
        <v>2003.2623000000001</v>
      </c>
      <c r="S66" s="145">
        <v>1145010.863383</v>
      </c>
      <c r="T66" s="145">
        <v>1475.9375400000001</v>
      </c>
      <c r="U66" s="145">
        <v>861448.98695399996</v>
      </c>
      <c r="V66" s="145">
        <v>972.63804999999991</v>
      </c>
      <c r="W66" s="145">
        <v>546953.18633000017</v>
      </c>
      <c r="X66" s="145">
        <v>1145.90255</v>
      </c>
      <c r="Y66" s="145">
        <v>711679.78603700013</v>
      </c>
      <c r="Z66" s="145">
        <v>1540.2927500000001</v>
      </c>
      <c r="AA66" s="145">
        <v>873683.5944640002</v>
      </c>
      <c r="AB66" s="140">
        <f t="shared" si="5"/>
        <v>15706.638863300001</v>
      </c>
      <c r="AC66" s="140">
        <f t="shared" si="5"/>
        <v>9291501.4885329995</v>
      </c>
    </row>
    <row r="67" spans="1:29" ht="12" customHeight="1" x14ac:dyDescent="0.25">
      <c r="A67" s="62"/>
      <c r="B67" s="63">
        <v>17.03</v>
      </c>
      <c r="C67" s="30" t="s">
        <v>99</v>
      </c>
      <c r="D67" s="57">
        <v>0</v>
      </c>
      <c r="E67" s="57">
        <v>0</v>
      </c>
      <c r="F67" s="57">
        <v>1.44E-2</v>
      </c>
      <c r="G67" s="57">
        <v>5.19984</v>
      </c>
      <c r="H67" s="57">
        <v>1.44E-2</v>
      </c>
      <c r="I67" s="57">
        <v>5.19984</v>
      </c>
      <c r="J67" s="57">
        <v>0</v>
      </c>
      <c r="K67" s="57">
        <v>0</v>
      </c>
      <c r="L67" s="57">
        <v>1.8398000000000001</v>
      </c>
      <c r="M67" s="57">
        <v>4779.8830000000007</v>
      </c>
      <c r="N67" s="57">
        <v>0</v>
      </c>
      <c r="O67" s="57">
        <v>0</v>
      </c>
      <c r="P67" s="145">
        <v>1.44E-2</v>
      </c>
      <c r="Q67" s="145">
        <v>8.9006399999999992</v>
      </c>
      <c r="R67" s="145">
        <v>1.82674</v>
      </c>
      <c r="S67" s="145">
        <v>4823.9237659999999</v>
      </c>
      <c r="T67" s="145">
        <v>1.44E-2</v>
      </c>
      <c r="U67" s="145">
        <v>8.8502399999999994</v>
      </c>
      <c r="V67" s="145">
        <v>0</v>
      </c>
      <c r="W67" s="145">
        <v>0</v>
      </c>
      <c r="X67" s="145">
        <v>2.8799999999999999E-2</v>
      </c>
      <c r="Y67" s="145">
        <v>17.801279999999998</v>
      </c>
      <c r="Z67" s="145">
        <v>509.19620999999995</v>
      </c>
      <c r="AA67" s="145">
        <v>114227.54437600001</v>
      </c>
      <c r="AB67" s="140">
        <f t="shared" si="5"/>
        <v>512.94914999999992</v>
      </c>
      <c r="AC67" s="140">
        <f t="shared" si="5"/>
        <v>123877.30298200001</v>
      </c>
    </row>
    <row r="68" spans="1:29" ht="12" customHeight="1" x14ac:dyDescent="0.25">
      <c r="A68" s="62"/>
      <c r="B68" s="63">
        <v>1704</v>
      </c>
      <c r="C68" s="15" t="s">
        <v>100</v>
      </c>
      <c r="D68" s="57">
        <v>1869.4645762999996</v>
      </c>
      <c r="E68" s="57">
        <v>3380598.0066690017</v>
      </c>
      <c r="F68" s="57">
        <v>1509.7873521999995</v>
      </c>
      <c r="G68" s="57">
        <v>2825270.7280020006</v>
      </c>
      <c r="H68" s="57">
        <v>2297.6787433000013</v>
      </c>
      <c r="I68" s="57">
        <v>4328382.3369609974</v>
      </c>
      <c r="J68" s="57">
        <v>2076.0653900000016</v>
      </c>
      <c r="K68" s="57">
        <v>3988932.1210139981</v>
      </c>
      <c r="L68" s="57">
        <v>1893.7129499999983</v>
      </c>
      <c r="M68" s="57">
        <v>3700661.2844229992</v>
      </c>
      <c r="N68" s="57">
        <v>1539.6771700000008</v>
      </c>
      <c r="O68" s="57">
        <v>3105643.2573849983</v>
      </c>
      <c r="P68" s="57">
        <v>1525.6212800000012</v>
      </c>
      <c r="Q68" s="57">
        <v>3023615.2837400045</v>
      </c>
      <c r="R68" s="145">
        <v>1661.9859499999991</v>
      </c>
      <c r="S68" s="145">
        <v>3155388.3974669995</v>
      </c>
      <c r="T68" s="145">
        <v>2052.1576500000019</v>
      </c>
      <c r="U68" s="145">
        <v>4656806.4793649986</v>
      </c>
      <c r="V68" s="145">
        <v>2300.7296699999988</v>
      </c>
      <c r="W68" s="145">
        <v>4853033.9733740026</v>
      </c>
      <c r="X68" s="145">
        <v>1719.2490999999998</v>
      </c>
      <c r="Y68" s="145">
        <v>3290109.9491960024</v>
      </c>
      <c r="Z68" s="145">
        <v>1764.1473300000007</v>
      </c>
      <c r="AA68" s="145">
        <v>3305385.0906400019</v>
      </c>
      <c r="AB68" s="140">
        <f t="shared" si="5"/>
        <v>22210.277161800004</v>
      </c>
      <c r="AC68" s="140">
        <f t="shared" si="5"/>
        <v>43613826.908236004</v>
      </c>
    </row>
    <row r="69" spans="1:29" ht="12" customHeight="1" x14ac:dyDescent="0.25">
      <c r="A69" s="81"/>
      <c r="C69" s="136" t="s">
        <v>101</v>
      </c>
      <c r="D69" s="82"/>
      <c r="E69" s="82"/>
      <c r="F69" s="82"/>
      <c r="G69" s="82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150">
        <f t="shared" si="5"/>
        <v>0</v>
      </c>
      <c r="AC69" s="150">
        <f t="shared" si="5"/>
        <v>0</v>
      </c>
    </row>
    <row r="70" spans="1:29" ht="12" customHeight="1" x14ac:dyDescent="0.25">
      <c r="A70" s="85"/>
      <c r="B70" s="383">
        <v>801.11</v>
      </c>
      <c r="C70" s="15" t="s">
        <v>102</v>
      </c>
      <c r="D70" s="57">
        <v>12.1</v>
      </c>
      <c r="E70" s="57">
        <v>38478</v>
      </c>
      <c r="F70" s="57">
        <v>99.792000000000002</v>
      </c>
      <c r="G70" s="57">
        <v>56856.491999999998</v>
      </c>
      <c r="H70" s="57">
        <v>0.79091</v>
      </c>
      <c r="I70" s="57">
        <v>522.00059999999996</v>
      </c>
      <c r="J70" s="57">
        <v>0</v>
      </c>
      <c r="K70" s="57">
        <v>0</v>
      </c>
      <c r="L70" s="57">
        <v>49.896000000000001</v>
      </c>
      <c r="M70" s="57">
        <v>27485.211600000002</v>
      </c>
      <c r="N70" s="57">
        <v>74.84384</v>
      </c>
      <c r="O70" s="57">
        <v>44205.265568000003</v>
      </c>
      <c r="P70" s="57">
        <v>102.75351999999999</v>
      </c>
      <c r="Q70" s="57">
        <v>59666.308872000001</v>
      </c>
      <c r="R70" s="57">
        <v>0</v>
      </c>
      <c r="S70" s="57">
        <v>0</v>
      </c>
      <c r="T70" s="57">
        <v>24.947610000000001</v>
      </c>
      <c r="U70" s="57">
        <v>12778.165842</v>
      </c>
      <c r="V70" s="57">
        <v>99.790999999999997</v>
      </c>
      <c r="W70" s="57">
        <v>61483.745050000005</v>
      </c>
      <c r="X70" s="57">
        <v>105.94784</v>
      </c>
      <c r="Y70" s="57">
        <v>47019.434240000002</v>
      </c>
      <c r="Z70" s="57">
        <v>74.947839999999999</v>
      </c>
      <c r="AA70" s="57">
        <v>40157.347840000002</v>
      </c>
      <c r="AB70" s="140">
        <f>D70+F70+H70+J70+L70+N70+P70+R70+T70+V70+X70+Z70</f>
        <v>645.81056000000001</v>
      </c>
      <c r="AC70" s="140">
        <f t="shared" si="5"/>
        <v>388651.97161199996</v>
      </c>
    </row>
    <row r="71" spans="1:29" ht="12" customHeight="1" x14ac:dyDescent="0.25">
      <c r="A71" s="81"/>
      <c r="B71" s="383" t="s">
        <v>295</v>
      </c>
      <c r="C71" s="15" t="s">
        <v>296</v>
      </c>
      <c r="D71" s="57">
        <v>0.72420000000000007</v>
      </c>
      <c r="E71" s="57">
        <v>2172.1662000000001</v>
      </c>
      <c r="F71" s="57">
        <v>3.9524000000000004</v>
      </c>
      <c r="G71" s="57">
        <v>4653.0072170000003</v>
      </c>
      <c r="H71" s="57">
        <v>1.9611700000000001</v>
      </c>
      <c r="I71" s="57">
        <v>6521.9926819999991</v>
      </c>
      <c r="J71" s="57">
        <v>1.1932799999999999</v>
      </c>
      <c r="K71" s="57">
        <v>4376.2160729999996</v>
      </c>
      <c r="L71" s="57">
        <v>0.97465999999999997</v>
      </c>
      <c r="M71" s="57">
        <v>4095.2719339999999</v>
      </c>
      <c r="N71" s="57">
        <v>3.0000000000000001E-3</v>
      </c>
      <c r="O71" s="57">
        <v>19.989000000000001</v>
      </c>
      <c r="P71" s="57">
        <v>0.87929999999999997</v>
      </c>
      <c r="Q71" s="57">
        <v>3644.7782699999998</v>
      </c>
      <c r="R71" s="57">
        <v>6.4000000000000001E-2</v>
      </c>
      <c r="S71" s="57">
        <v>356.63920000000002</v>
      </c>
      <c r="T71" s="57">
        <v>4.2000000000000003E-2</v>
      </c>
      <c r="U71" s="57">
        <v>320.22059999999999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140">
        <f t="shared" si="5"/>
        <v>9.7940100000000001</v>
      </c>
      <c r="AC71" s="140">
        <f t="shared" si="5"/>
        <v>26160.281176</v>
      </c>
    </row>
    <row r="72" spans="1:29" ht="12" customHeight="1" x14ac:dyDescent="0.25">
      <c r="A72" s="12" t="s">
        <v>105</v>
      </c>
      <c r="B72" s="86"/>
      <c r="C72" s="137" t="s">
        <v>106</v>
      </c>
      <c r="D72" s="50"/>
      <c r="E72" s="50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151">
        <f t="shared" si="5"/>
        <v>0</v>
      </c>
      <c r="AC72" s="151">
        <f t="shared" si="5"/>
        <v>0</v>
      </c>
    </row>
    <row r="73" spans="1:29" ht="12" customHeight="1" x14ac:dyDescent="0.25">
      <c r="A73" s="539" t="s">
        <v>107</v>
      </c>
      <c r="B73" s="539"/>
      <c r="C73" s="93" t="s">
        <v>108</v>
      </c>
      <c r="D73" s="94">
        <f t="shared" ref="D73:AA73" si="7">+D74+D75+D76+D77</f>
        <v>439.13995999999992</v>
      </c>
      <c r="E73" s="94">
        <f t="shared" si="7"/>
        <v>384313.33164799999</v>
      </c>
      <c r="F73" s="94">
        <f t="shared" si="7"/>
        <v>94.663290000000003</v>
      </c>
      <c r="G73" s="94">
        <f t="shared" si="7"/>
        <v>87390.913334000012</v>
      </c>
      <c r="H73" s="94">
        <f t="shared" si="7"/>
        <v>1015.9874500000001</v>
      </c>
      <c r="I73" s="94">
        <f t="shared" si="7"/>
        <v>774113.63444399997</v>
      </c>
      <c r="J73" s="94">
        <f t="shared" si="7"/>
        <v>3032.6478099999999</v>
      </c>
      <c r="K73" s="94">
        <f t="shared" si="7"/>
        <v>2376789.7805079999</v>
      </c>
      <c r="L73" s="94">
        <f t="shared" si="7"/>
        <v>7005.6128399999998</v>
      </c>
      <c r="M73" s="94">
        <f t="shared" si="7"/>
        <v>5389970.4991449993</v>
      </c>
      <c r="N73" s="94">
        <f t="shared" si="7"/>
        <v>2776.62862</v>
      </c>
      <c r="O73" s="94">
        <f t="shared" si="7"/>
        <v>2302703.664043</v>
      </c>
      <c r="P73" s="94">
        <f t="shared" si="7"/>
        <v>2118.0238199999999</v>
      </c>
      <c r="Q73" s="94">
        <f t="shared" si="7"/>
        <v>1932444.7779919999</v>
      </c>
      <c r="R73" s="94">
        <f t="shared" si="7"/>
        <v>2188.7529399999999</v>
      </c>
      <c r="S73" s="94">
        <f t="shared" si="7"/>
        <v>1784032.7748370001</v>
      </c>
      <c r="T73" s="94">
        <f t="shared" si="7"/>
        <v>2530.14896</v>
      </c>
      <c r="U73" s="94">
        <f t="shared" si="7"/>
        <v>2156534.6173159997</v>
      </c>
      <c r="V73" s="94">
        <f t="shared" si="7"/>
        <v>4112.6472899999999</v>
      </c>
      <c r="W73" s="94">
        <f t="shared" si="7"/>
        <v>3572428.1752699995</v>
      </c>
      <c r="X73" s="94">
        <f t="shared" si="7"/>
        <v>4545.6641099999997</v>
      </c>
      <c r="Y73" s="94">
        <f t="shared" si="7"/>
        <v>4048670.4962189998</v>
      </c>
      <c r="Z73" s="94">
        <f t="shared" si="7"/>
        <v>7949.7240999999995</v>
      </c>
      <c r="AA73" s="94">
        <f t="shared" si="7"/>
        <v>7856501.9731480014</v>
      </c>
      <c r="AB73" s="152">
        <f>D73+F73+H73+J73+L73+N73+P73+R73+T73+V73+X73+Z73</f>
        <v>37809.641189999995</v>
      </c>
      <c r="AC73" s="152">
        <f t="shared" si="5"/>
        <v>32665894.637904003</v>
      </c>
    </row>
    <row r="74" spans="1:29" ht="12" customHeight="1" x14ac:dyDescent="0.25">
      <c r="A74" s="383"/>
      <c r="B74" s="383"/>
      <c r="C74" s="15" t="s">
        <v>109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1177.90771</v>
      </c>
      <c r="K74" s="57">
        <v>917680.06505999982</v>
      </c>
      <c r="L74" s="57">
        <v>2210.6566599999996</v>
      </c>
      <c r="M74" s="57">
        <v>1735239.3037549998</v>
      </c>
      <c r="N74" s="57">
        <v>0</v>
      </c>
      <c r="O74" s="57">
        <v>0</v>
      </c>
      <c r="P74" s="145">
        <v>0</v>
      </c>
      <c r="Q74" s="145">
        <v>0</v>
      </c>
      <c r="R74" s="145">
        <v>181.44</v>
      </c>
      <c r="S74" s="145">
        <v>130546.08</v>
      </c>
      <c r="T74" s="145">
        <v>352.57171999999997</v>
      </c>
      <c r="U74" s="145">
        <v>285797.75710399996</v>
      </c>
      <c r="V74" s="145">
        <v>1491.3313899999998</v>
      </c>
      <c r="W74" s="145">
        <v>1263011.8363930001</v>
      </c>
      <c r="X74" s="145">
        <v>2025.3166099999999</v>
      </c>
      <c r="Y74" s="145">
        <v>1793735.962603</v>
      </c>
      <c r="Z74" s="145">
        <v>4441.6078999999991</v>
      </c>
      <c r="AA74" s="145">
        <v>4385444.6270930003</v>
      </c>
      <c r="AB74" s="140">
        <f t="shared" si="5"/>
        <v>11880.831989999999</v>
      </c>
      <c r="AC74" s="140">
        <f t="shared" si="5"/>
        <v>10511455.632008001</v>
      </c>
    </row>
    <row r="75" spans="1:29" s="5" customFormat="1" ht="12" customHeight="1" x14ac:dyDescent="0.25">
      <c r="A75" s="383"/>
      <c r="B75" s="383"/>
      <c r="C75" s="15" t="s">
        <v>110</v>
      </c>
      <c r="D75" s="57">
        <v>68.039550000000006</v>
      </c>
      <c r="E75" s="57">
        <v>46334.933550000002</v>
      </c>
      <c r="F75" s="57">
        <v>0</v>
      </c>
      <c r="G75" s="57">
        <v>0</v>
      </c>
      <c r="H75" s="57">
        <v>1.60869</v>
      </c>
      <c r="I75" s="57">
        <v>235.512216</v>
      </c>
      <c r="J75" s="57">
        <v>575.62199999999996</v>
      </c>
      <c r="K75" s="57">
        <v>465134.32319999998</v>
      </c>
      <c r="L75" s="57">
        <v>21.319200000000002</v>
      </c>
      <c r="M75" s="57">
        <v>17443.369439999999</v>
      </c>
      <c r="N75" s="57">
        <v>255.82859999999999</v>
      </c>
      <c r="O75" s="57">
        <v>205993.186992</v>
      </c>
      <c r="P75" s="145">
        <v>213.19060000000002</v>
      </c>
      <c r="Q75" s="145">
        <v>168996.18862</v>
      </c>
      <c r="R75" s="145">
        <v>298.46679999999998</v>
      </c>
      <c r="S75" s="145">
        <v>244896.27303999997</v>
      </c>
      <c r="T75" s="145">
        <v>413.22487999999998</v>
      </c>
      <c r="U75" s="145">
        <v>361353.61539599998</v>
      </c>
      <c r="V75" s="145">
        <v>1489.1255200000001</v>
      </c>
      <c r="W75" s="145">
        <v>1211540.9519599997</v>
      </c>
      <c r="X75" s="145">
        <v>1093.33203</v>
      </c>
      <c r="Y75" s="145">
        <v>829540.36799900013</v>
      </c>
      <c r="Z75" s="145">
        <v>1316.0550600000001</v>
      </c>
      <c r="AA75" s="145">
        <v>1000424.769082</v>
      </c>
      <c r="AB75" s="152">
        <f t="shared" si="5"/>
        <v>5745.8129300000001</v>
      </c>
      <c r="AC75" s="152">
        <f t="shared" si="5"/>
        <v>4551893.4914950002</v>
      </c>
    </row>
    <row r="76" spans="1:29" ht="12" customHeight="1" x14ac:dyDescent="0.25">
      <c r="A76" s="383"/>
      <c r="B76" s="383"/>
      <c r="C76" s="15" t="s">
        <v>111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79.833079999999995</v>
      </c>
      <c r="O76" s="57">
        <v>67818.201459999997</v>
      </c>
      <c r="P76" s="145">
        <v>0</v>
      </c>
      <c r="Q76" s="145">
        <v>0</v>
      </c>
      <c r="R76" s="145">
        <v>1.5024999999999999</v>
      </c>
      <c r="S76" s="145">
        <v>7630.5599999999995</v>
      </c>
      <c r="T76" s="145">
        <v>222.48973999999998</v>
      </c>
      <c r="U76" s="145">
        <v>237252.99410400001</v>
      </c>
      <c r="V76" s="145">
        <v>81.648009999999999</v>
      </c>
      <c r="W76" s="145">
        <v>99971.838791999995</v>
      </c>
      <c r="X76" s="145">
        <v>65.317999999999998</v>
      </c>
      <c r="Y76" s="145">
        <v>60714.215800000005</v>
      </c>
      <c r="Z76" s="145">
        <v>125</v>
      </c>
      <c r="AA76" s="145">
        <v>128750</v>
      </c>
      <c r="AB76" s="140">
        <f t="shared" si="5"/>
        <v>575.79133000000002</v>
      </c>
      <c r="AC76" s="140">
        <f t="shared" si="5"/>
        <v>602137.81015599996</v>
      </c>
    </row>
    <row r="77" spans="1:29" ht="12" customHeight="1" x14ac:dyDescent="0.25">
      <c r="A77" s="383"/>
      <c r="B77" s="383"/>
      <c r="C77" s="15" t="s">
        <v>112</v>
      </c>
      <c r="D77" s="57">
        <v>371.1004099999999</v>
      </c>
      <c r="E77" s="57">
        <v>337978.39809799998</v>
      </c>
      <c r="F77" s="57">
        <v>94.663290000000003</v>
      </c>
      <c r="G77" s="57">
        <v>87390.913334000012</v>
      </c>
      <c r="H77" s="57">
        <v>1014.3787600000001</v>
      </c>
      <c r="I77" s="57">
        <v>773878.12222799996</v>
      </c>
      <c r="J77" s="57">
        <v>1279.1181000000001</v>
      </c>
      <c r="K77" s="57">
        <v>993975.3922479999</v>
      </c>
      <c r="L77" s="57">
        <v>4773.6369800000002</v>
      </c>
      <c r="M77" s="57">
        <v>3637287.8259499995</v>
      </c>
      <c r="N77" s="57">
        <v>2440.9669399999998</v>
      </c>
      <c r="O77" s="57">
        <v>2028892.275591</v>
      </c>
      <c r="P77" s="145">
        <v>1904.8332199999998</v>
      </c>
      <c r="Q77" s="145">
        <v>1763448.589372</v>
      </c>
      <c r="R77" s="145">
        <v>1707.3436400000001</v>
      </c>
      <c r="S77" s="145">
        <v>1400959.861797</v>
      </c>
      <c r="T77" s="145">
        <v>1541.8626200000001</v>
      </c>
      <c r="U77" s="145">
        <v>1272130.2507119998</v>
      </c>
      <c r="V77" s="145">
        <v>1050.5423699999999</v>
      </c>
      <c r="W77" s="145">
        <v>997903.54812499997</v>
      </c>
      <c r="X77" s="145">
        <v>1361.6974700000001</v>
      </c>
      <c r="Y77" s="145">
        <v>1364679.949817</v>
      </c>
      <c r="Z77" s="145">
        <v>2067.0611399999998</v>
      </c>
      <c r="AA77" s="145">
        <v>2341882.5769730001</v>
      </c>
      <c r="AB77" s="140">
        <f t="shared" si="5"/>
        <v>19607.204939999996</v>
      </c>
      <c r="AC77" s="140">
        <f t="shared" si="5"/>
        <v>17000407.704245001</v>
      </c>
    </row>
    <row r="78" spans="1:29" ht="12" customHeight="1" x14ac:dyDescent="0.25">
      <c r="A78" s="539" t="s">
        <v>113</v>
      </c>
      <c r="B78" s="539"/>
      <c r="C78" s="15" t="s">
        <v>114</v>
      </c>
      <c r="D78" s="57">
        <v>12.473559999999999</v>
      </c>
      <c r="E78" s="57">
        <v>14352.899094</v>
      </c>
      <c r="F78" s="57">
        <v>63.579889999999999</v>
      </c>
      <c r="G78" s="57">
        <v>60592.930806000004</v>
      </c>
      <c r="H78" s="57">
        <v>15.191559999999999</v>
      </c>
      <c r="I78" s="57">
        <v>15992.959092000001</v>
      </c>
      <c r="J78" s="57">
        <v>30.559800000000003</v>
      </c>
      <c r="K78" s="57">
        <v>20806.682520000002</v>
      </c>
      <c r="L78" s="57">
        <v>169.48537999999999</v>
      </c>
      <c r="M78" s="57">
        <v>105182.31001</v>
      </c>
      <c r="N78" s="57">
        <v>82.274039999999999</v>
      </c>
      <c r="O78" s="57">
        <v>53770.853839999996</v>
      </c>
      <c r="P78" s="145">
        <v>75.168149999999997</v>
      </c>
      <c r="Q78" s="145">
        <v>47495.837597999998</v>
      </c>
      <c r="R78" s="145">
        <v>162.53954999999999</v>
      </c>
      <c r="S78" s="145">
        <v>116564.77806700001</v>
      </c>
      <c r="T78" s="145">
        <v>42.622750000000003</v>
      </c>
      <c r="U78" s="145">
        <v>35390.446803000006</v>
      </c>
      <c r="V78" s="145">
        <v>59.300809999999998</v>
      </c>
      <c r="W78" s="145">
        <v>32752.255576999996</v>
      </c>
      <c r="X78" s="145">
        <v>116.20852000000002</v>
      </c>
      <c r="Y78" s="145">
        <v>88013.217738999985</v>
      </c>
      <c r="Z78" s="145">
        <v>39.293800000000005</v>
      </c>
      <c r="AA78" s="145">
        <v>28613.900527999998</v>
      </c>
      <c r="AB78" s="140">
        <f t="shared" si="5"/>
        <v>868.69781</v>
      </c>
      <c r="AC78" s="140">
        <f t="shared" si="5"/>
        <v>619529.07167400001</v>
      </c>
    </row>
    <row r="79" spans="1:29" ht="12" customHeight="1" x14ac:dyDescent="0.25">
      <c r="A79" s="539" t="s">
        <v>115</v>
      </c>
      <c r="B79" s="539"/>
      <c r="C79" s="15" t="s">
        <v>116</v>
      </c>
      <c r="D79" s="57">
        <v>5.2545999999999999E-3</v>
      </c>
      <c r="E79" s="57">
        <v>222.8536</v>
      </c>
      <c r="F79" s="57">
        <v>14.086216500000001</v>
      </c>
      <c r="G79" s="57">
        <v>14933.183944</v>
      </c>
      <c r="H79" s="57">
        <v>0.49868000000000001</v>
      </c>
      <c r="I79" s="57">
        <v>1207.9891019999998</v>
      </c>
      <c r="J79" s="57">
        <v>1.3852</v>
      </c>
      <c r="K79" s="57">
        <v>1485.8012399999998</v>
      </c>
      <c r="L79" s="57">
        <v>5.0439999999999996</v>
      </c>
      <c r="M79" s="57">
        <v>4594.1759999999995</v>
      </c>
      <c r="N79" s="57">
        <v>0.70655000000000012</v>
      </c>
      <c r="O79" s="57">
        <v>630.18521499999997</v>
      </c>
      <c r="P79" s="145">
        <v>0</v>
      </c>
      <c r="Q79" s="145">
        <v>0</v>
      </c>
      <c r="R79" s="145">
        <v>6.1189999999999994E-2</v>
      </c>
      <c r="S79" s="145">
        <v>162.84384900000001</v>
      </c>
      <c r="T79" s="145">
        <v>8.4000000000000005E-2</v>
      </c>
      <c r="U79" s="145">
        <v>400.5204</v>
      </c>
      <c r="V79" s="145">
        <v>0.18453999999999998</v>
      </c>
      <c r="W79" s="145">
        <v>751.09990800000003</v>
      </c>
      <c r="X79" s="145">
        <v>0.36</v>
      </c>
      <c r="Y79" s="145">
        <v>347.72399999999999</v>
      </c>
      <c r="Z79" s="145">
        <v>0.17745</v>
      </c>
      <c r="AA79" s="145">
        <v>482.023211</v>
      </c>
      <c r="AB79" s="140">
        <f t="shared" si="5"/>
        <v>22.593081099999999</v>
      </c>
      <c r="AC79" s="140">
        <f t="shared" si="5"/>
        <v>25218.400469</v>
      </c>
    </row>
    <row r="80" spans="1:29" ht="12" customHeight="1" x14ac:dyDescent="0.25">
      <c r="A80" s="538"/>
      <c r="B80" s="538"/>
      <c r="C80" s="138" t="s">
        <v>117</v>
      </c>
      <c r="D80" s="135">
        <f>+D81+D82+D83</f>
        <v>174.48480000000001</v>
      </c>
      <c r="E80" s="135">
        <f t="shared" ref="E80:AA80" si="8">+E81+E82+E83</f>
        <v>127510.08048</v>
      </c>
      <c r="F80" s="135">
        <f t="shared" si="8"/>
        <v>20.518250000000002</v>
      </c>
      <c r="G80" s="135">
        <f t="shared" si="8"/>
        <v>15943.029275000001</v>
      </c>
      <c r="H80" s="135">
        <f t="shared" si="8"/>
        <v>107.33700999999999</v>
      </c>
      <c r="I80" s="135">
        <f t="shared" si="8"/>
        <v>101539.09879399999</v>
      </c>
      <c r="J80" s="135">
        <f t="shared" si="8"/>
        <v>384.92500000000001</v>
      </c>
      <c r="K80" s="135">
        <f t="shared" si="8"/>
        <v>428377.56190000003</v>
      </c>
      <c r="L80" s="135">
        <f t="shared" si="8"/>
        <v>112.349</v>
      </c>
      <c r="M80" s="135">
        <f t="shared" si="8"/>
        <v>117522.65919999999</v>
      </c>
      <c r="N80" s="135">
        <f t="shared" si="8"/>
        <v>0</v>
      </c>
      <c r="O80" s="135">
        <f t="shared" si="8"/>
        <v>0</v>
      </c>
      <c r="P80" s="135">
        <f t="shared" si="8"/>
        <v>53.876059999999995</v>
      </c>
      <c r="Q80" s="135">
        <f t="shared" si="8"/>
        <v>52327.193288999995</v>
      </c>
      <c r="R80" s="135">
        <f t="shared" si="8"/>
        <v>15.89053</v>
      </c>
      <c r="S80" s="135">
        <f t="shared" si="8"/>
        <v>14950.380067</v>
      </c>
      <c r="T80" s="135">
        <f t="shared" si="8"/>
        <v>2.00034</v>
      </c>
      <c r="U80" s="135">
        <f t="shared" si="8"/>
        <v>3748.4371259999998</v>
      </c>
      <c r="V80" s="135">
        <f t="shared" si="8"/>
        <v>5.1050000000000004</v>
      </c>
      <c r="W80" s="135">
        <f t="shared" si="8"/>
        <v>4625.13</v>
      </c>
      <c r="X80" s="135">
        <f t="shared" si="8"/>
        <v>18.36</v>
      </c>
      <c r="Y80" s="135">
        <f t="shared" si="8"/>
        <v>11700.828</v>
      </c>
      <c r="Z80" s="135">
        <f t="shared" si="8"/>
        <v>62.916710000000002</v>
      </c>
      <c r="AA80" s="135">
        <f t="shared" si="8"/>
        <v>56819.294475000002</v>
      </c>
      <c r="AB80" s="140">
        <f>D80+F80+H80+J80+L80+N80+P80+R80+T80+V80+X80+Z80</f>
        <v>957.7627</v>
      </c>
      <c r="AC80" s="140">
        <f t="shared" si="5"/>
        <v>935063.692606</v>
      </c>
    </row>
    <row r="81" spans="1:29" ht="12" customHeight="1" x14ac:dyDescent="0.25">
      <c r="A81" s="383"/>
      <c r="B81" s="383" t="s">
        <v>118</v>
      </c>
      <c r="C81" s="15" t="s">
        <v>119</v>
      </c>
      <c r="D81" s="57">
        <v>0</v>
      </c>
      <c r="E81" s="57">
        <v>0</v>
      </c>
      <c r="F81" s="57">
        <v>2.2860999999999998</v>
      </c>
      <c r="G81" s="57">
        <v>4283.9227899999996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145">
        <v>1.14306</v>
      </c>
      <c r="Q81" s="145">
        <v>2555.4820890000001</v>
      </c>
      <c r="R81" s="145">
        <v>0.57552999999999999</v>
      </c>
      <c r="S81" s="145">
        <v>1074.990067</v>
      </c>
      <c r="T81" s="145">
        <v>2.00034</v>
      </c>
      <c r="U81" s="145">
        <v>3748.4371259999998</v>
      </c>
      <c r="V81" s="145">
        <v>0</v>
      </c>
      <c r="W81" s="145">
        <v>0</v>
      </c>
      <c r="X81" s="145">
        <v>0</v>
      </c>
      <c r="Y81" s="145">
        <v>0</v>
      </c>
      <c r="Z81" s="145">
        <v>0.57152999999999998</v>
      </c>
      <c r="AA81" s="145">
        <v>1070.990067</v>
      </c>
      <c r="AB81" s="140">
        <f>D81+F81+H81+J81+L81+N81+P81+R81+T81+V81+X81+Z81</f>
        <v>6.5765599999999997</v>
      </c>
      <c r="AC81" s="140">
        <f t="shared" si="5"/>
        <v>12733.822139</v>
      </c>
    </row>
    <row r="82" spans="1:29" s="5" customFormat="1" ht="12" customHeight="1" x14ac:dyDescent="0.25">
      <c r="A82" s="383"/>
      <c r="B82" s="383" t="s">
        <v>120</v>
      </c>
      <c r="C82" s="15" t="s">
        <v>121</v>
      </c>
      <c r="D82" s="57">
        <v>4.4256000000000002</v>
      </c>
      <c r="E82" s="57">
        <v>3438.2486399999998</v>
      </c>
      <c r="F82" s="57">
        <v>18.232150000000001</v>
      </c>
      <c r="G82" s="57">
        <v>11659.106485</v>
      </c>
      <c r="H82" s="57">
        <v>6.6378099999999991</v>
      </c>
      <c r="I82" s="57">
        <v>4455.0000739999996</v>
      </c>
      <c r="J82" s="57">
        <v>384.92500000000001</v>
      </c>
      <c r="K82" s="57">
        <v>428377.56190000003</v>
      </c>
      <c r="L82" s="57">
        <v>112.349</v>
      </c>
      <c r="M82" s="57">
        <v>117522.65919999999</v>
      </c>
      <c r="N82" s="57">
        <v>0</v>
      </c>
      <c r="O82" s="57">
        <v>0</v>
      </c>
      <c r="P82" s="145">
        <v>52.732999999999997</v>
      </c>
      <c r="Q82" s="145">
        <v>49771.711199999998</v>
      </c>
      <c r="R82" s="145">
        <v>15.315</v>
      </c>
      <c r="S82" s="145">
        <v>13875.39</v>
      </c>
      <c r="T82" s="145">
        <v>0</v>
      </c>
      <c r="U82" s="145">
        <v>0</v>
      </c>
      <c r="V82" s="145">
        <v>5.1050000000000004</v>
      </c>
      <c r="W82" s="145">
        <v>4625.13</v>
      </c>
      <c r="X82" s="145">
        <v>18.36</v>
      </c>
      <c r="Y82" s="145">
        <v>11700.828</v>
      </c>
      <c r="Z82" s="145">
        <v>11.904860000000001</v>
      </c>
      <c r="AA82" s="145">
        <v>10785.803159999999</v>
      </c>
      <c r="AB82" s="152">
        <f>D82+F82+H82+J82+L82+N82+P82+R82+T82+V82+X82+Z82</f>
        <v>629.98742000000004</v>
      </c>
      <c r="AC82" s="152">
        <f t="shared" si="5"/>
        <v>656211.43865900009</v>
      </c>
    </row>
    <row r="83" spans="1:29" ht="12" customHeight="1" x14ac:dyDescent="0.25">
      <c r="A83" s="383"/>
      <c r="B83" s="383" t="s">
        <v>122</v>
      </c>
      <c r="C83" s="15" t="s">
        <v>123</v>
      </c>
      <c r="D83" s="57">
        <v>170.0592</v>
      </c>
      <c r="E83" s="57">
        <v>124071.83184</v>
      </c>
      <c r="F83" s="57">
        <v>0</v>
      </c>
      <c r="G83" s="57">
        <v>0</v>
      </c>
      <c r="H83" s="57">
        <v>100.69919999999999</v>
      </c>
      <c r="I83" s="57">
        <v>97084.098719999995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145">
        <v>0</v>
      </c>
      <c r="S83" s="145">
        <v>0</v>
      </c>
      <c r="T83" s="145">
        <v>0</v>
      </c>
      <c r="U83" s="145">
        <v>0</v>
      </c>
      <c r="V83" s="145">
        <v>0</v>
      </c>
      <c r="W83" s="145">
        <v>0</v>
      </c>
      <c r="X83" s="145">
        <v>0</v>
      </c>
      <c r="Y83" s="145">
        <v>0</v>
      </c>
      <c r="Z83" s="145">
        <v>50.44032</v>
      </c>
      <c r="AA83" s="145">
        <v>44962.501248</v>
      </c>
      <c r="AB83" s="140">
        <f>D83+F83+H83+J83+L83+N83+P83+R83+T83+V83+X83+Z83</f>
        <v>321.19871999999998</v>
      </c>
      <c r="AC83" s="140">
        <f t="shared" si="5"/>
        <v>266118.43180800002</v>
      </c>
    </row>
    <row r="84" spans="1:29" ht="12" customHeight="1" x14ac:dyDescent="0.25">
      <c r="A84" s="12" t="s">
        <v>105</v>
      </c>
      <c r="B84" s="86"/>
      <c r="C84" s="137" t="s">
        <v>124</v>
      </c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>
        <f t="shared" si="5"/>
        <v>0</v>
      </c>
      <c r="AC84" s="53">
        <f t="shared" si="5"/>
        <v>0</v>
      </c>
    </row>
    <row r="85" spans="1:29" ht="12" customHeight="1" x14ac:dyDescent="0.25">
      <c r="A85" s="89"/>
      <c r="B85" s="383" t="s">
        <v>125</v>
      </c>
      <c r="C85" s="90" t="s">
        <v>126</v>
      </c>
      <c r="D85" s="91">
        <v>71.680000000000007</v>
      </c>
      <c r="E85" s="91">
        <v>21773.035999999996</v>
      </c>
      <c r="F85" s="91">
        <v>122.16825</v>
      </c>
      <c r="G85" s="91">
        <v>64500.425299999995</v>
      </c>
      <c r="H85" s="91">
        <v>9.0520899999999997</v>
      </c>
      <c r="I85" s="91">
        <v>17832.84146</v>
      </c>
      <c r="J85" s="91">
        <v>0.11358</v>
      </c>
      <c r="K85" s="91">
        <v>1927.9308000000001</v>
      </c>
      <c r="L85" s="91">
        <v>18.128709999999998</v>
      </c>
      <c r="M85" s="91">
        <v>37559.1705</v>
      </c>
      <c r="N85" s="91">
        <v>24.261149999999997</v>
      </c>
      <c r="O85" s="91">
        <v>61346.367469000012</v>
      </c>
      <c r="P85" s="91">
        <v>5.1369800000000003</v>
      </c>
      <c r="Q85" s="91">
        <v>12586.271874</v>
      </c>
      <c r="R85" s="91">
        <v>24.517049999999998</v>
      </c>
      <c r="S85" s="91">
        <v>40217.238551000002</v>
      </c>
      <c r="T85" s="91">
        <v>20.342929999999999</v>
      </c>
      <c r="U85" s="91">
        <v>32302.119911999998</v>
      </c>
      <c r="V85" s="91">
        <v>12.55597</v>
      </c>
      <c r="W85" s="91">
        <v>25093.009045000006</v>
      </c>
      <c r="X85" s="91">
        <v>0.13607</v>
      </c>
      <c r="Y85" s="91">
        <v>183.2467</v>
      </c>
      <c r="Z85" s="91">
        <v>32.7652</v>
      </c>
      <c r="AA85" s="91">
        <v>69953.075484000001</v>
      </c>
      <c r="AB85" s="91">
        <f t="shared" si="5"/>
        <v>340.85798</v>
      </c>
      <c r="AC85" s="91">
        <f t="shared" si="5"/>
        <v>385274.73309500003</v>
      </c>
    </row>
    <row r="86" spans="1:29" ht="12" customHeight="1" x14ac:dyDescent="0.25">
      <c r="A86" s="89"/>
      <c r="B86" s="383" t="s">
        <v>127</v>
      </c>
      <c r="C86" s="90" t="s">
        <v>128</v>
      </c>
      <c r="D86" s="91">
        <v>14.04786</v>
      </c>
      <c r="E86" s="91">
        <v>18851.118088000003</v>
      </c>
      <c r="F86" s="91">
        <v>11.48734</v>
      </c>
      <c r="G86" s="91">
        <v>22046.045233999997</v>
      </c>
      <c r="H86" s="91">
        <v>16.080780000000001</v>
      </c>
      <c r="I86" s="91">
        <v>26832.399094</v>
      </c>
      <c r="J86" s="91">
        <v>10.064020000000001</v>
      </c>
      <c r="K86" s="91">
        <v>23055.246112000001</v>
      </c>
      <c r="L86" s="91">
        <v>54.87303</v>
      </c>
      <c r="M86" s="91">
        <v>68454.18385500001</v>
      </c>
      <c r="N86" s="57">
        <v>949.6400000000001</v>
      </c>
      <c r="O86" s="57">
        <v>395392.38063499995</v>
      </c>
      <c r="P86" s="145">
        <v>1549.3827299999998</v>
      </c>
      <c r="Q86" s="145">
        <v>772809.73579299997</v>
      </c>
      <c r="R86" s="145">
        <v>489.48108999999999</v>
      </c>
      <c r="S86" s="145">
        <v>199681.92143400002</v>
      </c>
      <c r="T86" s="145">
        <v>982.5601700000002</v>
      </c>
      <c r="U86" s="145">
        <v>341455.64840000001</v>
      </c>
      <c r="V86" s="145">
        <v>2138.2019799999998</v>
      </c>
      <c r="W86" s="145">
        <v>967393.36187600018</v>
      </c>
      <c r="X86" s="145">
        <v>4449.1437499999993</v>
      </c>
      <c r="Y86" s="145">
        <v>2086147.4986990003</v>
      </c>
      <c r="Z86" s="145">
        <v>1984.8110800000002</v>
      </c>
      <c r="AA86" s="145">
        <v>799970.77590700006</v>
      </c>
      <c r="AB86" s="91">
        <f t="shared" si="5"/>
        <v>12649.773829999998</v>
      </c>
      <c r="AC86" s="91">
        <f t="shared" si="5"/>
        <v>5722090.3151270002</v>
      </c>
    </row>
    <row r="87" spans="1:29" ht="12" customHeight="1" x14ac:dyDescent="0.25">
      <c r="A87" s="539"/>
      <c r="B87" s="539"/>
      <c r="C87" s="93" t="s">
        <v>129</v>
      </c>
      <c r="D87" s="94">
        <f>+D88+D89+D90</f>
        <v>612.84389999999996</v>
      </c>
      <c r="E87" s="94">
        <f t="shared" ref="E87:AA87" si="9">+E88+E89+E90</f>
        <v>499250.306736</v>
      </c>
      <c r="F87" s="94">
        <f t="shared" si="9"/>
        <v>1034.1698004</v>
      </c>
      <c r="G87" s="94">
        <f t="shared" si="9"/>
        <v>715667.96479100001</v>
      </c>
      <c r="H87" s="94">
        <f t="shared" si="9"/>
        <v>564.06349</v>
      </c>
      <c r="I87" s="94">
        <f t="shared" si="9"/>
        <v>562857.21517800004</v>
      </c>
      <c r="J87" s="94">
        <f t="shared" si="9"/>
        <v>2679.1616300000001</v>
      </c>
      <c r="K87" s="94">
        <f t="shared" si="9"/>
        <v>1755302.2405920003</v>
      </c>
      <c r="L87" s="94">
        <f t="shared" si="9"/>
        <v>90.065130000000025</v>
      </c>
      <c r="M87" s="94">
        <f t="shared" si="9"/>
        <v>167358.83649099999</v>
      </c>
      <c r="N87" s="94">
        <f t="shared" si="9"/>
        <v>112.25842999999999</v>
      </c>
      <c r="O87" s="94">
        <f t="shared" si="9"/>
        <v>188988.82037800003</v>
      </c>
      <c r="P87" s="94">
        <f t="shared" si="9"/>
        <v>88.555819999999997</v>
      </c>
      <c r="Q87" s="94">
        <f t="shared" si="9"/>
        <v>245453.54410999999</v>
      </c>
      <c r="R87" s="94">
        <f t="shared" si="9"/>
        <v>70.309709999999995</v>
      </c>
      <c r="S87" s="94">
        <f t="shared" si="9"/>
        <v>138700.89253200006</v>
      </c>
      <c r="T87" s="94">
        <f t="shared" si="9"/>
        <v>64.155389999999997</v>
      </c>
      <c r="U87" s="94">
        <f t="shared" si="9"/>
        <v>132761.38214000003</v>
      </c>
      <c r="V87" s="94">
        <f t="shared" si="9"/>
        <v>723.53273999999999</v>
      </c>
      <c r="W87" s="94">
        <f t="shared" si="9"/>
        <v>919942.39061</v>
      </c>
      <c r="X87" s="94">
        <f t="shared" si="9"/>
        <v>1044.49926</v>
      </c>
      <c r="Y87" s="94">
        <f t="shared" si="9"/>
        <v>1426659.4631190002</v>
      </c>
      <c r="Z87" s="94">
        <f t="shared" si="9"/>
        <v>1038.0196500000002</v>
      </c>
      <c r="AA87" s="94">
        <f t="shared" si="9"/>
        <v>1293642.0631289999</v>
      </c>
      <c r="AB87" s="91">
        <f>D87+F87+H87+J87+L87+N87+P87+R87+T87+V87+X87+Z87</f>
        <v>8121.6349503999991</v>
      </c>
      <c r="AC87" s="91">
        <f t="shared" si="5"/>
        <v>8046585.119806001</v>
      </c>
    </row>
    <row r="88" spans="1:29" s="5" customFormat="1" ht="12" customHeight="1" x14ac:dyDescent="0.25">
      <c r="A88" s="383"/>
      <c r="B88" s="383"/>
      <c r="C88" s="93" t="s">
        <v>130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22.7</v>
      </c>
      <c r="O88" s="94">
        <v>25200</v>
      </c>
      <c r="P88" s="94">
        <v>0</v>
      </c>
      <c r="Q88" s="94">
        <v>0</v>
      </c>
      <c r="R88" s="94">
        <v>0</v>
      </c>
      <c r="S88" s="94">
        <v>0</v>
      </c>
      <c r="T88" s="135">
        <v>0</v>
      </c>
      <c r="U88" s="135">
        <v>0</v>
      </c>
      <c r="V88" s="135">
        <v>0</v>
      </c>
      <c r="W88" s="135">
        <v>0</v>
      </c>
      <c r="X88" s="135">
        <v>238.43600000000001</v>
      </c>
      <c r="Y88" s="135">
        <v>376428.31</v>
      </c>
      <c r="Z88" s="135">
        <v>0</v>
      </c>
      <c r="AA88" s="135">
        <v>0</v>
      </c>
      <c r="AB88" s="91">
        <f t="shared" si="5"/>
        <v>261.13600000000002</v>
      </c>
      <c r="AC88" s="91">
        <f t="shared" si="5"/>
        <v>401628.31</v>
      </c>
    </row>
    <row r="89" spans="1:29" ht="12" customHeight="1" x14ac:dyDescent="0.25">
      <c r="A89" s="383"/>
      <c r="B89" s="383" t="s">
        <v>131</v>
      </c>
      <c r="C89" s="15" t="s">
        <v>132</v>
      </c>
      <c r="D89" s="57">
        <v>529.51508000000001</v>
      </c>
      <c r="E89" s="57">
        <v>302235.14591600001</v>
      </c>
      <c r="F89" s="57">
        <v>972.90436</v>
      </c>
      <c r="G89" s="57">
        <v>559053.41761200002</v>
      </c>
      <c r="H89" s="57">
        <v>417.80900000000003</v>
      </c>
      <c r="I89" s="57">
        <v>294090.34370000003</v>
      </c>
      <c r="J89" s="57">
        <v>2542.0972000000002</v>
      </c>
      <c r="K89" s="57">
        <v>1545507.5701000004</v>
      </c>
      <c r="L89" s="57">
        <v>0</v>
      </c>
      <c r="M89" s="57">
        <v>0</v>
      </c>
      <c r="N89" s="57">
        <v>0</v>
      </c>
      <c r="O89" s="57">
        <v>0</v>
      </c>
      <c r="P89" s="145">
        <v>0</v>
      </c>
      <c r="Q89" s="145">
        <v>0</v>
      </c>
      <c r="R89" s="145">
        <v>2.7100000000000002E-3</v>
      </c>
      <c r="S89" s="145">
        <v>90.250095999999999</v>
      </c>
      <c r="T89" s="145">
        <v>1.3169999999999999E-2</v>
      </c>
      <c r="U89" s="145">
        <v>135.25006300000001</v>
      </c>
      <c r="V89" s="145">
        <v>616.00225999999998</v>
      </c>
      <c r="W89" s="145">
        <v>733658.599973</v>
      </c>
      <c r="X89" s="145">
        <v>673.66587000000004</v>
      </c>
      <c r="Y89" s="145">
        <v>759251.02862400003</v>
      </c>
      <c r="Z89" s="145">
        <v>951.64181000000008</v>
      </c>
      <c r="AA89" s="145">
        <v>1125937.3519929999</v>
      </c>
      <c r="AB89" s="91">
        <f t="shared" si="5"/>
        <v>6703.65146</v>
      </c>
      <c r="AC89" s="91">
        <f t="shared" si="5"/>
        <v>5319958.9580770005</v>
      </c>
    </row>
    <row r="90" spans="1:29" s="5" customFormat="1" ht="12" customHeight="1" x14ac:dyDescent="0.25">
      <c r="A90" s="383"/>
      <c r="B90" s="383" t="s">
        <v>133</v>
      </c>
      <c r="C90" s="15" t="s">
        <v>134</v>
      </c>
      <c r="D90" s="57">
        <v>83.328819999999993</v>
      </c>
      <c r="E90" s="57">
        <v>197015.16082000002</v>
      </c>
      <c r="F90" s="57">
        <v>61.265440399999996</v>
      </c>
      <c r="G90" s="57">
        <v>156614.54717899999</v>
      </c>
      <c r="H90" s="57">
        <v>146.25449000000003</v>
      </c>
      <c r="I90" s="57">
        <v>268766.87147800007</v>
      </c>
      <c r="J90" s="57">
        <v>137.06442999999999</v>
      </c>
      <c r="K90" s="57">
        <v>209794.67049200003</v>
      </c>
      <c r="L90" s="57">
        <v>90.065130000000025</v>
      </c>
      <c r="M90" s="57">
        <v>167358.83649099999</v>
      </c>
      <c r="N90" s="57">
        <v>89.558429999999987</v>
      </c>
      <c r="O90" s="57">
        <v>163788.82037800003</v>
      </c>
      <c r="P90" s="145">
        <v>88.555819999999997</v>
      </c>
      <c r="Q90" s="145">
        <v>245453.54410999999</v>
      </c>
      <c r="R90" s="145">
        <v>70.307000000000002</v>
      </c>
      <c r="S90" s="145">
        <v>138610.64243600005</v>
      </c>
      <c r="T90" s="145">
        <v>64.142219999999995</v>
      </c>
      <c r="U90" s="145">
        <v>132626.13207700002</v>
      </c>
      <c r="V90" s="145">
        <v>107.53047999999998</v>
      </c>
      <c r="W90" s="145">
        <v>186283.790637</v>
      </c>
      <c r="X90" s="145">
        <v>132.39738999999997</v>
      </c>
      <c r="Y90" s="145">
        <v>290980.124495</v>
      </c>
      <c r="Z90" s="145">
        <v>86.377839999999992</v>
      </c>
      <c r="AA90" s="145">
        <v>167704.71113600006</v>
      </c>
      <c r="AB90" s="91">
        <f t="shared" si="5"/>
        <v>1156.8474904</v>
      </c>
      <c r="AC90" s="91">
        <f t="shared" si="5"/>
        <v>2324997.8517290005</v>
      </c>
    </row>
    <row r="91" spans="1:29" ht="12" customHeight="1" x14ac:dyDescent="0.25">
      <c r="A91" s="383"/>
      <c r="B91" s="383" t="s">
        <v>135</v>
      </c>
      <c r="C91" s="93" t="s">
        <v>136</v>
      </c>
      <c r="D91" s="94">
        <v>62.224069999999998</v>
      </c>
      <c r="E91" s="94">
        <v>4178.6731</v>
      </c>
      <c r="F91" s="94">
        <v>66.632850000000005</v>
      </c>
      <c r="G91" s="94">
        <v>4673.6973959999996</v>
      </c>
      <c r="H91" s="94">
        <v>14.001882999999999</v>
      </c>
      <c r="I91" s="94">
        <v>25734.837941999998</v>
      </c>
      <c r="J91" s="94">
        <v>2.4487799999999997</v>
      </c>
      <c r="K91" s="94">
        <v>2956.0813419999999</v>
      </c>
      <c r="L91" s="94">
        <v>3.3770599999999997</v>
      </c>
      <c r="M91" s="94">
        <v>2749.0652</v>
      </c>
      <c r="N91" s="94">
        <v>0.33148</v>
      </c>
      <c r="O91" s="94">
        <v>1185.230495</v>
      </c>
      <c r="P91" s="135">
        <v>11.856489999999999</v>
      </c>
      <c r="Q91" s="135">
        <v>10404.881691999999</v>
      </c>
      <c r="R91" s="135">
        <v>0.39021000000000017</v>
      </c>
      <c r="S91" s="135">
        <v>1689.4192030000004</v>
      </c>
      <c r="T91" s="135">
        <v>0.33521999999999996</v>
      </c>
      <c r="U91" s="135">
        <v>1390.301827</v>
      </c>
      <c r="V91" s="135">
        <v>4.3570500000000001</v>
      </c>
      <c r="W91" s="135">
        <v>21461.403621000001</v>
      </c>
      <c r="X91" s="135">
        <v>10.2827</v>
      </c>
      <c r="Y91" s="135">
        <v>7622.1249399999997</v>
      </c>
      <c r="Z91" s="135">
        <v>80.451269999999994</v>
      </c>
      <c r="AA91" s="135">
        <v>39397.488925999998</v>
      </c>
      <c r="AB91" s="91">
        <f t="shared" si="5"/>
        <v>256.68906299999998</v>
      </c>
      <c r="AC91" s="91">
        <f t="shared" si="5"/>
        <v>123443.20568399999</v>
      </c>
    </row>
    <row r="92" spans="1:29" ht="13.5" customHeight="1" x14ac:dyDescent="0.25">
      <c r="A92" s="383"/>
      <c r="B92" s="383" t="s">
        <v>137</v>
      </c>
      <c r="C92" s="15" t="s">
        <v>138</v>
      </c>
      <c r="D92" s="57">
        <v>0.28576999999999997</v>
      </c>
      <c r="E92" s="57">
        <v>489.42983299999997</v>
      </c>
      <c r="F92" s="57">
        <v>3.628E-2</v>
      </c>
      <c r="G92" s="57">
        <v>76.550799999999995</v>
      </c>
      <c r="H92" s="57">
        <v>0</v>
      </c>
      <c r="I92" s="57">
        <v>0</v>
      </c>
      <c r="J92" s="57">
        <v>0.10102000000000001</v>
      </c>
      <c r="K92" s="57">
        <v>1502.3864000000001</v>
      </c>
      <c r="L92" s="57">
        <v>0</v>
      </c>
      <c r="M92" s="57">
        <v>0</v>
      </c>
      <c r="N92" s="57">
        <v>9.0699999999999999E-3</v>
      </c>
      <c r="O92" s="57">
        <v>29.024000000000001</v>
      </c>
      <c r="P92" s="145">
        <v>0</v>
      </c>
      <c r="Q92" s="145">
        <v>0</v>
      </c>
      <c r="R92" s="145">
        <v>3.3100000000000004E-2</v>
      </c>
      <c r="S92" s="145">
        <v>47.601109999999998</v>
      </c>
      <c r="T92" s="145">
        <v>9.8879999999999996E-2</v>
      </c>
      <c r="U92" s="145">
        <v>160.21856199999999</v>
      </c>
      <c r="V92" s="145">
        <v>30.4787</v>
      </c>
      <c r="W92" s="145">
        <v>22673.791059000003</v>
      </c>
      <c r="X92" s="145">
        <v>0.59623000000000004</v>
      </c>
      <c r="Y92" s="145">
        <v>1598.8725280000001</v>
      </c>
      <c r="Z92" s="145">
        <v>1.1882300000000001</v>
      </c>
      <c r="AA92" s="145">
        <v>1961.6763460000002</v>
      </c>
      <c r="AB92" s="91">
        <f t="shared" si="5"/>
        <v>32.827279999999995</v>
      </c>
      <c r="AC92" s="91">
        <f t="shared" si="5"/>
        <v>28539.550638000004</v>
      </c>
    </row>
    <row r="93" spans="1:29" ht="12" customHeight="1" x14ac:dyDescent="0.25">
      <c r="A93" s="90"/>
      <c r="B93" s="383" t="s">
        <v>139</v>
      </c>
      <c r="C93" s="15" t="s">
        <v>140</v>
      </c>
      <c r="D93" s="57">
        <v>58.081067000000004</v>
      </c>
      <c r="E93" s="57">
        <v>82608.410239000004</v>
      </c>
      <c r="F93" s="57">
        <v>17.269903000000003</v>
      </c>
      <c r="G93" s="57">
        <v>46542.458500000008</v>
      </c>
      <c r="H93" s="57">
        <v>38.48321</v>
      </c>
      <c r="I93" s="57">
        <v>81379.677212999988</v>
      </c>
      <c r="J93" s="57">
        <v>52.264130000000002</v>
      </c>
      <c r="K93" s="57">
        <v>78375.789715999999</v>
      </c>
      <c r="L93" s="57">
        <v>44.441950000000006</v>
      </c>
      <c r="M93" s="57">
        <v>72622.920316000003</v>
      </c>
      <c r="N93" s="57">
        <v>44.057229999999997</v>
      </c>
      <c r="O93" s="57">
        <v>66678.945531000005</v>
      </c>
      <c r="P93" s="145">
        <v>22.153110000000005</v>
      </c>
      <c r="Q93" s="145">
        <v>47159.234490999996</v>
      </c>
      <c r="R93" s="145">
        <v>27.467300000000005</v>
      </c>
      <c r="S93" s="145">
        <v>60497.443959999982</v>
      </c>
      <c r="T93" s="145">
        <v>27.924340000000004</v>
      </c>
      <c r="U93" s="145">
        <v>52613.154975000005</v>
      </c>
      <c r="V93" s="145">
        <v>48.2194</v>
      </c>
      <c r="W93" s="145">
        <v>82362.185066000005</v>
      </c>
      <c r="X93" s="145">
        <v>42.619539999999986</v>
      </c>
      <c r="Y93" s="145">
        <v>82775.703842999967</v>
      </c>
      <c r="Z93" s="145">
        <v>60.479949999999995</v>
      </c>
      <c r="AA93" s="145">
        <v>85957.630610999986</v>
      </c>
      <c r="AB93" s="91">
        <f t="shared" si="5"/>
        <v>483.46113000000003</v>
      </c>
      <c r="AC93" s="91">
        <f t="shared" si="5"/>
        <v>839573.55446100002</v>
      </c>
    </row>
    <row r="94" spans="1:29" ht="12" customHeight="1" x14ac:dyDescent="0.25">
      <c r="A94" s="92"/>
      <c r="B94" s="383" t="s">
        <v>141</v>
      </c>
      <c r="C94" s="15" t="s">
        <v>142</v>
      </c>
      <c r="D94" s="57">
        <v>9.2519999999999991E-2</v>
      </c>
      <c r="E94" s="57">
        <v>579.88100000000009</v>
      </c>
      <c r="F94" s="57">
        <v>0.89267000000000007</v>
      </c>
      <c r="G94" s="57">
        <v>2606.4764800000003</v>
      </c>
      <c r="H94" s="57">
        <v>6.4103300000000001</v>
      </c>
      <c r="I94" s="57">
        <v>5755.8644400000003</v>
      </c>
      <c r="J94" s="57">
        <v>2.1998800000000003</v>
      </c>
      <c r="K94" s="57">
        <v>2369.4888000000001</v>
      </c>
      <c r="L94" s="57">
        <v>8.9471300000000014</v>
      </c>
      <c r="M94" s="57">
        <v>8409.3071999999993</v>
      </c>
      <c r="N94" s="57">
        <v>12.704320000000001</v>
      </c>
      <c r="O94" s="57">
        <v>11317.685991999999</v>
      </c>
      <c r="P94" s="145">
        <v>5.1752999999999991</v>
      </c>
      <c r="Q94" s="145">
        <v>6568.2743769999997</v>
      </c>
      <c r="R94" s="145">
        <v>6.8474500000000003</v>
      </c>
      <c r="S94" s="145">
        <v>6588.1248850000002</v>
      </c>
      <c r="T94" s="145">
        <v>2.6447399999999996</v>
      </c>
      <c r="U94" s="145">
        <v>2273.4719759999998</v>
      </c>
      <c r="V94" s="145">
        <v>1.47329</v>
      </c>
      <c r="W94" s="145">
        <v>1962.0756510000001</v>
      </c>
      <c r="X94" s="145">
        <v>0.40371999999999997</v>
      </c>
      <c r="Y94" s="145">
        <v>1689.395454</v>
      </c>
      <c r="Z94" s="145">
        <v>9.7736100000000015</v>
      </c>
      <c r="AA94" s="145">
        <v>11230.237001000001</v>
      </c>
      <c r="AB94" s="91">
        <f t="shared" si="5"/>
        <v>57.564959999999999</v>
      </c>
      <c r="AC94" s="91">
        <f t="shared" si="5"/>
        <v>61350.283255999995</v>
      </c>
    </row>
    <row r="95" spans="1:29" ht="12" customHeight="1" x14ac:dyDescent="0.25">
      <c r="A95" s="92"/>
      <c r="B95" s="383">
        <v>705</v>
      </c>
      <c r="C95" s="15" t="s">
        <v>143</v>
      </c>
      <c r="D95" s="57">
        <v>9.3389299999999995</v>
      </c>
      <c r="E95" s="57">
        <v>59549.747521000005</v>
      </c>
      <c r="F95" s="57">
        <v>13.18093</v>
      </c>
      <c r="G95" s="57">
        <v>60871.732578999981</v>
      </c>
      <c r="H95" s="57">
        <v>14.964490000000001</v>
      </c>
      <c r="I95" s="57">
        <v>83227.302303000004</v>
      </c>
      <c r="J95" s="57">
        <v>11.299689999999998</v>
      </c>
      <c r="K95" s="57">
        <v>64110.062565</v>
      </c>
      <c r="L95" s="57">
        <v>10.352930000000002</v>
      </c>
      <c r="M95" s="57">
        <v>56739.821971000005</v>
      </c>
      <c r="N95" s="57">
        <v>14.493419999999999</v>
      </c>
      <c r="O95" s="57">
        <v>73175.69030100001</v>
      </c>
      <c r="P95" s="145">
        <v>19.300360000000005</v>
      </c>
      <c r="Q95" s="145">
        <v>123245.73299799999</v>
      </c>
      <c r="R95" s="145">
        <v>17.028779999999998</v>
      </c>
      <c r="S95" s="145">
        <v>91388.636289999995</v>
      </c>
      <c r="T95" s="145">
        <v>13.262429999999998</v>
      </c>
      <c r="U95" s="145">
        <v>70076.045032000009</v>
      </c>
      <c r="V95" s="145">
        <v>20.650599999999997</v>
      </c>
      <c r="W95" s="145">
        <v>89816.653660999975</v>
      </c>
      <c r="X95" s="145">
        <v>22.123120000000007</v>
      </c>
      <c r="Y95" s="145">
        <v>105563.06356799998</v>
      </c>
      <c r="Z95" s="145">
        <v>11.781619999999995</v>
      </c>
      <c r="AA95" s="145">
        <v>69920.380848000001</v>
      </c>
      <c r="AB95" s="91">
        <f>D95+F95+H95+J95+L95+N95+P95+R95+T95+V95+X95+Z95</f>
        <v>177.77730000000003</v>
      </c>
      <c r="AC95" s="91">
        <f t="shared" si="5"/>
        <v>947684.86963699991</v>
      </c>
    </row>
    <row r="96" spans="1:29" ht="12" customHeight="1" x14ac:dyDescent="0.25">
      <c r="A96" s="90"/>
      <c r="B96" s="383" t="s">
        <v>144</v>
      </c>
      <c r="C96" s="15" t="s">
        <v>145</v>
      </c>
      <c r="D96" s="57">
        <v>1.3186070000000003</v>
      </c>
      <c r="E96" s="57">
        <v>2573.483745</v>
      </c>
      <c r="F96" s="57">
        <v>1.1876</v>
      </c>
      <c r="G96" s="57">
        <v>2464.502622</v>
      </c>
      <c r="H96" s="57">
        <v>0.46564999999999995</v>
      </c>
      <c r="I96" s="57">
        <v>1454.743528</v>
      </c>
      <c r="J96" s="57">
        <v>0.23354000000000003</v>
      </c>
      <c r="K96" s="57">
        <v>1878.7022229999998</v>
      </c>
      <c r="L96" s="57">
        <v>0.10702</v>
      </c>
      <c r="M96" s="57">
        <v>466.59839900000003</v>
      </c>
      <c r="N96" s="57">
        <v>0.14646999999999999</v>
      </c>
      <c r="O96" s="57">
        <v>746.49796800000013</v>
      </c>
      <c r="P96" s="145">
        <v>0.26033999999999996</v>
      </c>
      <c r="Q96" s="145">
        <v>1201.198883</v>
      </c>
      <c r="R96" s="145">
        <v>0.57743000000000011</v>
      </c>
      <c r="S96" s="145">
        <v>1465.8710890000002</v>
      </c>
      <c r="T96" s="145">
        <v>0.33461999999999997</v>
      </c>
      <c r="U96" s="145">
        <v>1151.418999</v>
      </c>
      <c r="V96" s="145">
        <v>1.1489400000000001</v>
      </c>
      <c r="W96" s="145">
        <v>973.56013800000017</v>
      </c>
      <c r="X96" s="145">
        <v>1.1849299999999998</v>
      </c>
      <c r="Y96" s="145">
        <v>1767.0991509999999</v>
      </c>
      <c r="Z96" s="145">
        <v>0.39868000000000003</v>
      </c>
      <c r="AA96" s="145">
        <v>1786.7347030000001</v>
      </c>
      <c r="AB96" s="91">
        <f t="shared" si="5"/>
        <v>7.3638269999999997</v>
      </c>
      <c r="AC96" s="91">
        <f t="shared" si="5"/>
        <v>17930.411447999999</v>
      </c>
    </row>
    <row r="97" spans="1:29" ht="12" customHeight="1" x14ac:dyDescent="0.25">
      <c r="A97" s="90"/>
      <c r="B97" s="383">
        <v>704.9</v>
      </c>
      <c r="C97" s="15" t="s">
        <v>146</v>
      </c>
      <c r="D97" s="57">
        <v>1.1200000000000001</v>
      </c>
      <c r="E97" s="57">
        <v>6847.5680000000002</v>
      </c>
      <c r="F97" s="57">
        <v>0.8</v>
      </c>
      <c r="G97" s="57">
        <v>4317.84</v>
      </c>
      <c r="H97" s="57">
        <v>0</v>
      </c>
      <c r="I97" s="57">
        <v>0</v>
      </c>
      <c r="J97" s="57">
        <v>0.29099000000000003</v>
      </c>
      <c r="K97" s="57">
        <v>918.20420000000013</v>
      </c>
      <c r="L97" s="57">
        <v>1.3205</v>
      </c>
      <c r="M97" s="57">
        <v>7269.77</v>
      </c>
      <c r="N97" s="57">
        <v>0.85170000000000001</v>
      </c>
      <c r="O97" s="57">
        <v>4900.4584700000005</v>
      </c>
      <c r="P97" s="145">
        <v>1.6119400000000002</v>
      </c>
      <c r="Q97" s="145">
        <v>8817.9188270000013</v>
      </c>
      <c r="R97" s="145">
        <v>3.3119999999999997E-2</v>
      </c>
      <c r="S97" s="145">
        <v>121.49853200000001</v>
      </c>
      <c r="T97" s="145">
        <v>1.2939000000000001</v>
      </c>
      <c r="U97" s="145">
        <v>6840.9909929999994</v>
      </c>
      <c r="V97" s="145">
        <v>4.5370000000000001E-2</v>
      </c>
      <c r="W97" s="145">
        <v>143.35008300000001</v>
      </c>
      <c r="X97" s="145">
        <v>5.67E-2</v>
      </c>
      <c r="Y97" s="145">
        <v>136.39722999999998</v>
      </c>
      <c r="Z97" s="145">
        <v>0.79813999999999996</v>
      </c>
      <c r="AA97" s="145">
        <v>4447.9838460000001</v>
      </c>
      <c r="AB97" s="91">
        <f t="shared" si="5"/>
        <v>8.2223600000000001</v>
      </c>
      <c r="AC97" s="91">
        <f t="shared" si="5"/>
        <v>44761.980181000006</v>
      </c>
    </row>
    <row r="98" spans="1:29" ht="8.25" customHeight="1" x14ac:dyDescent="0.2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</row>
    <row r="99" spans="1:29" s="5" customFormat="1" ht="23.25" customHeigh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</row>
    <row r="100" spans="1:29" s="5" customFormat="1" x14ac:dyDescent="0.25">
      <c r="A100" s="74"/>
      <c r="B100" s="74"/>
      <c r="C100" s="74"/>
      <c r="D100" s="96"/>
      <c r="E100" s="9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</row>
    <row r="101" spans="1:29" x14ac:dyDescent="0.25">
      <c r="A101" s="74"/>
      <c r="B101" s="74"/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5"/>
      <c r="AC101" s="6" t="s">
        <v>276</v>
      </c>
    </row>
    <row r="102" spans="1:29" ht="15.75" x14ac:dyDescent="0.25">
      <c r="A102" s="546" t="s">
        <v>294</v>
      </c>
      <c r="B102" s="546"/>
      <c r="C102" s="546"/>
      <c r="D102" s="546"/>
      <c r="E102" s="546"/>
      <c r="F102" s="546"/>
      <c r="G102" s="546"/>
      <c r="H102" s="546"/>
      <c r="I102" s="546"/>
      <c r="J102" s="546"/>
      <c r="K102" s="546"/>
      <c r="L102" s="546"/>
      <c r="M102" s="546"/>
      <c r="N102" s="546"/>
      <c r="O102" s="546"/>
      <c r="P102" s="546"/>
      <c r="Q102" s="546"/>
      <c r="R102" s="546"/>
      <c r="S102" s="546"/>
      <c r="T102" s="546"/>
      <c r="U102" s="546"/>
      <c r="V102" s="546"/>
      <c r="W102" s="546"/>
      <c r="X102" s="546"/>
      <c r="Y102" s="546"/>
      <c r="Z102" s="546"/>
      <c r="AA102" s="546"/>
      <c r="AB102" s="546"/>
      <c r="AC102" s="546"/>
    </row>
    <row r="103" spans="1:29" ht="15.75" x14ac:dyDescent="0.25">
      <c r="A103" s="547" t="s">
        <v>3</v>
      </c>
      <c r="B103" s="547"/>
      <c r="C103" s="547"/>
      <c r="D103" s="547"/>
      <c r="E103" s="547"/>
      <c r="F103" s="547"/>
      <c r="G103" s="547"/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547"/>
      <c r="AA103" s="547"/>
      <c r="AB103" s="547"/>
      <c r="AC103" s="547"/>
    </row>
    <row r="104" spans="1:29" ht="16.5" thickBot="1" x14ac:dyDescent="0.3">
      <c r="A104" s="382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76"/>
      <c r="AC104" s="76"/>
    </row>
    <row r="105" spans="1:29" ht="16.5" thickBot="1" x14ac:dyDescent="0.35">
      <c r="A105" s="575" t="s">
        <v>149</v>
      </c>
      <c r="B105" s="577" t="s">
        <v>5</v>
      </c>
      <c r="C105" s="579" t="s">
        <v>90</v>
      </c>
      <c r="D105" s="555" t="s">
        <v>7</v>
      </c>
      <c r="E105" s="555"/>
      <c r="F105" s="555" t="s">
        <v>8</v>
      </c>
      <c r="G105" s="555"/>
      <c r="H105" s="555" t="s">
        <v>9</v>
      </c>
      <c r="I105" s="555"/>
      <c r="J105" s="555" t="s">
        <v>10</v>
      </c>
      <c r="K105" s="555"/>
      <c r="L105" s="555" t="s">
        <v>11</v>
      </c>
      <c r="M105" s="555"/>
      <c r="N105" s="555" t="s">
        <v>12</v>
      </c>
      <c r="O105" s="555"/>
      <c r="P105" s="555" t="s">
        <v>13</v>
      </c>
      <c r="Q105" s="555"/>
      <c r="R105" s="555" t="s">
        <v>14</v>
      </c>
      <c r="S105" s="555"/>
      <c r="T105" s="555" t="s">
        <v>15</v>
      </c>
      <c r="U105" s="555"/>
      <c r="V105" s="555" t="s">
        <v>16</v>
      </c>
      <c r="W105" s="555"/>
      <c r="X105" s="555" t="s">
        <v>17</v>
      </c>
      <c r="Y105" s="555"/>
      <c r="Z105" s="555" t="s">
        <v>18</v>
      </c>
      <c r="AA105" s="555"/>
      <c r="AB105" s="555" t="s">
        <v>19</v>
      </c>
      <c r="AC105" s="556"/>
    </row>
    <row r="106" spans="1:29" ht="16.5" thickBot="1" x14ac:dyDescent="0.35">
      <c r="A106" s="576"/>
      <c r="B106" s="578"/>
      <c r="C106" s="580"/>
      <c r="D106" s="240" t="s">
        <v>20</v>
      </c>
      <c r="E106" s="240" t="s">
        <v>21</v>
      </c>
      <c r="F106" s="240" t="s">
        <v>20</v>
      </c>
      <c r="G106" s="240" t="s">
        <v>21</v>
      </c>
      <c r="H106" s="240" t="s">
        <v>20</v>
      </c>
      <c r="I106" s="240" t="s">
        <v>21</v>
      </c>
      <c r="J106" s="240" t="s">
        <v>20</v>
      </c>
      <c r="K106" s="240" t="s">
        <v>21</v>
      </c>
      <c r="L106" s="240" t="s">
        <v>20</v>
      </c>
      <c r="M106" s="240" t="s">
        <v>21</v>
      </c>
      <c r="N106" s="240" t="s">
        <v>20</v>
      </c>
      <c r="O106" s="240" t="s">
        <v>21</v>
      </c>
      <c r="P106" s="240" t="s">
        <v>20</v>
      </c>
      <c r="Q106" s="240" t="s">
        <v>21</v>
      </c>
      <c r="R106" s="240" t="s">
        <v>20</v>
      </c>
      <c r="S106" s="240" t="s">
        <v>21</v>
      </c>
      <c r="T106" s="240" t="s">
        <v>20</v>
      </c>
      <c r="U106" s="240" t="s">
        <v>21</v>
      </c>
      <c r="V106" s="240" t="s">
        <v>20</v>
      </c>
      <c r="W106" s="240" t="s">
        <v>21</v>
      </c>
      <c r="X106" s="240" t="s">
        <v>20</v>
      </c>
      <c r="Y106" s="240" t="s">
        <v>21</v>
      </c>
      <c r="Z106" s="240" t="s">
        <v>20</v>
      </c>
      <c r="AA106" s="240" t="s">
        <v>21</v>
      </c>
      <c r="AB106" s="240" t="s">
        <v>20</v>
      </c>
      <c r="AC106" s="241" t="s">
        <v>21</v>
      </c>
    </row>
    <row r="107" spans="1:29" s="5" customFormat="1" ht="15.75" x14ac:dyDescent="0.3">
      <c r="A107" s="97"/>
      <c r="B107" s="98"/>
      <c r="C107" s="97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100"/>
    </row>
    <row r="108" spans="1:29" s="5" customFormat="1" ht="12" customHeight="1" x14ac:dyDescent="0.25">
      <c r="A108" s="90"/>
      <c r="B108" s="383" t="s">
        <v>150</v>
      </c>
      <c r="C108" s="15" t="s">
        <v>151</v>
      </c>
      <c r="D108" s="57">
        <v>16.620650000000001</v>
      </c>
      <c r="E108" s="57">
        <v>971.90923099999998</v>
      </c>
      <c r="F108" s="57">
        <v>0</v>
      </c>
      <c r="G108" s="57">
        <v>0</v>
      </c>
      <c r="H108" s="57">
        <v>1.0999999999999999E-2</v>
      </c>
      <c r="I108" s="57">
        <v>37</v>
      </c>
      <c r="J108" s="57">
        <v>2.8369999999999999E-2</v>
      </c>
      <c r="K108" s="57">
        <v>307.1293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0.19775000000000001</v>
      </c>
      <c r="U108" s="57">
        <v>349.61247199999997</v>
      </c>
      <c r="V108" s="57">
        <v>0</v>
      </c>
      <c r="W108" s="57">
        <v>0</v>
      </c>
      <c r="X108" s="57">
        <v>4.5399999999999998E-3</v>
      </c>
      <c r="Y108" s="57">
        <v>5.2999960000000002</v>
      </c>
      <c r="Z108" s="57">
        <v>0</v>
      </c>
      <c r="AA108" s="57">
        <v>0</v>
      </c>
      <c r="AB108" s="57">
        <f t="shared" ref="AB108:AC142" si="10">D108+F108+H108+J108+L108+N108+P108+R108+T108+V108+X108+Z108</f>
        <v>16.862309999999997</v>
      </c>
      <c r="AC108" s="57">
        <f t="shared" si="10"/>
        <v>1670.9509989999999</v>
      </c>
    </row>
    <row r="109" spans="1:29" s="5" customFormat="1" ht="12" customHeight="1" x14ac:dyDescent="0.25">
      <c r="A109" s="92"/>
      <c r="B109" s="383" t="s">
        <v>152</v>
      </c>
      <c r="C109" s="17" t="s">
        <v>153</v>
      </c>
      <c r="D109" s="60">
        <v>3.7923599999999995</v>
      </c>
      <c r="E109" s="60">
        <v>598.00211999999999</v>
      </c>
      <c r="F109" s="57">
        <v>28.24625</v>
      </c>
      <c r="G109" s="57">
        <v>3323.617596</v>
      </c>
      <c r="H109" s="57">
        <v>25.651150000000001</v>
      </c>
      <c r="I109" s="57">
        <v>9265.279171000002</v>
      </c>
      <c r="J109" s="57">
        <v>14.2416</v>
      </c>
      <c r="K109" s="57">
        <v>3044.8805480000001</v>
      </c>
      <c r="L109" s="57">
        <v>14.66911</v>
      </c>
      <c r="M109" s="57">
        <v>11588.136398000001</v>
      </c>
      <c r="N109" s="57">
        <v>7.3979999999999997</v>
      </c>
      <c r="O109" s="57">
        <v>7340.2956000000004</v>
      </c>
      <c r="P109" s="57">
        <v>0</v>
      </c>
      <c r="Q109" s="57">
        <v>0</v>
      </c>
      <c r="R109" s="57">
        <v>2.2670000000000003E-2</v>
      </c>
      <c r="S109" s="57">
        <v>45.899948999999999</v>
      </c>
      <c r="T109" s="57">
        <v>4.0247999999999999</v>
      </c>
      <c r="U109" s="57">
        <v>3589.0435510000002</v>
      </c>
      <c r="V109" s="57">
        <v>2.1770000000000001E-2</v>
      </c>
      <c r="W109" s="57">
        <v>33.900244000000001</v>
      </c>
      <c r="X109" s="57">
        <v>0</v>
      </c>
      <c r="Y109" s="57">
        <v>0</v>
      </c>
      <c r="Z109" s="57">
        <v>0</v>
      </c>
      <c r="AA109" s="57">
        <v>0</v>
      </c>
      <c r="AB109" s="57">
        <f t="shared" si="10"/>
        <v>98.067710000000005</v>
      </c>
      <c r="AC109" s="57">
        <f t="shared" si="10"/>
        <v>38829.055177000002</v>
      </c>
    </row>
    <row r="110" spans="1:29" s="5" customFormat="1" ht="12" customHeight="1" x14ac:dyDescent="0.25">
      <c r="A110" s="92"/>
      <c r="B110" s="383" t="s">
        <v>154</v>
      </c>
      <c r="C110" s="17" t="s">
        <v>155</v>
      </c>
      <c r="D110" s="57">
        <v>9.6548400000000001</v>
      </c>
      <c r="E110" s="57">
        <v>65275.507174999999</v>
      </c>
      <c r="F110" s="57">
        <v>2.6507200000000002</v>
      </c>
      <c r="G110" s="57">
        <v>12996.855652</v>
      </c>
      <c r="H110" s="57">
        <v>17.600279999999998</v>
      </c>
      <c r="I110" s="57">
        <v>129498.51699400002</v>
      </c>
      <c r="J110" s="101">
        <v>2.39845</v>
      </c>
      <c r="K110" s="101">
        <v>18217.249480000002</v>
      </c>
      <c r="L110" s="101">
        <v>10.587</v>
      </c>
      <c r="M110" s="101">
        <v>84590.022899999996</v>
      </c>
      <c r="N110" s="101">
        <v>16.162459999999999</v>
      </c>
      <c r="O110" s="101">
        <v>125666.51917599999</v>
      </c>
      <c r="P110" s="101">
        <v>1.8703200000000002</v>
      </c>
      <c r="Q110" s="101">
        <v>11675.312556000001</v>
      </c>
      <c r="R110" s="101">
        <v>11.525319999999999</v>
      </c>
      <c r="S110" s="101">
        <v>76868.844848000008</v>
      </c>
      <c r="T110" s="101">
        <v>10.606020000000001</v>
      </c>
      <c r="U110" s="101">
        <v>75438.984802000006</v>
      </c>
      <c r="V110" s="101">
        <v>1.4973799999999999</v>
      </c>
      <c r="W110" s="101">
        <v>7110.5528979999999</v>
      </c>
      <c r="X110" s="101">
        <v>11.15835</v>
      </c>
      <c r="Y110" s="101">
        <v>77212.664699999994</v>
      </c>
      <c r="Z110" s="101">
        <v>14.499830000000001</v>
      </c>
      <c r="AA110" s="101">
        <v>102891.04118599997</v>
      </c>
      <c r="AB110" s="57">
        <f t="shared" si="10"/>
        <v>110.21097</v>
      </c>
      <c r="AC110" s="57">
        <f t="shared" si="10"/>
        <v>787442.07236699993</v>
      </c>
    </row>
    <row r="111" spans="1:29" s="5" customFormat="1" ht="12" customHeight="1" x14ac:dyDescent="0.25">
      <c r="A111" s="90"/>
      <c r="B111" s="383" t="s">
        <v>156</v>
      </c>
      <c r="C111" s="15" t="s">
        <v>157</v>
      </c>
      <c r="D111" s="57">
        <v>22.037089999999999</v>
      </c>
      <c r="E111" s="57">
        <v>40959.404882000003</v>
      </c>
      <c r="F111" s="57">
        <v>14.5443</v>
      </c>
      <c r="G111" s="57">
        <v>28773.648834</v>
      </c>
      <c r="H111" s="57">
        <v>18.905890000000003</v>
      </c>
      <c r="I111" s="57">
        <v>38477.361477999999</v>
      </c>
      <c r="J111" s="57">
        <v>14.84431</v>
      </c>
      <c r="K111" s="57">
        <v>30981.187354000002</v>
      </c>
      <c r="L111" s="57">
        <v>15.137669999999998</v>
      </c>
      <c r="M111" s="57">
        <v>30147.336489000001</v>
      </c>
      <c r="N111" s="57">
        <v>21.449080000000002</v>
      </c>
      <c r="O111" s="57">
        <v>34376.004523000003</v>
      </c>
      <c r="P111" s="57">
        <v>7.1345499999999999</v>
      </c>
      <c r="Q111" s="57">
        <v>22395.487596999999</v>
      </c>
      <c r="R111" s="57">
        <v>12.943470000000001</v>
      </c>
      <c r="S111" s="57">
        <v>25284.133572999999</v>
      </c>
      <c r="T111" s="57">
        <v>16.354870000000002</v>
      </c>
      <c r="U111" s="57">
        <v>24841.744738000001</v>
      </c>
      <c r="V111" s="57">
        <v>18.065510000000003</v>
      </c>
      <c r="W111" s="57">
        <v>33223.232909999999</v>
      </c>
      <c r="X111" s="57">
        <v>7.9433199999999999</v>
      </c>
      <c r="Y111" s="57">
        <v>25478.746769000001</v>
      </c>
      <c r="Z111" s="57">
        <v>7.1758699999999997</v>
      </c>
      <c r="AA111" s="57">
        <v>21039.408832000001</v>
      </c>
      <c r="AB111" s="57">
        <f t="shared" si="10"/>
        <v>176.53593000000001</v>
      </c>
      <c r="AC111" s="57">
        <f t="shared" si="10"/>
        <v>355977.69797900005</v>
      </c>
    </row>
    <row r="112" spans="1:29" s="5" customFormat="1" ht="12" customHeight="1" x14ac:dyDescent="0.25">
      <c r="A112" s="90"/>
      <c r="B112" s="383" t="s">
        <v>158</v>
      </c>
      <c r="C112" s="15" t="s">
        <v>159</v>
      </c>
      <c r="D112" s="57">
        <v>26.355689999999999</v>
      </c>
      <c r="E112" s="57">
        <v>36750.438497999996</v>
      </c>
      <c r="F112" s="57">
        <v>9.8313179999999996</v>
      </c>
      <c r="G112" s="57">
        <v>17166.246422</v>
      </c>
      <c r="H112" s="57">
        <v>13.53547</v>
      </c>
      <c r="I112" s="57">
        <v>18890.397384</v>
      </c>
      <c r="J112" s="57">
        <v>21.766650000000002</v>
      </c>
      <c r="K112" s="57">
        <v>30696.619099</v>
      </c>
      <c r="L112" s="57">
        <v>7.9858500000000001</v>
      </c>
      <c r="M112" s="57">
        <v>12567.699926000001</v>
      </c>
      <c r="N112" s="57">
        <v>22.621729999999999</v>
      </c>
      <c r="O112" s="57">
        <v>29790.861270000001</v>
      </c>
      <c r="P112" s="57">
        <v>7.1096700000000004</v>
      </c>
      <c r="Q112" s="57">
        <v>12556.787748999999</v>
      </c>
      <c r="R112" s="57">
        <v>18.403020000000005</v>
      </c>
      <c r="S112" s="57">
        <v>25511.675194000003</v>
      </c>
      <c r="T112" s="57">
        <v>8.7057099999999998</v>
      </c>
      <c r="U112" s="57">
        <v>15709.730586000001</v>
      </c>
      <c r="V112" s="57">
        <v>37.32358</v>
      </c>
      <c r="W112" s="57">
        <v>41809.430418000004</v>
      </c>
      <c r="X112" s="57">
        <v>9.8320399999999992</v>
      </c>
      <c r="Y112" s="57">
        <v>14629.617331999998</v>
      </c>
      <c r="Z112" s="57">
        <v>13.038939999999998</v>
      </c>
      <c r="AA112" s="57">
        <v>20042.364452999998</v>
      </c>
      <c r="AB112" s="57">
        <f t="shared" si="10"/>
        <v>196.509668</v>
      </c>
      <c r="AC112" s="57">
        <f t="shared" si="10"/>
        <v>276121.86833100003</v>
      </c>
    </row>
    <row r="113" spans="1:29" s="5" customFormat="1" ht="12" customHeight="1" x14ac:dyDescent="0.25">
      <c r="A113" s="90"/>
      <c r="B113" s="383" t="s">
        <v>160</v>
      </c>
      <c r="C113" s="15" t="s">
        <v>161</v>
      </c>
      <c r="D113" s="57">
        <v>0</v>
      </c>
      <c r="E113" s="57">
        <v>0</v>
      </c>
      <c r="F113" s="57">
        <v>0</v>
      </c>
      <c r="G113" s="57">
        <v>0</v>
      </c>
      <c r="H113" s="57">
        <v>5.0000000000000001E-3</v>
      </c>
      <c r="I113" s="57">
        <v>43.379999999999995</v>
      </c>
      <c r="J113" s="57">
        <v>8.0000000000000002E-3</v>
      </c>
      <c r="K113" s="57">
        <v>145.85</v>
      </c>
      <c r="L113" s="57">
        <v>1.6E-2</v>
      </c>
      <c r="M113" s="57">
        <v>149.82</v>
      </c>
      <c r="N113" s="57">
        <v>1.7229999999999999E-2</v>
      </c>
      <c r="O113" s="57">
        <v>34.599563000000003</v>
      </c>
      <c r="P113" s="57">
        <v>1.0199999999999999E-2</v>
      </c>
      <c r="Q113" s="57">
        <v>142.499731</v>
      </c>
      <c r="R113" s="57">
        <v>4.7059999999999998E-2</v>
      </c>
      <c r="S113" s="57">
        <v>401.43975599999999</v>
      </c>
      <c r="T113" s="57">
        <v>9.5299999999999985E-3</v>
      </c>
      <c r="U113" s="57">
        <v>54.300033999999997</v>
      </c>
      <c r="V113" s="57">
        <v>9.9700000000000014E-3</v>
      </c>
      <c r="W113" s="57">
        <v>172.699724</v>
      </c>
      <c r="X113" s="57">
        <v>9.8300000000000002E-3</v>
      </c>
      <c r="Y113" s="57">
        <v>86.700161999999992</v>
      </c>
      <c r="Z113" s="57">
        <v>3.9490000000000004E-2</v>
      </c>
      <c r="AA113" s="57">
        <v>399.57444600000002</v>
      </c>
      <c r="AB113" s="57">
        <f t="shared" si="10"/>
        <v>0.17230999999999999</v>
      </c>
      <c r="AC113" s="57">
        <f t="shared" si="10"/>
        <v>1630.8634160000001</v>
      </c>
    </row>
    <row r="114" spans="1:29" s="5" customFormat="1" ht="12" customHeight="1" x14ac:dyDescent="0.25">
      <c r="A114" s="102"/>
      <c r="B114" s="383"/>
      <c r="C114" s="93" t="s">
        <v>162</v>
      </c>
      <c r="D114" s="94">
        <f>+D115+D116</f>
        <v>17.997549999999997</v>
      </c>
      <c r="E114" s="94">
        <f t="shared" ref="E114:AA114" si="11">+E115+E116</f>
        <v>37352.170185000003</v>
      </c>
      <c r="F114" s="94">
        <f t="shared" si="11"/>
        <v>10.13541</v>
      </c>
      <c r="G114" s="94">
        <f t="shared" si="11"/>
        <v>23180.578159999997</v>
      </c>
      <c r="H114" s="94">
        <f t="shared" si="11"/>
        <v>17.10859</v>
      </c>
      <c r="I114" s="94">
        <f t="shared" si="11"/>
        <v>33115.210285999994</v>
      </c>
      <c r="J114" s="94">
        <f t="shared" si="11"/>
        <v>14.915019999999998</v>
      </c>
      <c r="K114" s="94">
        <f t="shared" si="11"/>
        <v>31806.284521000001</v>
      </c>
      <c r="L114" s="94">
        <f t="shared" si="11"/>
        <v>21.053720000000002</v>
      </c>
      <c r="M114" s="94">
        <f t="shared" si="11"/>
        <v>29632.682331999997</v>
      </c>
      <c r="N114" s="94">
        <f t="shared" si="11"/>
        <v>20.774999999999999</v>
      </c>
      <c r="O114" s="94">
        <f t="shared" si="11"/>
        <v>34155.296198999997</v>
      </c>
      <c r="P114" s="94">
        <f t="shared" si="11"/>
        <v>18.02543</v>
      </c>
      <c r="Q114" s="94">
        <f t="shared" si="11"/>
        <v>35681.003901999997</v>
      </c>
      <c r="R114" s="94">
        <f t="shared" si="11"/>
        <v>19.944499999999998</v>
      </c>
      <c r="S114" s="94">
        <f t="shared" si="11"/>
        <v>31674.808704999999</v>
      </c>
      <c r="T114" s="94">
        <f t="shared" si="11"/>
        <v>9.5433200000000014</v>
      </c>
      <c r="U114" s="94">
        <f t="shared" si="11"/>
        <v>20989.408438999999</v>
      </c>
      <c r="V114" s="94">
        <f t="shared" si="11"/>
        <v>329.35243000000003</v>
      </c>
      <c r="W114" s="94">
        <f t="shared" si="11"/>
        <v>164336.7959</v>
      </c>
      <c r="X114" s="94">
        <f t="shared" si="11"/>
        <v>499.61378000000002</v>
      </c>
      <c r="Y114" s="94">
        <f t="shared" si="11"/>
        <v>227791.97850600001</v>
      </c>
      <c r="Z114" s="94">
        <f t="shared" si="11"/>
        <v>456.56664999999998</v>
      </c>
      <c r="AA114" s="94">
        <f t="shared" si="11"/>
        <v>168653.644791</v>
      </c>
      <c r="AB114" s="91">
        <f t="shared" si="10"/>
        <v>1435.0314000000001</v>
      </c>
      <c r="AC114" s="91">
        <f t="shared" si="10"/>
        <v>838369.8619260001</v>
      </c>
    </row>
    <row r="115" spans="1:29" s="5" customFormat="1" ht="12" customHeight="1" x14ac:dyDescent="0.25">
      <c r="A115" s="102"/>
      <c r="B115" s="383" t="s">
        <v>163</v>
      </c>
      <c r="C115" s="15" t="s">
        <v>164</v>
      </c>
      <c r="D115" s="57">
        <v>7.1090899999999992</v>
      </c>
      <c r="E115" s="57">
        <v>17698.129604000002</v>
      </c>
      <c r="F115" s="57">
        <v>7.7404099999999998</v>
      </c>
      <c r="G115" s="57">
        <v>18059.546205999999</v>
      </c>
      <c r="H115" s="57">
        <v>10.59333</v>
      </c>
      <c r="I115" s="57">
        <v>23331.643040999996</v>
      </c>
      <c r="J115" s="57">
        <v>6.4465300000000001</v>
      </c>
      <c r="K115" s="57">
        <v>15593.119056</v>
      </c>
      <c r="L115" s="57">
        <v>7.3238400000000006</v>
      </c>
      <c r="M115" s="57">
        <v>15820.124612999998</v>
      </c>
      <c r="N115" s="57">
        <v>9.8608599999999988</v>
      </c>
      <c r="O115" s="57">
        <v>21919.310193999998</v>
      </c>
      <c r="P115" s="57">
        <v>7.85229</v>
      </c>
      <c r="Q115" s="57">
        <v>17901.996439999999</v>
      </c>
      <c r="R115" s="57">
        <v>8.941139999999999</v>
      </c>
      <c r="S115" s="57">
        <v>18748.563449999998</v>
      </c>
      <c r="T115" s="57">
        <v>5.3260300000000003</v>
      </c>
      <c r="U115" s="57">
        <v>14195.465212999999</v>
      </c>
      <c r="V115" s="57">
        <v>322.57766000000004</v>
      </c>
      <c r="W115" s="57">
        <v>148695.374744</v>
      </c>
      <c r="X115" s="57">
        <v>496.08416</v>
      </c>
      <c r="Y115" s="57">
        <v>220491.81173100002</v>
      </c>
      <c r="Z115" s="57">
        <v>454.90647999999999</v>
      </c>
      <c r="AA115" s="57">
        <v>165228.01149400001</v>
      </c>
      <c r="AB115" s="57">
        <f t="shared" si="10"/>
        <v>1344.7618200000002</v>
      </c>
      <c r="AC115" s="57">
        <f t="shared" si="10"/>
        <v>697683.0957859999</v>
      </c>
    </row>
    <row r="116" spans="1:29" s="5" customFormat="1" ht="12" customHeight="1" x14ac:dyDescent="0.25">
      <c r="A116" s="102"/>
      <c r="B116" s="383">
        <v>710.8</v>
      </c>
      <c r="C116" s="15" t="s">
        <v>165</v>
      </c>
      <c r="D116" s="57">
        <v>10.888459999999998</v>
      </c>
      <c r="E116" s="57">
        <v>19654.040581000001</v>
      </c>
      <c r="F116" s="57">
        <v>2.395</v>
      </c>
      <c r="G116" s="57">
        <v>5121.031954</v>
      </c>
      <c r="H116" s="57">
        <v>6.5152600000000005</v>
      </c>
      <c r="I116" s="57">
        <v>9783.5672450000002</v>
      </c>
      <c r="J116" s="57">
        <v>8.4684899999999992</v>
      </c>
      <c r="K116" s="57">
        <v>16213.165465</v>
      </c>
      <c r="L116" s="57">
        <v>13.729880000000001</v>
      </c>
      <c r="M116" s="57">
        <v>13812.557719</v>
      </c>
      <c r="N116" s="57">
        <v>10.91414</v>
      </c>
      <c r="O116" s="57">
        <v>12235.986005000001</v>
      </c>
      <c r="P116" s="57">
        <v>10.17314</v>
      </c>
      <c r="Q116" s="57">
        <v>17779.007462000001</v>
      </c>
      <c r="R116" s="57">
        <v>11.003360000000001</v>
      </c>
      <c r="S116" s="57">
        <v>12926.245255000002</v>
      </c>
      <c r="T116" s="57">
        <v>4.2172900000000002</v>
      </c>
      <c r="U116" s="57">
        <v>6793.9432259999994</v>
      </c>
      <c r="V116" s="57">
        <v>6.7747700000000002</v>
      </c>
      <c r="W116" s="57">
        <v>15641.421156</v>
      </c>
      <c r="X116" s="57">
        <v>3.5296200000000004</v>
      </c>
      <c r="Y116" s="57">
        <v>7300.1667750000006</v>
      </c>
      <c r="Z116" s="57">
        <v>1.6601699999999999</v>
      </c>
      <c r="AA116" s="57">
        <v>3425.6332969999994</v>
      </c>
      <c r="AB116" s="57">
        <f t="shared" si="10"/>
        <v>90.269580000000005</v>
      </c>
      <c r="AC116" s="57">
        <f t="shared" si="10"/>
        <v>140686.76613999999</v>
      </c>
    </row>
    <row r="117" spans="1:29" ht="12" customHeight="1" x14ac:dyDescent="0.25">
      <c r="A117" s="12" t="s">
        <v>105</v>
      </c>
      <c r="B117" s="83"/>
      <c r="C117" s="137" t="s">
        <v>166</v>
      </c>
      <c r="D117" s="53"/>
      <c r="E117" s="5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53">
        <f t="shared" si="10"/>
        <v>0</v>
      </c>
      <c r="AC117" s="53">
        <f t="shared" si="10"/>
        <v>0</v>
      </c>
    </row>
    <row r="118" spans="1:29" ht="12" customHeight="1" x14ac:dyDescent="0.25">
      <c r="A118" s="539"/>
      <c r="B118" s="539"/>
      <c r="C118" s="109" t="s">
        <v>167</v>
      </c>
      <c r="D118" s="94">
        <f>+D119+D120+D121+D122+D123</f>
        <v>3658.7601717999983</v>
      </c>
      <c r="E118" s="94">
        <f t="shared" ref="E118:AA118" si="12">+E119+E120+E121+E122+E123</f>
        <v>2560506.519102999</v>
      </c>
      <c r="F118" s="94">
        <f t="shared" si="12"/>
        <v>3088.2666015999998</v>
      </c>
      <c r="G118" s="94">
        <f t="shared" si="12"/>
        <v>2275540.1418349985</v>
      </c>
      <c r="H118" s="94">
        <f t="shared" si="12"/>
        <v>3449.9450019999999</v>
      </c>
      <c r="I118" s="94">
        <f t="shared" si="12"/>
        <v>2507851.0044009979</v>
      </c>
      <c r="J118" s="94">
        <f t="shared" si="12"/>
        <v>2500.94283</v>
      </c>
      <c r="K118" s="94">
        <f t="shared" si="12"/>
        <v>2038967.4367460003</v>
      </c>
      <c r="L118" s="94">
        <f t="shared" si="12"/>
        <v>2156.3928300000002</v>
      </c>
      <c r="M118" s="94">
        <f t="shared" si="12"/>
        <v>1958046.4174679997</v>
      </c>
      <c r="N118" s="94">
        <f t="shared" si="12"/>
        <v>1993.0845799999988</v>
      </c>
      <c r="O118" s="94">
        <f t="shared" si="12"/>
        <v>1751941.1054140006</v>
      </c>
      <c r="P118" s="94">
        <f t="shared" si="12"/>
        <v>2677.2656199999988</v>
      </c>
      <c r="Q118" s="94">
        <f t="shared" si="12"/>
        <v>2069701.9627960003</v>
      </c>
      <c r="R118" s="94">
        <f t="shared" si="12"/>
        <v>3021.4278899999999</v>
      </c>
      <c r="S118" s="94">
        <f t="shared" si="12"/>
        <v>2279865.8193739997</v>
      </c>
      <c r="T118" s="94">
        <f t="shared" si="12"/>
        <v>3505.9414599999996</v>
      </c>
      <c r="U118" s="94">
        <f t="shared" si="12"/>
        <v>2761958.5375360008</v>
      </c>
      <c r="V118" s="94">
        <f t="shared" si="12"/>
        <v>2423.5354499999999</v>
      </c>
      <c r="W118" s="94">
        <f t="shared" si="12"/>
        <v>1929671.7520859987</v>
      </c>
      <c r="X118" s="94">
        <f t="shared" si="12"/>
        <v>4233.0300500000012</v>
      </c>
      <c r="Y118" s="94">
        <f t="shared" si="12"/>
        <v>2229575.0738649997</v>
      </c>
      <c r="Z118" s="94">
        <f t="shared" si="12"/>
        <v>4787.3343100000002</v>
      </c>
      <c r="AA118" s="94">
        <f t="shared" si="12"/>
        <v>2670752.9295539996</v>
      </c>
      <c r="AB118" s="91">
        <f t="shared" si="10"/>
        <v>37495.926795399995</v>
      </c>
      <c r="AC118" s="91">
        <f t="shared" si="10"/>
        <v>27034378.700177994</v>
      </c>
    </row>
    <row r="119" spans="1:29" ht="12" customHeight="1" x14ac:dyDescent="0.25">
      <c r="A119" s="383"/>
      <c r="B119" s="383" t="s">
        <v>168</v>
      </c>
      <c r="C119" s="15" t="s">
        <v>169</v>
      </c>
      <c r="D119" s="95">
        <v>380</v>
      </c>
      <c r="E119" s="95">
        <v>230645</v>
      </c>
      <c r="F119" s="95">
        <v>177.21552</v>
      </c>
      <c r="G119" s="95">
        <v>135335.82227200002</v>
      </c>
      <c r="H119" s="95">
        <v>0.1</v>
      </c>
      <c r="I119" s="95">
        <v>56</v>
      </c>
      <c r="J119" s="95">
        <v>580</v>
      </c>
      <c r="K119" s="95">
        <v>353222.2</v>
      </c>
      <c r="L119" s="95">
        <v>76.25</v>
      </c>
      <c r="M119" s="95">
        <v>54261</v>
      </c>
      <c r="N119" s="95">
        <v>84</v>
      </c>
      <c r="O119" s="95">
        <v>64646.399999999994</v>
      </c>
      <c r="P119" s="95">
        <v>368</v>
      </c>
      <c r="Q119" s="95">
        <v>250662.8</v>
      </c>
      <c r="R119" s="95">
        <v>184</v>
      </c>
      <c r="S119" s="95">
        <v>149564.79999999999</v>
      </c>
      <c r="T119" s="95">
        <v>1185.8</v>
      </c>
      <c r="U119" s="95">
        <v>801053.6</v>
      </c>
      <c r="V119" s="95">
        <v>205.02160000000001</v>
      </c>
      <c r="W119" s="95">
        <v>137090.89600000001</v>
      </c>
      <c r="X119" s="95">
        <v>3.5296200000000004</v>
      </c>
      <c r="Y119" s="95">
        <v>7300.1667750000006</v>
      </c>
      <c r="Z119" s="95">
        <v>1.6601699999999999</v>
      </c>
      <c r="AA119" s="95">
        <v>3425.6332969999994</v>
      </c>
      <c r="AB119" s="57">
        <f t="shared" si="10"/>
        <v>3245.5769100000002</v>
      </c>
      <c r="AC119" s="57">
        <f t="shared" si="10"/>
        <v>2187264.3183440003</v>
      </c>
    </row>
    <row r="120" spans="1:29" ht="12" customHeight="1" x14ac:dyDescent="0.25">
      <c r="A120" s="383"/>
      <c r="B120" s="383" t="s">
        <v>170</v>
      </c>
      <c r="C120" s="15" t="s">
        <v>171</v>
      </c>
      <c r="D120" s="57">
        <v>946.99699999999996</v>
      </c>
      <c r="E120" s="57">
        <v>369839.49820199999</v>
      </c>
      <c r="F120" s="57">
        <v>727.91205999999988</v>
      </c>
      <c r="G120" s="57">
        <v>296236.58609200007</v>
      </c>
      <c r="H120" s="57">
        <v>1081.8814900000002</v>
      </c>
      <c r="I120" s="57">
        <v>439473.90425700007</v>
      </c>
      <c r="J120" s="57">
        <v>33.31298000000001</v>
      </c>
      <c r="K120" s="57">
        <v>24227.945452999997</v>
      </c>
      <c r="L120" s="57">
        <v>13.059820000000002</v>
      </c>
      <c r="M120" s="57">
        <v>18682.539104000003</v>
      </c>
      <c r="N120" s="57">
        <v>12.137449999999999</v>
      </c>
      <c r="O120" s="57">
        <v>19820.556010000004</v>
      </c>
      <c r="P120" s="57">
        <v>510.15382999999963</v>
      </c>
      <c r="Q120" s="57">
        <v>228683.66937100008</v>
      </c>
      <c r="R120" s="57">
        <v>804.58365000000003</v>
      </c>
      <c r="S120" s="57">
        <v>355873.58599400002</v>
      </c>
      <c r="T120" s="57">
        <v>6.9870099999999988</v>
      </c>
      <c r="U120" s="57">
        <v>12064.767091000002</v>
      </c>
      <c r="V120" s="57">
        <v>117.12493000000002</v>
      </c>
      <c r="W120" s="57">
        <v>61222.143764999993</v>
      </c>
      <c r="X120" s="57">
        <v>2287.323710000001</v>
      </c>
      <c r="Y120" s="57">
        <v>765573.84671299998</v>
      </c>
      <c r="Z120" s="57">
        <v>2575.9895400000009</v>
      </c>
      <c r="AA120" s="57">
        <v>954555.27389500034</v>
      </c>
      <c r="AB120" s="57">
        <f>D120+F120+H120+J120+L120+N120+P120+R120+T120+V120+X120+Z120</f>
        <v>9117.4634700000024</v>
      </c>
      <c r="AC120" s="57">
        <f t="shared" si="10"/>
        <v>3546254.3159469999</v>
      </c>
    </row>
    <row r="121" spans="1:29" ht="12" customHeight="1" x14ac:dyDescent="0.25">
      <c r="A121" s="383"/>
      <c r="B121" s="383" t="s">
        <v>172</v>
      </c>
      <c r="C121" s="15" t="s">
        <v>173</v>
      </c>
      <c r="D121" s="57">
        <v>5.3002200000000004</v>
      </c>
      <c r="E121" s="57">
        <v>11447.860639999999</v>
      </c>
      <c r="F121" s="57">
        <v>10.499210000000001</v>
      </c>
      <c r="G121" s="57">
        <v>23342.435837000001</v>
      </c>
      <c r="H121" s="57">
        <v>9.6257899999999985</v>
      </c>
      <c r="I121" s="57">
        <v>21732.488509999999</v>
      </c>
      <c r="J121" s="57">
        <v>2.2363699999999995</v>
      </c>
      <c r="K121" s="57">
        <v>8479.2078299999994</v>
      </c>
      <c r="L121" s="57">
        <v>7.79861</v>
      </c>
      <c r="M121" s="57">
        <v>16903.582802999998</v>
      </c>
      <c r="N121" s="57">
        <v>6.0418499999999993</v>
      </c>
      <c r="O121" s="57">
        <v>12583.000319000001</v>
      </c>
      <c r="P121" s="57">
        <v>11.498569999999999</v>
      </c>
      <c r="Q121" s="57">
        <v>23877.439666999999</v>
      </c>
      <c r="R121" s="57">
        <v>7.9338100000000003</v>
      </c>
      <c r="S121" s="57">
        <v>18868.016724000001</v>
      </c>
      <c r="T121" s="57">
        <v>6.5911400000000002</v>
      </c>
      <c r="U121" s="57">
        <v>16432.937484999999</v>
      </c>
      <c r="V121" s="57">
        <v>3.0564700000000009</v>
      </c>
      <c r="W121" s="57">
        <v>8064.4976700000016</v>
      </c>
      <c r="X121" s="57">
        <v>6.5385299999999997</v>
      </c>
      <c r="Y121" s="57">
        <v>14346.067805000001</v>
      </c>
      <c r="Z121" s="57">
        <v>7.7795599999999983</v>
      </c>
      <c r="AA121" s="57">
        <v>19024.353642000002</v>
      </c>
      <c r="AB121" s="57">
        <f t="shared" si="10"/>
        <v>84.900130000000004</v>
      </c>
      <c r="AC121" s="57">
        <f t="shared" si="10"/>
        <v>195101.888932</v>
      </c>
    </row>
    <row r="122" spans="1:29" ht="12" customHeight="1" x14ac:dyDescent="0.25">
      <c r="A122" s="383"/>
      <c r="B122" s="383" t="s">
        <v>174</v>
      </c>
      <c r="C122" s="15" t="s">
        <v>175</v>
      </c>
      <c r="D122" s="57">
        <v>35</v>
      </c>
      <c r="E122" s="57">
        <v>31776.5</v>
      </c>
      <c r="F122" s="57">
        <v>17.5</v>
      </c>
      <c r="G122" s="57">
        <v>15814.75</v>
      </c>
      <c r="H122" s="57">
        <v>35</v>
      </c>
      <c r="I122" s="57">
        <v>35663.25</v>
      </c>
      <c r="J122" s="57">
        <v>87.5</v>
      </c>
      <c r="K122" s="57">
        <v>95641</v>
      </c>
      <c r="L122" s="57">
        <v>87.5</v>
      </c>
      <c r="M122" s="57">
        <v>94178</v>
      </c>
      <c r="N122" s="57">
        <v>92</v>
      </c>
      <c r="O122" s="57">
        <v>95198</v>
      </c>
      <c r="P122" s="57">
        <v>99.4</v>
      </c>
      <c r="Q122" s="57">
        <v>105980.95</v>
      </c>
      <c r="R122" s="57">
        <v>107.25</v>
      </c>
      <c r="S122" s="57">
        <v>100628.3625</v>
      </c>
      <c r="T122" s="57">
        <v>23.625</v>
      </c>
      <c r="U122" s="57">
        <v>19901.7</v>
      </c>
      <c r="V122" s="57">
        <v>23.625</v>
      </c>
      <c r="W122" s="57">
        <v>19731.599999999999</v>
      </c>
      <c r="X122" s="57">
        <v>21</v>
      </c>
      <c r="Y122" s="57">
        <v>17873.099999999999</v>
      </c>
      <c r="Z122" s="57">
        <v>67.599999999999994</v>
      </c>
      <c r="AA122" s="57">
        <v>54508.262499999997</v>
      </c>
      <c r="AB122" s="57">
        <f t="shared" si="10"/>
        <v>697</v>
      </c>
      <c r="AC122" s="57">
        <f t="shared" si="10"/>
        <v>686895.47499999986</v>
      </c>
    </row>
    <row r="123" spans="1:29" ht="12" customHeight="1" x14ac:dyDescent="0.25">
      <c r="A123" s="383"/>
      <c r="B123" s="233" t="s">
        <v>176</v>
      </c>
      <c r="C123" s="15" t="s">
        <v>177</v>
      </c>
      <c r="D123" s="57">
        <v>2291.4629517999983</v>
      </c>
      <c r="E123" s="57">
        <v>1916797.6602609991</v>
      </c>
      <c r="F123" s="57">
        <v>2155.1398116</v>
      </c>
      <c r="G123" s="57">
        <v>1804810.5476339983</v>
      </c>
      <c r="H123" s="57">
        <v>2323.3377219999998</v>
      </c>
      <c r="I123" s="57">
        <v>2010925.3616339976</v>
      </c>
      <c r="J123" s="57">
        <v>1797.8934799999997</v>
      </c>
      <c r="K123" s="57">
        <v>1557397.0834630004</v>
      </c>
      <c r="L123" s="57">
        <v>1971.7844000000002</v>
      </c>
      <c r="M123" s="57">
        <v>1774021.2955609998</v>
      </c>
      <c r="N123" s="57">
        <v>1798.9052799999988</v>
      </c>
      <c r="O123" s="57">
        <v>1559693.1490850006</v>
      </c>
      <c r="P123" s="57">
        <v>1688.2132199999992</v>
      </c>
      <c r="Q123" s="57">
        <v>1460497.1037580003</v>
      </c>
      <c r="R123" s="57">
        <v>1917.6604300000001</v>
      </c>
      <c r="S123" s="57">
        <v>1654931.0541559998</v>
      </c>
      <c r="T123" s="57">
        <v>2282.9383099999995</v>
      </c>
      <c r="U123" s="57">
        <v>1912505.5329600009</v>
      </c>
      <c r="V123" s="57">
        <v>2074.7074499999999</v>
      </c>
      <c r="W123" s="57">
        <v>1703562.6146509987</v>
      </c>
      <c r="X123" s="57">
        <v>1914.6381900000001</v>
      </c>
      <c r="Y123" s="57">
        <v>1424481.8925719997</v>
      </c>
      <c r="Z123" s="57">
        <v>2134.3050399999993</v>
      </c>
      <c r="AA123" s="57">
        <v>1639239.4062199993</v>
      </c>
      <c r="AB123" s="57">
        <f t="shared" si="10"/>
        <v>24350.986285399998</v>
      </c>
      <c r="AC123" s="57">
        <f t="shared" si="10"/>
        <v>20418862.701954998</v>
      </c>
    </row>
    <row r="124" spans="1:29" ht="12" customHeight="1" x14ac:dyDescent="0.25">
      <c r="A124" s="383"/>
      <c r="B124" s="383" t="s">
        <v>178</v>
      </c>
      <c r="C124" s="15" t="s">
        <v>179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23.93806</v>
      </c>
      <c r="O124" s="57">
        <v>8299.3254020000004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0</v>
      </c>
      <c r="V124" s="57">
        <v>0</v>
      </c>
      <c r="W124" s="57">
        <v>0</v>
      </c>
      <c r="X124" s="57"/>
      <c r="Y124" s="57"/>
      <c r="Z124" s="57">
        <v>6.0842466666666679</v>
      </c>
      <c r="AA124" s="57">
        <v>4695.2131526666662</v>
      </c>
      <c r="AB124" s="57">
        <f t="shared" si="10"/>
        <v>30.022306666666669</v>
      </c>
      <c r="AC124" s="57">
        <f t="shared" si="10"/>
        <v>12994.538554666666</v>
      </c>
    </row>
    <row r="125" spans="1:29" ht="12" customHeight="1" x14ac:dyDescent="0.25">
      <c r="A125" s="90"/>
      <c r="B125" s="383" t="s">
        <v>180</v>
      </c>
      <c r="C125" s="15" t="s">
        <v>181</v>
      </c>
      <c r="D125" s="57">
        <v>11.95909</v>
      </c>
      <c r="E125" s="57">
        <v>14653.219341</v>
      </c>
      <c r="F125" s="57">
        <v>12.047540000000001</v>
      </c>
      <c r="G125" s="57">
        <v>13500.839201999999</v>
      </c>
      <c r="H125" s="57">
        <v>22.803000000000001</v>
      </c>
      <c r="I125" s="57">
        <v>28688.471421000002</v>
      </c>
      <c r="J125" s="57">
        <v>7.6736400000000016</v>
      </c>
      <c r="K125" s="57">
        <v>6454.7027050000006</v>
      </c>
      <c r="L125" s="57">
        <v>9.7779799999999994</v>
      </c>
      <c r="M125" s="57">
        <v>11186.321910999999</v>
      </c>
      <c r="N125" s="57">
        <v>4.9804999999999993</v>
      </c>
      <c r="O125" s="57">
        <v>5407.7212100000006</v>
      </c>
      <c r="P125" s="57">
        <v>3.2864899999999997</v>
      </c>
      <c r="Q125" s="57">
        <v>2920.5767519999999</v>
      </c>
      <c r="R125" s="57">
        <v>3.76044</v>
      </c>
      <c r="S125" s="57">
        <v>3225.5007850000002</v>
      </c>
      <c r="T125" s="57">
        <v>1.95943</v>
      </c>
      <c r="U125" s="57">
        <v>2501.7039399999999</v>
      </c>
      <c r="V125" s="57">
        <v>5.9003900000000007</v>
      </c>
      <c r="W125" s="57">
        <v>6657.4645040000005</v>
      </c>
      <c r="X125" s="57">
        <v>6.3367500000000003</v>
      </c>
      <c r="Y125" s="57">
        <v>6635.6434769999996</v>
      </c>
      <c r="Z125" s="57">
        <v>4.9685999999999995</v>
      </c>
      <c r="AA125" s="57">
        <v>5687.4126919999999</v>
      </c>
      <c r="AB125" s="57">
        <f t="shared" si="10"/>
        <v>95.453849999999989</v>
      </c>
      <c r="AC125" s="57">
        <f t="shared" si="10"/>
        <v>107519.57794</v>
      </c>
    </row>
    <row r="126" spans="1:29" ht="12" customHeight="1" x14ac:dyDescent="0.25">
      <c r="A126" s="22"/>
      <c r="B126" s="22"/>
      <c r="C126" s="137" t="s">
        <v>182</v>
      </c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>
        <f t="shared" si="10"/>
        <v>0</v>
      </c>
      <c r="AC126" s="53">
        <f t="shared" si="10"/>
        <v>0</v>
      </c>
    </row>
    <row r="127" spans="1:29" ht="12" customHeight="1" x14ac:dyDescent="0.25">
      <c r="A127" s="383"/>
      <c r="B127" s="383" t="s">
        <v>183</v>
      </c>
      <c r="C127" s="15" t="s">
        <v>184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0.13800000000000001</v>
      </c>
      <c r="K127" s="57">
        <v>1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0.03</v>
      </c>
      <c r="U127" s="57">
        <v>25.8</v>
      </c>
      <c r="V127" s="57">
        <v>0</v>
      </c>
      <c r="W127" s="57">
        <v>0</v>
      </c>
      <c r="X127" s="57">
        <v>0</v>
      </c>
      <c r="Y127" s="57">
        <v>0</v>
      </c>
      <c r="Z127" s="57"/>
      <c r="AA127" s="57"/>
      <c r="AB127" s="57">
        <f t="shared" si="10"/>
        <v>0.16800000000000001</v>
      </c>
      <c r="AC127" s="57">
        <f t="shared" si="10"/>
        <v>26.8</v>
      </c>
    </row>
    <row r="128" spans="1:29" ht="12" customHeight="1" x14ac:dyDescent="0.25">
      <c r="A128" s="383"/>
      <c r="B128" s="383" t="s">
        <v>185</v>
      </c>
      <c r="C128" s="15" t="s">
        <v>186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1.875</v>
      </c>
      <c r="K128" s="57">
        <v>865.93124999999998</v>
      </c>
      <c r="L128" s="57">
        <v>1.675</v>
      </c>
      <c r="M128" s="57">
        <v>701.15499999999997</v>
      </c>
      <c r="N128" s="57">
        <v>2.1</v>
      </c>
      <c r="O128" s="57">
        <v>904.68</v>
      </c>
      <c r="P128" s="57">
        <v>6.3312499999999998</v>
      </c>
      <c r="Q128" s="57">
        <v>2783.3518750000003</v>
      </c>
      <c r="R128" s="57">
        <v>3.2210000000000001</v>
      </c>
      <c r="S128" s="57">
        <v>1668.29</v>
      </c>
      <c r="T128" s="57">
        <v>1.2749999999999999</v>
      </c>
      <c r="U128" s="57">
        <v>555.50250000000005</v>
      </c>
      <c r="V128" s="57">
        <v>0.17499999999999999</v>
      </c>
      <c r="W128" s="57">
        <v>0</v>
      </c>
      <c r="X128" s="57">
        <v>0</v>
      </c>
      <c r="Y128" s="57">
        <v>1</v>
      </c>
      <c r="Z128" s="57">
        <v>7.4999999999999997E-2</v>
      </c>
      <c r="AA128" s="57">
        <v>33.72</v>
      </c>
      <c r="AB128" s="57">
        <f t="shared" si="10"/>
        <v>16.727249999999998</v>
      </c>
      <c r="AC128" s="57">
        <f t="shared" si="10"/>
        <v>7513.6306250000007</v>
      </c>
    </row>
    <row r="129" spans="1:29" ht="12" customHeight="1" x14ac:dyDescent="0.25">
      <c r="A129" s="383"/>
      <c r="B129" s="383" t="s">
        <v>187</v>
      </c>
      <c r="C129" s="15" t="s">
        <v>188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>
        <f t="shared" si="10"/>
        <v>0</v>
      </c>
      <c r="AC129" s="57">
        <f t="shared" si="10"/>
        <v>0</v>
      </c>
    </row>
    <row r="130" spans="1:29" ht="12" customHeight="1" x14ac:dyDescent="0.25">
      <c r="A130" s="12" t="s">
        <v>189</v>
      </c>
      <c r="B130" s="13"/>
      <c r="C130" s="139" t="s">
        <v>190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>
        <f t="shared" si="10"/>
        <v>0</v>
      </c>
      <c r="AC130" s="53">
        <f t="shared" si="10"/>
        <v>0</v>
      </c>
    </row>
    <row r="131" spans="1:29" ht="12" customHeight="1" x14ac:dyDescent="0.25">
      <c r="A131" s="89"/>
      <c r="B131" s="103" t="s">
        <v>191</v>
      </c>
      <c r="C131" s="15" t="s">
        <v>192</v>
      </c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>
        <f>D131+F131+H131+J131+L131+N131+P131+R131+T131+V131+X131+Z131</f>
        <v>0</v>
      </c>
      <c r="AC131" s="57">
        <f t="shared" si="10"/>
        <v>0</v>
      </c>
    </row>
    <row r="132" spans="1:29" ht="12" customHeight="1" x14ac:dyDescent="0.25">
      <c r="A132" s="103"/>
      <c r="B132" s="383" t="s">
        <v>193</v>
      </c>
      <c r="C132" s="15" t="s">
        <v>194</v>
      </c>
      <c r="D132" s="57">
        <v>0</v>
      </c>
      <c r="E132" s="57">
        <v>0</v>
      </c>
      <c r="F132" s="57">
        <v>18.155759999999997</v>
      </c>
      <c r="G132" s="57">
        <v>27259.6584</v>
      </c>
      <c r="H132" s="57">
        <v>0</v>
      </c>
      <c r="I132" s="57">
        <v>0</v>
      </c>
      <c r="J132" s="57">
        <v>3.7499999999999999E-2</v>
      </c>
      <c r="K132" s="57">
        <v>15</v>
      </c>
      <c r="L132" s="57">
        <v>11.27069</v>
      </c>
      <c r="M132" s="57">
        <v>5566.7969899999998</v>
      </c>
      <c r="N132" s="57">
        <v>7.9760000000000011E-2</v>
      </c>
      <c r="O132" s="57">
        <v>113.035872</v>
      </c>
      <c r="P132" s="57">
        <v>0</v>
      </c>
      <c r="Q132" s="57">
        <v>0</v>
      </c>
      <c r="R132" s="57">
        <v>0</v>
      </c>
      <c r="S132" s="57">
        <v>0</v>
      </c>
      <c r="T132" s="57">
        <v>5.2919999999999998</v>
      </c>
      <c r="U132" s="57">
        <v>10289.764800000001</v>
      </c>
      <c r="V132" s="57">
        <v>0.10169999999999998</v>
      </c>
      <c r="W132" s="57">
        <v>297.37080000000003</v>
      </c>
      <c r="X132" s="57">
        <v>0.18995000000000001</v>
      </c>
      <c r="Y132" s="57">
        <v>627.79473999999993</v>
      </c>
      <c r="Z132" s="57">
        <v>0.75978999999999997</v>
      </c>
      <c r="AA132" s="57">
        <v>2511.1059500000001</v>
      </c>
      <c r="AB132" s="57">
        <f t="shared" si="10"/>
        <v>35.887150000000005</v>
      </c>
      <c r="AC132" s="57">
        <f t="shared" si="10"/>
        <v>46680.527551999992</v>
      </c>
    </row>
    <row r="133" spans="1:29" ht="12" customHeight="1" x14ac:dyDescent="0.25">
      <c r="A133" s="103"/>
      <c r="B133" s="383" t="s">
        <v>195</v>
      </c>
      <c r="C133" s="15" t="s">
        <v>196</v>
      </c>
      <c r="D133" s="57">
        <v>0</v>
      </c>
      <c r="E133" s="57">
        <v>0</v>
      </c>
      <c r="F133" s="57">
        <v>9.5230000000000009E-2</v>
      </c>
      <c r="G133" s="57">
        <v>156.81524099999999</v>
      </c>
      <c r="H133" s="57">
        <v>1.2E-2</v>
      </c>
      <c r="I133" s="57">
        <v>12</v>
      </c>
      <c r="J133" s="57">
        <v>9.5230000000000009E-2</v>
      </c>
      <c r="K133" s="57">
        <v>156.31052199999999</v>
      </c>
      <c r="L133" s="57">
        <v>0</v>
      </c>
      <c r="M133" s="57">
        <v>0</v>
      </c>
      <c r="N133" s="57">
        <v>9.5239999999999991E-2</v>
      </c>
      <c r="O133" s="57">
        <v>156.28883999999999</v>
      </c>
      <c r="P133" s="57">
        <v>17.306240000000003</v>
      </c>
      <c r="Q133" s="57">
        <v>8626.6488399999998</v>
      </c>
      <c r="R133" s="57">
        <v>0.19047999999999998</v>
      </c>
      <c r="S133" s="57">
        <v>314.38724000000002</v>
      </c>
      <c r="T133" s="57">
        <v>0.03</v>
      </c>
      <c r="U133" s="57">
        <v>49.2</v>
      </c>
      <c r="V133" s="57">
        <v>0</v>
      </c>
      <c r="W133" s="57">
        <v>0</v>
      </c>
      <c r="X133" s="57">
        <v>0.47620000000000001</v>
      </c>
      <c r="Y133" s="57">
        <v>781.44419999999991</v>
      </c>
      <c r="Z133" s="57">
        <v>0</v>
      </c>
      <c r="AA133" s="57">
        <v>0</v>
      </c>
      <c r="AB133" s="57">
        <f t="shared" si="10"/>
        <v>18.300620000000002</v>
      </c>
      <c r="AC133" s="57">
        <f t="shared" si="10"/>
        <v>10253.094883</v>
      </c>
    </row>
    <row r="134" spans="1:29" ht="12" customHeight="1" x14ac:dyDescent="0.25">
      <c r="A134" s="103"/>
      <c r="B134" s="383" t="s">
        <v>197</v>
      </c>
      <c r="C134" s="15" t="s">
        <v>198</v>
      </c>
      <c r="D134" s="57">
        <v>64.028700000000001</v>
      </c>
      <c r="E134" s="57">
        <v>54315.21428</v>
      </c>
      <c r="F134" s="57">
        <v>96.6494</v>
      </c>
      <c r="G134" s="57">
        <v>74826.338569999993</v>
      </c>
      <c r="H134" s="57">
        <v>139.12585000000001</v>
      </c>
      <c r="I134" s="57">
        <v>108749.985975</v>
      </c>
      <c r="J134" s="57">
        <v>39.991300000000003</v>
      </c>
      <c r="K134" s="57">
        <v>44748.501729999996</v>
      </c>
      <c r="L134" s="57">
        <v>0.17050000000000001</v>
      </c>
      <c r="M134" s="57">
        <v>213.125</v>
      </c>
      <c r="N134" s="57">
        <v>110.79778</v>
      </c>
      <c r="O134" s="57">
        <v>104613.97561199999</v>
      </c>
      <c r="P134" s="57">
        <v>99.900920000000013</v>
      </c>
      <c r="Q134" s="57">
        <v>99771.826754000009</v>
      </c>
      <c r="R134" s="57">
        <v>91.182420000000008</v>
      </c>
      <c r="S134" s="57">
        <v>66894.755334000001</v>
      </c>
      <c r="T134" s="57">
        <v>104.83212</v>
      </c>
      <c r="U134" s="57">
        <v>77820.207733000003</v>
      </c>
      <c r="V134" s="57">
        <v>88.68701999999999</v>
      </c>
      <c r="W134" s="57">
        <v>82319.149452999991</v>
      </c>
      <c r="X134" s="57">
        <v>74.818939999999998</v>
      </c>
      <c r="Y134" s="57">
        <v>89440.742544000008</v>
      </c>
      <c r="Z134" s="57">
        <v>79.526569999999992</v>
      </c>
      <c r="AA134" s="57">
        <v>86464.403950000007</v>
      </c>
      <c r="AB134" s="57">
        <f t="shared" si="10"/>
        <v>989.71151999999995</v>
      </c>
      <c r="AC134" s="57">
        <f t="shared" si="10"/>
        <v>890178.22693499993</v>
      </c>
    </row>
    <row r="135" spans="1:29" ht="12" customHeight="1" x14ac:dyDescent="0.25">
      <c r="A135" s="103"/>
      <c r="B135" s="383">
        <v>805.5</v>
      </c>
      <c r="C135" s="104" t="s">
        <v>297</v>
      </c>
      <c r="D135" s="57">
        <v>5.3359600000000009</v>
      </c>
      <c r="E135" s="57">
        <v>11912.330135</v>
      </c>
      <c r="F135" s="57">
        <v>134.37691000000001</v>
      </c>
      <c r="G135" s="57">
        <v>139245.96391299999</v>
      </c>
      <c r="H135" s="57">
        <v>165.06889000000001</v>
      </c>
      <c r="I135" s="57">
        <v>180381.877095</v>
      </c>
      <c r="J135" s="57">
        <v>158.56424999999999</v>
      </c>
      <c r="K135" s="57">
        <v>197542.10718799999</v>
      </c>
      <c r="L135" s="57">
        <v>31.272740000000002</v>
      </c>
      <c r="M135" s="57">
        <v>43044.230150000003</v>
      </c>
      <c r="N135" s="57">
        <v>6.5234500000000004</v>
      </c>
      <c r="O135" s="57">
        <v>16865.362992000002</v>
      </c>
      <c r="P135" s="57">
        <v>19.772040000000001</v>
      </c>
      <c r="Q135" s="57">
        <v>34040.607195999997</v>
      </c>
      <c r="R135" s="57">
        <v>15.840579999999999</v>
      </c>
      <c r="S135" s="57">
        <v>29862.372251000001</v>
      </c>
      <c r="T135" s="57">
        <v>13.18561</v>
      </c>
      <c r="U135" s="57">
        <v>23523.497404000002</v>
      </c>
      <c r="V135" s="57">
        <v>6.6126700000000005</v>
      </c>
      <c r="W135" s="57">
        <v>12283.924497999998</v>
      </c>
      <c r="X135" s="57">
        <v>5.8962599999999998</v>
      </c>
      <c r="Y135" s="57">
        <v>12980.016452</v>
      </c>
      <c r="Z135" s="57">
        <v>7.0832499999999996</v>
      </c>
      <c r="AA135" s="57">
        <v>15299.806465000001</v>
      </c>
      <c r="AB135" s="57">
        <f t="shared" si="10"/>
        <v>569.53260999999998</v>
      </c>
      <c r="AC135" s="57">
        <f t="shared" si="10"/>
        <v>716982.09573899989</v>
      </c>
    </row>
    <row r="136" spans="1:29" ht="12" customHeight="1" x14ac:dyDescent="0.25">
      <c r="A136" s="103"/>
      <c r="B136" s="383" t="s">
        <v>200</v>
      </c>
      <c r="C136" s="15" t="s">
        <v>201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0.22719999999999999</v>
      </c>
      <c r="Q136" s="57">
        <v>278.516322</v>
      </c>
      <c r="R136" s="57">
        <v>0.10883</v>
      </c>
      <c r="S136" s="57">
        <v>163.699231</v>
      </c>
      <c r="T136" s="57">
        <v>0.18528</v>
      </c>
      <c r="U136" s="57">
        <v>189.79847999999998</v>
      </c>
      <c r="V136" s="57">
        <v>8.2549999999999998E-2</v>
      </c>
      <c r="W136" s="57">
        <v>103.80149700000001</v>
      </c>
      <c r="X136" s="57">
        <v>0.29572999999999994</v>
      </c>
      <c r="Y136" s="57">
        <v>537.97662000000003</v>
      </c>
      <c r="Z136" s="57">
        <v>33.747270000000007</v>
      </c>
      <c r="AA136" s="57">
        <v>3259.9862819999998</v>
      </c>
      <c r="AB136" s="57">
        <f t="shared" si="10"/>
        <v>34.646860000000004</v>
      </c>
      <c r="AC136" s="57">
        <f t="shared" si="10"/>
        <v>4533.7784320000001</v>
      </c>
    </row>
    <row r="137" spans="1:29" ht="12" customHeight="1" x14ac:dyDescent="0.25">
      <c r="A137" s="103"/>
      <c r="B137" s="383" t="s">
        <v>202</v>
      </c>
      <c r="C137" s="15" t="s">
        <v>203</v>
      </c>
      <c r="D137" s="57">
        <v>0</v>
      </c>
      <c r="E137" s="57">
        <v>0</v>
      </c>
      <c r="F137" s="57">
        <v>6.79E-3</v>
      </c>
      <c r="G137" s="57">
        <v>81.640243999999996</v>
      </c>
      <c r="H137" s="57">
        <v>2.4E-2</v>
      </c>
      <c r="I137" s="57">
        <v>242.26080000000002</v>
      </c>
      <c r="J137" s="57">
        <v>0.09</v>
      </c>
      <c r="K137" s="57">
        <v>9.9990000000000006</v>
      </c>
      <c r="L137" s="57">
        <v>15.640599999999999</v>
      </c>
      <c r="M137" s="57">
        <v>8192.8947499999995</v>
      </c>
      <c r="N137" s="57">
        <v>11</v>
      </c>
      <c r="O137" s="57">
        <v>883.3</v>
      </c>
      <c r="P137" s="57">
        <v>25.952270000000002</v>
      </c>
      <c r="Q137" s="57">
        <v>2039.5528279999999</v>
      </c>
      <c r="R137" s="57">
        <v>2.3225299999999995</v>
      </c>
      <c r="S137" s="57">
        <v>9698.9768559999993</v>
      </c>
      <c r="T137" s="57">
        <v>4.7E-2</v>
      </c>
      <c r="U137" s="57">
        <v>299.10069999999996</v>
      </c>
      <c r="V137" s="57">
        <v>0</v>
      </c>
      <c r="W137" s="57">
        <v>0</v>
      </c>
      <c r="X137" s="57">
        <v>0</v>
      </c>
      <c r="Y137" s="57">
        <v>0</v>
      </c>
      <c r="Z137" s="57">
        <v>8.0000000000000002E-3</v>
      </c>
      <c r="AA137" s="57">
        <v>39.26</v>
      </c>
      <c r="AB137" s="57">
        <f t="shared" si="10"/>
        <v>55.091190000000005</v>
      </c>
      <c r="AC137" s="57">
        <f t="shared" si="10"/>
        <v>21486.985177999995</v>
      </c>
    </row>
    <row r="138" spans="1:29" ht="12" customHeight="1" x14ac:dyDescent="0.25">
      <c r="A138" s="103"/>
      <c r="B138" s="383" t="s">
        <v>204</v>
      </c>
      <c r="C138" s="15" t="s">
        <v>205</v>
      </c>
      <c r="D138" s="57">
        <v>78.965590000000006</v>
      </c>
      <c r="E138" s="57">
        <v>112635.687617</v>
      </c>
      <c r="F138" s="57">
        <v>162.90258000000003</v>
      </c>
      <c r="G138" s="57">
        <v>190404.45658200001</v>
      </c>
      <c r="H138" s="57">
        <v>150.37402</v>
      </c>
      <c r="I138" s="57">
        <v>188584.08972799999</v>
      </c>
      <c r="J138" s="57">
        <v>162.40403999999998</v>
      </c>
      <c r="K138" s="57">
        <v>177436.63290100003</v>
      </c>
      <c r="L138" s="57">
        <v>187.28739999999999</v>
      </c>
      <c r="M138" s="57">
        <v>215073.23686400001</v>
      </c>
      <c r="N138" s="57">
        <v>196.81335999999999</v>
      </c>
      <c r="O138" s="57">
        <v>173955.82453399998</v>
      </c>
      <c r="P138" s="57">
        <v>434.73518000000001</v>
      </c>
      <c r="Q138" s="57">
        <v>303885.81813200004</v>
      </c>
      <c r="R138" s="57">
        <v>623.47084999999993</v>
      </c>
      <c r="S138" s="57">
        <v>357471.83799500001</v>
      </c>
      <c r="T138" s="57">
        <v>522.42706999999996</v>
      </c>
      <c r="U138" s="57">
        <v>357840.67028600001</v>
      </c>
      <c r="V138" s="57">
        <v>239.28720999999999</v>
      </c>
      <c r="W138" s="57">
        <v>161471.664219</v>
      </c>
      <c r="X138" s="57">
        <v>97.09</v>
      </c>
      <c r="Y138" s="57">
        <v>148097.27084000001</v>
      </c>
      <c r="Z138" s="57">
        <v>150.17916999999997</v>
      </c>
      <c r="AA138" s="57">
        <v>207813.133302</v>
      </c>
      <c r="AB138" s="57">
        <f t="shared" si="10"/>
        <v>3005.9364699999996</v>
      </c>
      <c r="AC138" s="57">
        <f t="shared" si="10"/>
        <v>2594670.3229999999</v>
      </c>
    </row>
    <row r="139" spans="1:29" ht="12" customHeight="1" x14ac:dyDescent="0.25">
      <c r="A139" s="103"/>
      <c r="B139" s="384" t="s">
        <v>206</v>
      </c>
      <c r="C139" s="90" t="s">
        <v>207</v>
      </c>
      <c r="D139" s="91">
        <f>+D140+D141</f>
        <v>480.83584999999994</v>
      </c>
      <c r="E139" s="91">
        <f t="shared" ref="E139:AA139" si="13">+E140+E141</f>
        <v>1357682.05094</v>
      </c>
      <c r="F139" s="91">
        <f t="shared" si="13"/>
        <v>374.24406000000005</v>
      </c>
      <c r="G139" s="91">
        <f t="shared" si="13"/>
        <v>983327.24773000006</v>
      </c>
      <c r="H139" s="91">
        <f t="shared" si="13"/>
        <v>612.67049939999981</v>
      </c>
      <c r="I139" s="91">
        <f t="shared" si="13"/>
        <v>1549882.7630110001</v>
      </c>
      <c r="J139" s="91">
        <f t="shared" si="13"/>
        <v>426.34031999999996</v>
      </c>
      <c r="K139" s="91">
        <f t="shared" si="13"/>
        <v>1094479.5693779998</v>
      </c>
      <c r="L139" s="91">
        <f t="shared" si="13"/>
        <v>572.18012999999996</v>
      </c>
      <c r="M139" s="91">
        <f t="shared" si="13"/>
        <v>1328175.491102</v>
      </c>
      <c r="N139" s="91">
        <f t="shared" si="13"/>
        <v>275.97998000000001</v>
      </c>
      <c r="O139" s="91">
        <f t="shared" si="13"/>
        <v>650777.02600800002</v>
      </c>
      <c r="P139" s="91">
        <f t="shared" si="13"/>
        <v>200.48404000000002</v>
      </c>
      <c r="Q139" s="91">
        <f t="shared" si="13"/>
        <v>671229.34856100008</v>
      </c>
      <c r="R139" s="91">
        <f t="shared" si="13"/>
        <v>568.33926999999994</v>
      </c>
      <c r="S139" s="91">
        <f t="shared" si="13"/>
        <v>1537318.5680500001</v>
      </c>
      <c r="T139" s="91">
        <f t="shared" si="13"/>
        <v>686.4917999999999</v>
      </c>
      <c r="U139" s="91">
        <f t="shared" si="13"/>
        <v>1823379.1811430005</v>
      </c>
      <c r="V139" s="91">
        <f t="shared" si="13"/>
        <v>758.35003000000017</v>
      </c>
      <c r="W139" s="91">
        <f t="shared" si="13"/>
        <v>1897574.5571110002</v>
      </c>
      <c r="X139" s="91">
        <f t="shared" si="13"/>
        <v>1151.7584600000005</v>
      </c>
      <c r="Y139" s="91">
        <f t="shared" si="13"/>
        <v>2823759.6107339989</v>
      </c>
      <c r="Z139" s="91">
        <f t="shared" si="13"/>
        <v>1765.9093200000002</v>
      </c>
      <c r="AA139" s="91">
        <f t="shared" si="13"/>
        <v>4250609.1235110005</v>
      </c>
      <c r="AB139" s="57">
        <f t="shared" si="10"/>
        <v>7873.5837594000004</v>
      </c>
      <c r="AC139" s="57">
        <f t="shared" si="10"/>
        <v>19968194.537279002</v>
      </c>
    </row>
    <row r="140" spans="1:29" ht="12" customHeight="1" x14ac:dyDescent="0.25">
      <c r="A140" s="103"/>
      <c r="B140" s="383" t="s">
        <v>208</v>
      </c>
      <c r="C140" s="15" t="s">
        <v>209</v>
      </c>
      <c r="D140" s="57">
        <v>324.81567999999993</v>
      </c>
      <c r="E140" s="57">
        <v>697924.41780900001</v>
      </c>
      <c r="F140" s="57">
        <v>303.82624000000004</v>
      </c>
      <c r="G140" s="57">
        <v>615153.83214300009</v>
      </c>
      <c r="H140" s="57">
        <v>491.25645999999983</v>
      </c>
      <c r="I140" s="57">
        <v>1008399.2082460001</v>
      </c>
      <c r="J140" s="57">
        <v>327.15840999999995</v>
      </c>
      <c r="K140" s="57">
        <v>662143.96392899984</v>
      </c>
      <c r="L140" s="57">
        <v>464.91598999999997</v>
      </c>
      <c r="M140" s="57">
        <v>944283.41513900005</v>
      </c>
      <c r="N140" s="57">
        <v>213.059</v>
      </c>
      <c r="O140" s="57">
        <v>466626.43547299999</v>
      </c>
      <c r="P140" s="57">
        <v>112.28900000000002</v>
      </c>
      <c r="Q140" s="57">
        <v>321757.38437400002</v>
      </c>
      <c r="R140" s="57">
        <v>421.35824999999988</v>
      </c>
      <c r="S140" s="57">
        <v>1141601.710802</v>
      </c>
      <c r="T140" s="57">
        <v>479.81731999999994</v>
      </c>
      <c r="U140" s="57">
        <v>1161589.6086380004</v>
      </c>
      <c r="V140" s="57">
        <v>518.47355000000016</v>
      </c>
      <c r="W140" s="57">
        <v>1207755.1653229999</v>
      </c>
      <c r="X140" s="57">
        <v>1079.1079100000004</v>
      </c>
      <c r="Y140" s="57">
        <v>2584778.2942769988</v>
      </c>
      <c r="Z140" s="57">
        <v>1633.0200400000001</v>
      </c>
      <c r="AA140" s="57">
        <v>3663897.5254260004</v>
      </c>
      <c r="AB140" s="57">
        <f t="shared" si="10"/>
        <v>6369.097850000001</v>
      </c>
      <c r="AC140" s="57">
        <f t="shared" si="10"/>
        <v>14475910.961579001</v>
      </c>
    </row>
    <row r="141" spans="1:29" ht="12" customHeight="1" x14ac:dyDescent="0.25">
      <c r="A141" s="105"/>
      <c r="B141" s="32" t="s">
        <v>210</v>
      </c>
      <c r="C141" s="106" t="s">
        <v>211</v>
      </c>
      <c r="D141" s="57">
        <v>156.02017000000001</v>
      </c>
      <c r="E141" s="57">
        <v>659757.63313099998</v>
      </c>
      <c r="F141" s="57">
        <v>70.417820000000006</v>
      </c>
      <c r="G141" s="57">
        <v>368173.41558699997</v>
      </c>
      <c r="H141" s="57">
        <v>121.41403940000001</v>
      </c>
      <c r="I141" s="57">
        <v>541483.55476500012</v>
      </c>
      <c r="J141" s="67">
        <v>99.181910000000002</v>
      </c>
      <c r="K141" s="67">
        <v>432335.60544900002</v>
      </c>
      <c r="L141" s="67">
        <v>107.26413999999998</v>
      </c>
      <c r="M141" s="67">
        <v>383892.07596300001</v>
      </c>
      <c r="N141" s="67">
        <v>62.92098</v>
      </c>
      <c r="O141" s="67">
        <v>184150.59053500005</v>
      </c>
      <c r="P141" s="67">
        <v>88.195040000000006</v>
      </c>
      <c r="Q141" s="67">
        <v>349471.96418700001</v>
      </c>
      <c r="R141" s="67">
        <v>146.98102000000003</v>
      </c>
      <c r="S141" s="67">
        <v>395716.8572480001</v>
      </c>
      <c r="T141" s="67">
        <v>206.67447999999996</v>
      </c>
      <c r="U141" s="67">
        <v>661789.57250500005</v>
      </c>
      <c r="V141" s="67">
        <v>239.87647999999999</v>
      </c>
      <c r="W141" s="67">
        <v>689819.39178800012</v>
      </c>
      <c r="X141" s="67">
        <v>72.65055000000001</v>
      </c>
      <c r="Y141" s="67">
        <v>238981.31645700001</v>
      </c>
      <c r="Z141" s="67">
        <v>132.88928000000004</v>
      </c>
      <c r="AA141" s="67">
        <v>586711.59808499983</v>
      </c>
      <c r="AB141" s="57">
        <f t="shared" si="10"/>
        <v>1504.4859094000001</v>
      </c>
      <c r="AC141" s="57">
        <f t="shared" si="10"/>
        <v>5492283.5756999999</v>
      </c>
    </row>
    <row r="142" spans="1:29" ht="12" customHeight="1" x14ac:dyDescent="0.25">
      <c r="A142" s="105"/>
      <c r="B142" s="32" t="s">
        <v>212</v>
      </c>
      <c r="C142" s="106" t="s">
        <v>213</v>
      </c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57">
        <f t="shared" si="10"/>
        <v>0</v>
      </c>
      <c r="AC142" s="57">
        <f t="shared" si="10"/>
        <v>0</v>
      </c>
    </row>
    <row r="143" spans="1:29" ht="8.25" customHeight="1" x14ac:dyDescent="0.25">
      <c r="A143" s="239"/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</row>
    <row r="144" spans="1:29" s="5" customFormat="1" ht="21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107"/>
    </row>
    <row r="145" spans="1:29" s="5" customFormat="1" ht="21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</row>
    <row r="146" spans="1:29" s="5" customFormat="1" x14ac:dyDescent="0.25">
      <c r="A146" s="74"/>
      <c r="B146" s="74"/>
      <c r="C146" s="74"/>
      <c r="D146" s="75"/>
      <c r="E146" s="75"/>
      <c r="F146" s="75"/>
      <c r="G146" s="75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74"/>
      <c r="AC146" s="6" t="s">
        <v>281</v>
      </c>
    </row>
    <row r="147" spans="1:29" ht="15.75" x14ac:dyDescent="0.25">
      <c r="A147" s="546" t="s">
        <v>298</v>
      </c>
      <c r="B147" s="546"/>
      <c r="C147" s="546"/>
      <c r="D147" s="546"/>
      <c r="E147" s="546"/>
      <c r="F147" s="546"/>
      <c r="G147" s="546"/>
      <c r="H147" s="546"/>
      <c r="I147" s="546"/>
      <c r="J147" s="546"/>
      <c r="K147" s="546"/>
      <c r="L147" s="546"/>
      <c r="M147" s="546"/>
      <c r="N147" s="546"/>
      <c r="O147" s="546"/>
      <c r="P147" s="546"/>
      <c r="Q147" s="546"/>
      <c r="R147" s="546"/>
      <c r="S147" s="546"/>
      <c r="T147" s="546"/>
      <c r="U147" s="546"/>
      <c r="V147" s="546"/>
      <c r="W147" s="546"/>
      <c r="X147" s="546"/>
      <c r="Y147" s="546"/>
      <c r="Z147" s="546"/>
      <c r="AA147" s="546"/>
      <c r="AB147" s="546"/>
      <c r="AC147" s="546"/>
    </row>
    <row r="148" spans="1:29" ht="15.75" x14ac:dyDescent="0.25">
      <c r="A148" s="547" t="s">
        <v>3</v>
      </c>
      <c r="B148" s="547"/>
      <c r="C148" s="547"/>
      <c r="D148" s="547"/>
      <c r="E148" s="547"/>
      <c r="F148" s="547"/>
      <c r="G148" s="547"/>
      <c r="H148" s="547"/>
      <c r="I148" s="547"/>
      <c r="J148" s="547"/>
      <c r="K148" s="547"/>
      <c r="L148" s="547"/>
      <c r="M148" s="547"/>
      <c r="N148" s="547"/>
      <c r="O148" s="547"/>
      <c r="P148" s="547"/>
      <c r="Q148" s="547"/>
      <c r="R148" s="547"/>
      <c r="S148" s="547"/>
      <c r="T148" s="547"/>
      <c r="U148" s="547"/>
      <c r="V148" s="547"/>
      <c r="W148" s="547"/>
      <c r="X148" s="547"/>
      <c r="Y148" s="547"/>
      <c r="Z148" s="547"/>
      <c r="AA148" s="547"/>
      <c r="AB148" s="547"/>
      <c r="AC148" s="547"/>
    </row>
    <row r="149" spans="1:29" ht="15.75" thickBot="1" x14ac:dyDescent="0.3">
      <c r="A149" s="86"/>
      <c r="B149" s="22"/>
      <c r="C149" s="23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</row>
    <row r="150" spans="1:29" ht="16.5" thickBot="1" x14ac:dyDescent="0.35">
      <c r="A150" s="575" t="s">
        <v>4</v>
      </c>
      <c r="B150" s="577" t="s">
        <v>5</v>
      </c>
      <c r="C150" s="579" t="s">
        <v>90</v>
      </c>
      <c r="D150" s="555" t="s">
        <v>7</v>
      </c>
      <c r="E150" s="555"/>
      <c r="F150" s="555" t="s">
        <v>8</v>
      </c>
      <c r="G150" s="555"/>
      <c r="H150" s="555" t="s">
        <v>9</v>
      </c>
      <c r="I150" s="555"/>
      <c r="J150" s="555" t="s">
        <v>10</v>
      </c>
      <c r="K150" s="555"/>
      <c r="L150" s="555" t="s">
        <v>11</v>
      </c>
      <c r="M150" s="555"/>
      <c r="N150" s="555" t="s">
        <v>12</v>
      </c>
      <c r="O150" s="555"/>
      <c r="P150" s="555" t="s">
        <v>13</v>
      </c>
      <c r="Q150" s="555"/>
      <c r="R150" s="555" t="s">
        <v>14</v>
      </c>
      <c r="S150" s="555"/>
      <c r="T150" s="555" t="s">
        <v>15</v>
      </c>
      <c r="U150" s="555"/>
      <c r="V150" s="555" t="s">
        <v>16</v>
      </c>
      <c r="W150" s="555"/>
      <c r="X150" s="555" t="s">
        <v>17</v>
      </c>
      <c r="Y150" s="555"/>
      <c r="Z150" s="555" t="s">
        <v>18</v>
      </c>
      <c r="AA150" s="555"/>
      <c r="AB150" s="555" t="s">
        <v>19</v>
      </c>
      <c r="AC150" s="556"/>
    </row>
    <row r="151" spans="1:29" ht="16.5" thickBot="1" x14ac:dyDescent="0.35">
      <c r="A151" s="576"/>
      <c r="B151" s="578"/>
      <c r="C151" s="580"/>
      <c r="D151" s="240" t="s">
        <v>20</v>
      </c>
      <c r="E151" s="240" t="s">
        <v>21</v>
      </c>
      <c r="F151" s="240" t="s">
        <v>20</v>
      </c>
      <c r="G151" s="240" t="s">
        <v>21</v>
      </c>
      <c r="H151" s="240" t="s">
        <v>20</v>
      </c>
      <c r="I151" s="240" t="s">
        <v>21</v>
      </c>
      <c r="J151" s="240" t="s">
        <v>20</v>
      </c>
      <c r="K151" s="240" t="s">
        <v>21</v>
      </c>
      <c r="L151" s="240" t="s">
        <v>20</v>
      </c>
      <c r="M151" s="240" t="s">
        <v>21</v>
      </c>
      <c r="N151" s="240" t="s">
        <v>20</v>
      </c>
      <c r="O151" s="240" t="s">
        <v>21</v>
      </c>
      <c r="P151" s="240" t="s">
        <v>20</v>
      </c>
      <c r="Q151" s="240" t="s">
        <v>21</v>
      </c>
      <c r="R151" s="240" t="s">
        <v>20</v>
      </c>
      <c r="S151" s="240" t="s">
        <v>21</v>
      </c>
      <c r="T151" s="240" t="s">
        <v>20</v>
      </c>
      <c r="U151" s="240" t="s">
        <v>21</v>
      </c>
      <c r="V151" s="240" t="s">
        <v>20</v>
      </c>
      <c r="W151" s="240" t="s">
        <v>21</v>
      </c>
      <c r="X151" s="240" t="s">
        <v>20</v>
      </c>
      <c r="Y151" s="240" t="s">
        <v>21</v>
      </c>
      <c r="Z151" s="240" t="s">
        <v>20</v>
      </c>
      <c r="AA151" s="240" t="s">
        <v>21</v>
      </c>
      <c r="AB151" s="240" t="s">
        <v>20</v>
      </c>
      <c r="AC151" s="241" t="s">
        <v>21</v>
      </c>
    </row>
    <row r="152" spans="1:29" ht="13.5" customHeight="1" x14ac:dyDescent="0.25">
      <c r="A152" s="86"/>
      <c r="B152" s="25"/>
      <c r="C152" s="139" t="s">
        <v>217</v>
      </c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</row>
    <row r="153" spans="1:29" ht="13.5" customHeight="1" x14ac:dyDescent="0.25">
      <c r="A153" s="12" t="s">
        <v>218</v>
      </c>
      <c r="B153" s="86"/>
      <c r="C153" s="108" t="s">
        <v>219</v>
      </c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4"/>
    </row>
    <row r="154" spans="1:29" ht="12" customHeight="1" x14ac:dyDescent="0.25">
      <c r="A154" s="103"/>
      <c r="B154" s="383" t="s">
        <v>220</v>
      </c>
      <c r="C154" s="109" t="s">
        <v>221</v>
      </c>
      <c r="D154" s="110">
        <f>+D155+D156+D157+D158</f>
        <v>3006.1713</v>
      </c>
      <c r="E154" s="110">
        <f t="shared" ref="E154:AA154" si="14">+E155+E156+E157+E158</f>
        <v>6181656.8047589995</v>
      </c>
      <c r="F154" s="110">
        <f t="shared" si="14"/>
        <v>2644.8853004000002</v>
      </c>
      <c r="G154" s="110">
        <f t="shared" si="14"/>
        <v>5412704.3148459997</v>
      </c>
      <c r="H154" s="110">
        <f t="shared" si="14"/>
        <v>3725.1442029999998</v>
      </c>
      <c r="I154" s="110">
        <f t="shared" si="14"/>
        <v>7741260.2178069986</v>
      </c>
      <c r="J154" s="110">
        <f t="shared" si="14"/>
        <v>3354.8502599999997</v>
      </c>
      <c r="K154" s="110">
        <f t="shared" si="14"/>
        <v>6275426.1687370008</v>
      </c>
      <c r="L154" s="110">
        <f t="shared" si="14"/>
        <v>3165.9926599999999</v>
      </c>
      <c r="M154" s="110">
        <f t="shared" si="14"/>
        <v>6315760.8346229997</v>
      </c>
      <c r="N154" s="110">
        <f t="shared" si="14"/>
        <v>2426.3216799999996</v>
      </c>
      <c r="O154" s="110">
        <f t="shared" si="14"/>
        <v>5014417.1431270009</v>
      </c>
      <c r="P154" s="110">
        <f t="shared" si="14"/>
        <v>2025.7603799999997</v>
      </c>
      <c r="Q154" s="110">
        <f t="shared" si="14"/>
        <v>4739619.5248739999</v>
      </c>
      <c r="R154" s="110">
        <f t="shared" si="14"/>
        <v>2612.6998100000001</v>
      </c>
      <c r="S154" s="110">
        <f t="shared" si="14"/>
        <v>5802648.8411960006</v>
      </c>
      <c r="T154" s="110">
        <f t="shared" si="14"/>
        <v>2173.4292599999999</v>
      </c>
      <c r="U154" s="110">
        <f t="shared" si="14"/>
        <v>5144692.9505429994</v>
      </c>
      <c r="V154" s="110">
        <f t="shared" si="14"/>
        <v>2571.95622</v>
      </c>
      <c r="W154" s="110">
        <f t="shared" si="14"/>
        <v>5568781.3528120015</v>
      </c>
      <c r="X154" s="110">
        <f t="shared" si="14"/>
        <v>2107.3915500000003</v>
      </c>
      <c r="Y154" s="110">
        <f t="shared" si="14"/>
        <v>4350491.5094299996</v>
      </c>
      <c r="Z154" s="110">
        <f t="shared" si="14"/>
        <v>1449.3816500000003</v>
      </c>
      <c r="AA154" s="110">
        <f t="shared" si="14"/>
        <v>2936050.0664419997</v>
      </c>
      <c r="AB154" s="110">
        <f>D154+F154+H154+J154+L154+N154+P154+R154+T154+V154+X154+Z154</f>
        <v>31263.984273399998</v>
      </c>
      <c r="AC154" s="110">
        <f t="shared" ref="AC154:AC187" si="15">E154+G154+I154+K154+M154+O154+Q154+S154+U154+W154+Y154+AA154</f>
        <v>65483509.729196005</v>
      </c>
    </row>
    <row r="155" spans="1:29" ht="12" customHeight="1" x14ac:dyDescent="0.25">
      <c r="A155" s="103"/>
      <c r="B155" s="383"/>
      <c r="C155" s="111" t="s">
        <v>222</v>
      </c>
      <c r="D155" s="112">
        <v>1343.0204299999998</v>
      </c>
      <c r="E155" s="112">
        <v>2733828.2511109998</v>
      </c>
      <c r="F155" s="112">
        <v>1187.4934504</v>
      </c>
      <c r="G155" s="112">
        <v>2396182.3401909997</v>
      </c>
      <c r="H155" s="112">
        <v>1895.2622329999997</v>
      </c>
      <c r="I155" s="112">
        <v>4034450.1552419998</v>
      </c>
      <c r="J155" s="112">
        <v>1335.40879</v>
      </c>
      <c r="K155" s="112">
        <v>2328754.5236930004</v>
      </c>
      <c r="L155" s="112">
        <v>1617.87907</v>
      </c>
      <c r="M155" s="112">
        <v>3230313.4931020001</v>
      </c>
      <c r="N155" s="112">
        <v>1526.9899299999997</v>
      </c>
      <c r="O155" s="112">
        <v>3288454.5438380004</v>
      </c>
      <c r="P155" s="112">
        <v>1425.1999899999998</v>
      </c>
      <c r="Q155" s="112">
        <v>3469153.8463269998</v>
      </c>
      <c r="R155" s="112">
        <v>1759.3308200000001</v>
      </c>
      <c r="S155" s="112">
        <v>3901922.4075070005</v>
      </c>
      <c r="T155" s="112">
        <v>1611.53927</v>
      </c>
      <c r="U155" s="112">
        <v>3928650.9648170001</v>
      </c>
      <c r="V155" s="112">
        <v>1749.8537699999999</v>
      </c>
      <c r="W155" s="112">
        <v>3871464.6447490002</v>
      </c>
      <c r="X155" s="112">
        <v>1475.4131700000003</v>
      </c>
      <c r="Y155" s="112">
        <v>3075004.6160819996</v>
      </c>
      <c r="Z155" s="112">
        <v>845.02696000000003</v>
      </c>
      <c r="AA155" s="112">
        <v>1816768.3880430001</v>
      </c>
      <c r="AB155" s="110">
        <f t="shared" ref="AB155:AB187" si="16">D155+F155+H155+J155+L155+N155+P155+R155+T155+V155+X155+Z155</f>
        <v>17772.417883399998</v>
      </c>
      <c r="AC155" s="110">
        <f t="shared" si="15"/>
        <v>38074948.174702004</v>
      </c>
    </row>
    <row r="156" spans="1:29" ht="12" customHeight="1" x14ac:dyDescent="0.25">
      <c r="A156" s="103"/>
      <c r="B156" s="383"/>
      <c r="C156" s="111" t="s">
        <v>223</v>
      </c>
      <c r="D156" s="112">
        <v>1461.07465</v>
      </c>
      <c r="E156" s="112">
        <v>3200657.9366670004</v>
      </c>
      <c r="F156" s="112">
        <v>1360.8296400000002</v>
      </c>
      <c r="G156" s="112">
        <v>2919757.0615320001</v>
      </c>
      <c r="H156" s="112">
        <v>1685.2251400000002</v>
      </c>
      <c r="I156" s="112">
        <v>3502976.6461649993</v>
      </c>
      <c r="J156" s="112">
        <v>1682.1730599999999</v>
      </c>
      <c r="K156" s="112">
        <v>3580829.1069719996</v>
      </c>
      <c r="L156" s="112">
        <v>1212.26917</v>
      </c>
      <c r="M156" s="112">
        <v>2578374.0122479997</v>
      </c>
      <c r="N156" s="112">
        <v>650.61392999999998</v>
      </c>
      <c r="O156" s="112">
        <v>1398853.2947680005</v>
      </c>
      <c r="P156" s="112">
        <v>397.14879999999999</v>
      </c>
      <c r="Q156" s="112">
        <v>923666.77186500002</v>
      </c>
      <c r="R156" s="112">
        <v>560.48364000000004</v>
      </c>
      <c r="S156" s="112">
        <v>1312816.5401270001</v>
      </c>
      <c r="T156" s="112">
        <v>477.68349000000006</v>
      </c>
      <c r="U156" s="112">
        <v>1091112.5809119998</v>
      </c>
      <c r="V156" s="112">
        <v>600.63306999999998</v>
      </c>
      <c r="W156" s="112">
        <v>1324656.3582530003</v>
      </c>
      <c r="X156" s="112">
        <v>480.73948999999999</v>
      </c>
      <c r="Y156" s="112">
        <v>1036581.2959450001</v>
      </c>
      <c r="Z156" s="112">
        <v>307.36101000000008</v>
      </c>
      <c r="AA156" s="112">
        <v>686967.3367300001</v>
      </c>
      <c r="AB156" s="110">
        <f t="shared" si="16"/>
        <v>10876.235090000002</v>
      </c>
      <c r="AC156" s="110">
        <f t="shared" si="15"/>
        <v>23557248.942184001</v>
      </c>
    </row>
    <row r="157" spans="1:29" ht="12" customHeight="1" x14ac:dyDescent="0.25">
      <c r="A157" s="103"/>
      <c r="B157" s="383"/>
      <c r="C157" s="111" t="s">
        <v>224</v>
      </c>
      <c r="D157" s="112">
        <v>202.07622000000001</v>
      </c>
      <c r="E157" s="112">
        <v>247170.616981</v>
      </c>
      <c r="F157" s="112">
        <v>96.562210000000007</v>
      </c>
      <c r="G157" s="112">
        <v>96764.913123000006</v>
      </c>
      <c r="H157" s="112">
        <v>143.07683000000003</v>
      </c>
      <c r="I157" s="112">
        <v>201952.11039999998</v>
      </c>
      <c r="J157" s="112">
        <v>337.26840999999996</v>
      </c>
      <c r="K157" s="112">
        <v>365842.53807200002</v>
      </c>
      <c r="L157" s="112">
        <v>335.84442000000001</v>
      </c>
      <c r="M157" s="112">
        <v>507073.32927300001</v>
      </c>
      <c r="N157" s="112">
        <v>243.08266</v>
      </c>
      <c r="O157" s="112">
        <v>321270.71524500003</v>
      </c>
      <c r="P157" s="112">
        <v>203.41159000000002</v>
      </c>
      <c r="Q157" s="112">
        <v>346798.90668200003</v>
      </c>
      <c r="R157" s="112">
        <v>292.88534999999996</v>
      </c>
      <c r="S157" s="112">
        <v>587909.89356200013</v>
      </c>
      <c r="T157" s="112">
        <v>82.845500000000001</v>
      </c>
      <c r="U157" s="112">
        <v>123759.353114</v>
      </c>
      <c r="V157" s="112">
        <v>221.46938</v>
      </c>
      <c r="W157" s="112">
        <v>372660.34981000004</v>
      </c>
      <c r="X157" s="112">
        <v>148.97989000000001</v>
      </c>
      <c r="Y157" s="112">
        <v>236813.98930300001</v>
      </c>
      <c r="Z157" s="112">
        <v>294.77567999999997</v>
      </c>
      <c r="AA157" s="112">
        <v>430260.47366900003</v>
      </c>
      <c r="AB157" s="110">
        <f t="shared" si="16"/>
        <v>2602.2781400000003</v>
      </c>
      <c r="AC157" s="110">
        <f t="shared" si="15"/>
        <v>3838277.1892340002</v>
      </c>
    </row>
    <row r="158" spans="1:29" ht="12" customHeight="1" x14ac:dyDescent="0.25">
      <c r="A158" s="103"/>
      <c r="B158" s="383"/>
      <c r="C158" s="111" t="s">
        <v>225</v>
      </c>
      <c r="D158" s="112">
        <v>0</v>
      </c>
      <c r="E158" s="112">
        <v>0</v>
      </c>
      <c r="F158" s="112">
        <v>0</v>
      </c>
      <c r="G158" s="112">
        <v>0</v>
      </c>
      <c r="H158" s="112">
        <v>1.58</v>
      </c>
      <c r="I158" s="112">
        <v>1881.306</v>
      </c>
      <c r="J158" s="112">
        <v>0</v>
      </c>
      <c r="K158" s="112">
        <v>0</v>
      </c>
      <c r="L158" s="112">
        <v>0</v>
      </c>
      <c r="M158" s="112">
        <v>0</v>
      </c>
      <c r="N158" s="112">
        <v>5.6351600000000008</v>
      </c>
      <c r="O158" s="112">
        <v>5838.5892760000006</v>
      </c>
      <c r="P158" s="112">
        <v>0</v>
      </c>
      <c r="Q158" s="112">
        <v>0</v>
      </c>
      <c r="R158" s="112">
        <v>0</v>
      </c>
      <c r="S158" s="112">
        <v>0</v>
      </c>
      <c r="T158" s="112">
        <v>1.361</v>
      </c>
      <c r="U158" s="112">
        <v>1170.0517</v>
      </c>
      <c r="V158" s="112">
        <v>0</v>
      </c>
      <c r="W158" s="112">
        <v>0</v>
      </c>
      <c r="X158" s="112">
        <v>2.2589999999999999</v>
      </c>
      <c r="Y158" s="112">
        <v>2091.6080999999999</v>
      </c>
      <c r="Z158" s="112">
        <v>2.218</v>
      </c>
      <c r="AA158" s="112">
        <v>2053.8679999999999</v>
      </c>
      <c r="AB158" s="110">
        <f t="shared" si="16"/>
        <v>13.053160000000002</v>
      </c>
      <c r="AC158" s="110">
        <f t="shared" si="15"/>
        <v>13035.423076000001</v>
      </c>
    </row>
    <row r="159" spans="1:29" ht="12" customHeight="1" x14ac:dyDescent="0.25">
      <c r="A159" s="545" t="s">
        <v>226</v>
      </c>
      <c r="B159" s="545"/>
      <c r="C159" s="109" t="s">
        <v>227</v>
      </c>
      <c r="D159" s="110">
        <f>+D160+D161+D162</f>
        <v>224.34394639999996</v>
      </c>
      <c r="E159" s="110">
        <f t="shared" ref="E159:AA159" si="17">+E160+E161+E162</f>
        <v>662041.00182400004</v>
      </c>
      <c r="F159" s="110">
        <f t="shared" si="17"/>
        <v>483.39578400000005</v>
      </c>
      <c r="G159" s="110">
        <f t="shared" si="17"/>
        <v>1202177.276814</v>
      </c>
      <c r="H159" s="110">
        <f t="shared" si="17"/>
        <v>364.84751000000006</v>
      </c>
      <c r="I159" s="110">
        <f t="shared" si="17"/>
        <v>906391.830953</v>
      </c>
      <c r="J159" s="110">
        <f t="shared" si="17"/>
        <v>430.88463999999999</v>
      </c>
      <c r="K159" s="110">
        <f t="shared" si="17"/>
        <v>924757.84846199991</v>
      </c>
      <c r="L159" s="110">
        <f t="shared" si="17"/>
        <v>413.67811999999992</v>
      </c>
      <c r="M159" s="110">
        <f t="shared" si="17"/>
        <v>894571.62082099984</v>
      </c>
      <c r="N159" s="110">
        <f t="shared" si="17"/>
        <v>358.37035000000009</v>
      </c>
      <c r="O159" s="110">
        <f t="shared" si="17"/>
        <v>737002.67190499988</v>
      </c>
      <c r="P159" s="110">
        <f t="shared" si="17"/>
        <v>404.16482999999999</v>
      </c>
      <c r="Q159" s="110">
        <f t="shared" si="17"/>
        <v>1117990.7696399998</v>
      </c>
      <c r="R159" s="110">
        <f t="shared" si="17"/>
        <v>526.99968000000001</v>
      </c>
      <c r="S159" s="110">
        <f t="shared" si="17"/>
        <v>1733576.3890600002</v>
      </c>
      <c r="T159" s="110">
        <f t="shared" si="17"/>
        <v>280.23053000000004</v>
      </c>
      <c r="U159" s="110">
        <f t="shared" si="17"/>
        <v>672123.09484699997</v>
      </c>
      <c r="V159" s="110">
        <f t="shared" si="17"/>
        <v>526.44029</v>
      </c>
      <c r="W159" s="110">
        <f t="shared" si="17"/>
        <v>1478774.7840090001</v>
      </c>
      <c r="X159" s="110">
        <f t="shared" si="17"/>
        <v>418.99260000000004</v>
      </c>
      <c r="Y159" s="110">
        <f t="shared" si="17"/>
        <v>1032264.3927790001</v>
      </c>
      <c r="Z159" s="110">
        <f t="shared" si="17"/>
        <v>348.33586000000003</v>
      </c>
      <c r="AA159" s="110">
        <f t="shared" si="17"/>
        <v>754459.04081699997</v>
      </c>
      <c r="AB159" s="110">
        <f t="shared" si="16"/>
        <v>4780.6841404000006</v>
      </c>
      <c r="AC159" s="110">
        <f t="shared" si="15"/>
        <v>12116130.721930999</v>
      </c>
    </row>
    <row r="160" spans="1:29" ht="12" customHeight="1" x14ac:dyDescent="0.25">
      <c r="A160" s="381"/>
      <c r="B160" s="381"/>
      <c r="C160" s="111" t="s">
        <v>228</v>
      </c>
      <c r="D160" s="112">
        <v>139.33322639999997</v>
      </c>
      <c r="E160" s="112">
        <v>491107.634899</v>
      </c>
      <c r="F160" s="112">
        <v>189.64460969999999</v>
      </c>
      <c r="G160" s="112">
        <v>757177.90044900007</v>
      </c>
      <c r="H160" s="112">
        <v>133.35208000000003</v>
      </c>
      <c r="I160" s="112">
        <v>521870.23061500001</v>
      </c>
      <c r="J160" s="112">
        <v>142.81452000000002</v>
      </c>
      <c r="K160" s="112">
        <v>476897.69628600002</v>
      </c>
      <c r="L160" s="112">
        <v>86.464780000000005</v>
      </c>
      <c r="M160" s="112">
        <v>337366.67210600001</v>
      </c>
      <c r="N160" s="112">
        <v>64.197280000000006</v>
      </c>
      <c r="O160" s="112">
        <v>221288.71628899995</v>
      </c>
      <c r="P160" s="112">
        <v>170.22327999999999</v>
      </c>
      <c r="Q160" s="112">
        <v>666498.32779699995</v>
      </c>
      <c r="R160" s="112">
        <v>319.19616000000002</v>
      </c>
      <c r="S160" s="112">
        <v>1249617.8434660002</v>
      </c>
      <c r="T160" s="112">
        <v>85.555850000000007</v>
      </c>
      <c r="U160" s="112">
        <v>283789.93984800001</v>
      </c>
      <c r="V160" s="112">
        <v>340.98631</v>
      </c>
      <c r="W160" s="112">
        <v>1158168.37956</v>
      </c>
      <c r="X160" s="112">
        <v>225.56707</v>
      </c>
      <c r="Y160" s="112">
        <v>648779.39098800009</v>
      </c>
      <c r="Z160" s="112">
        <v>138.22758000000002</v>
      </c>
      <c r="AA160" s="112">
        <v>417266.14176900004</v>
      </c>
      <c r="AB160" s="110">
        <f t="shared" si="16"/>
        <v>2035.5627460999999</v>
      </c>
      <c r="AC160" s="110">
        <f t="shared" si="15"/>
        <v>7229828.8740720004</v>
      </c>
    </row>
    <row r="161" spans="1:29" ht="12" customHeight="1" x14ac:dyDescent="0.25">
      <c r="A161" s="381"/>
      <c r="B161" s="381"/>
      <c r="C161" s="111" t="s">
        <v>229</v>
      </c>
      <c r="D161" s="112">
        <v>71.856409999999983</v>
      </c>
      <c r="E161" s="112">
        <v>162751.38610499998</v>
      </c>
      <c r="F161" s="112">
        <v>267.49698430000007</v>
      </c>
      <c r="G161" s="112">
        <v>423713.80543000001</v>
      </c>
      <c r="H161" s="112">
        <v>215.16595000000004</v>
      </c>
      <c r="I161" s="112">
        <v>372938.28369999997</v>
      </c>
      <c r="J161" s="112">
        <v>225.03828999999999</v>
      </c>
      <c r="K161" s="112">
        <v>409363.22108099994</v>
      </c>
      <c r="L161" s="112">
        <v>299.99751999999989</v>
      </c>
      <c r="M161" s="112">
        <v>537115.59118199989</v>
      </c>
      <c r="N161" s="112">
        <v>280.58330000000007</v>
      </c>
      <c r="O161" s="112">
        <v>505078.60161399998</v>
      </c>
      <c r="P161" s="112">
        <v>194.93222000000003</v>
      </c>
      <c r="Q161" s="112">
        <v>395465.48156399996</v>
      </c>
      <c r="R161" s="112">
        <v>161.91765000000004</v>
      </c>
      <c r="S161" s="112">
        <v>451125.37659299996</v>
      </c>
      <c r="T161" s="112">
        <v>181.33893</v>
      </c>
      <c r="U161" s="112">
        <v>378844.76887400006</v>
      </c>
      <c r="V161" s="112">
        <v>171.84607000000003</v>
      </c>
      <c r="W161" s="112">
        <v>310510.69601999997</v>
      </c>
      <c r="X161" s="112">
        <v>193.42553000000001</v>
      </c>
      <c r="Y161" s="112">
        <v>383485.00179100002</v>
      </c>
      <c r="Z161" s="112">
        <v>167.63374999999999</v>
      </c>
      <c r="AA161" s="112">
        <v>301657.05625299993</v>
      </c>
      <c r="AB161" s="110">
        <f t="shared" si="16"/>
        <v>2431.2326043000003</v>
      </c>
      <c r="AC161" s="110">
        <f t="shared" si="15"/>
        <v>4632049.270207</v>
      </c>
    </row>
    <row r="162" spans="1:29" ht="12" customHeight="1" x14ac:dyDescent="0.25">
      <c r="A162" s="381"/>
      <c r="B162" s="381"/>
      <c r="C162" s="111" t="s">
        <v>230</v>
      </c>
      <c r="D162" s="112">
        <v>13.154309999999999</v>
      </c>
      <c r="E162" s="112">
        <v>8181.9808199999998</v>
      </c>
      <c r="F162" s="112">
        <v>26.254189999999998</v>
      </c>
      <c r="G162" s="112">
        <v>21285.570935</v>
      </c>
      <c r="H162" s="112">
        <v>16.32948</v>
      </c>
      <c r="I162" s="112">
        <v>11583.316638</v>
      </c>
      <c r="J162" s="112">
        <v>63.031829999999999</v>
      </c>
      <c r="K162" s="112">
        <v>38496.931095</v>
      </c>
      <c r="L162" s="112">
        <v>27.215820000000001</v>
      </c>
      <c r="M162" s="112">
        <v>20089.357533000002</v>
      </c>
      <c r="N162" s="112">
        <v>13.58977</v>
      </c>
      <c r="O162" s="112">
        <v>10635.354002</v>
      </c>
      <c r="P162" s="112">
        <v>39.009329999999999</v>
      </c>
      <c r="Q162" s="112">
        <v>56026.960279000006</v>
      </c>
      <c r="R162" s="112">
        <v>45.885869999999997</v>
      </c>
      <c r="S162" s="112">
        <v>32833.169001000002</v>
      </c>
      <c r="T162" s="112">
        <v>13.335750000000001</v>
      </c>
      <c r="U162" s="112">
        <v>9488.3861250000009</v>
      </c>
      <c r="V162" s="112">
        <v>13.60791</v>
      </c>
      <c r="W162" s="112">
        <v>10095.708429</v>
      </c>
      <c r="X162" s="112">
        <v>0</v>
      </c>
      <c r="Y162" s="112">
        <v>0</v>
      </c>
      <c r="Z162" s="112">
        <v>42.474530000000001</v>
      </c>
      <c r="AA162" s="112">
        <v>35535.842794999997</v>
      </c>
      <c r="AB162" s="110">
        <f t="shared" si="16"/>
        <v>313.88879000000003</v>
      </c>
      <c r="AC162" s="110">
        <f t="shared" si="15"/>
        <v>254252.57765199998</v>
      </c>
    </row>
    <row r="163" spans="1:29" s="5" customFormat="1" ht="12" customHeight="1" x14ac:dyDescent="0.25">
      <c r="A163" s="540" t="s">
        <v>231</v>
      </c>
      <c r="B163" s="540"/>
      <c r="C163" s="109" t="s">
        <v>232</v>
      </c>
      <c r="D163" s="110">
        <f>+D164+D165+D166</f>
        <v>4146.7631078999993</v>
      </c>
      <c r="E163" s="110">
        <f>+E164+E165+E166</f>
        <v>3745801.2820610004</v>
      </c>
      <c r="F163" s="110">
        <f t="shared" ref="F163:AA163" si="18">+F164+F165+F166</f>
        <v>3645.8808002000001</v>
      </c>
      <c r="G163" s="110">
        <f t="shared" si="18"/>
        <v>3070484.8686229996</v>
      </c>
      <c r="H163" s="110">
        <f t="shared" si="18"/>
        <v>4855.0475310000002</v>
      </c>
      <c r="I163" s="110">
        <f t="shared" si="18"/>
        <v>4827701.9524949994</v>
      </c>
      <c r="J163" s="110">
        <f t="shared" si="18"/>
        <v>3880.6967700000005</v>
      </c>
      <c r="K163" s="110">
        <f t="shared" si="18"/>
        <v>3739816.2128039999</v>
      </c>
      <c r="L163" s="110">
        <f t="shared" si="18"/>
        <v>4234.6018979999999</v>
      </c>
      <c r="M163" s="110">
        <f t="shared" si="18"/>
        <v>4130257.6315140002</v>
      </c>
      <c r="N163" s="110">
        <f t="shared" si="18"/>
        <v>3792.6148499999995</v>
      </c>
      <c r="O163" s="110">
        <f t="shared" si="18"/>
        <v>4098715.1882330002</v>
      </c>
      <c r="P163" s="110">
        <f t="shared" si="18"/>
        <v>4286.7186700000002</v>
      </c>
      <c r="Q163" s="110">
        <f t="shared" si="18"/>
        <v>4588939.2898589997</v>
      </c>
      <c r="R163" s="110">
        <f t="shared" si="18"/>
        <v>4807.0512600000002</v>
      </c>
      <c r="S163" s="110">
        <f t="shared" si="18"/>
        <v>5553375.9955529999</v>
      </c>
      <c r="T163" s="110">
        <f t="shared" si="18"/>
        <v>4425.9954900000002</v>
      </c>
      <c r="U163" s="110">
        <f t="shared" si="18"/>
        <v>4758460.7184629999</v>
      </c>
      <c r="V163" s="110">
        <f t="shared" si="18"/>
        <v>5430.7931000000008</v>
      </c>
      <c r="W163" s="110">
        <f t="shared" si="18"/>
        <v>5873428.7182570007</v>
      </c>
      <c r="X163" s="110">
        <f t="shared" si="18"/>
        <v>3928.0468599999995</v>
      </c>
      <c r="Y163" s="110">
        <f t="shared" si="18"/>
        <v>4282535.3009859994</v>
      </c>
      <c r="Z163" s="110">
        <f t="shared" si="18"/>
        <v>4018.04324</v>
      </c>
      <c r="AA163" s="110">
        <f t="shared" si="18"/>
        <v>4130603.511889</v>
      </c>
      <c r="AB163" s="110">
        <f t="shared" si="16"/>
        <v>51452.253577100004</v>
      </c>
      <c r="AC163" s="110">
        <f t="shared" si="15"/>
        <v>52800120.670737006</v>
      </c>
    </row>
    <row r="164" spans="1:29" s="5" customFormat="1" ht="12" customHeight="1" x14ac:dyDescent="0.25">
      <c r="A164" s="383"/>
      <c r="B164" s="383" t="s">
        <v>233</v>
      </c>
      <c r="C164" s="111" t="s">
        <v>234</v>
      </c>
      <c r="D164" s="112">
        <v>1186.9567620999999</v>
      </c>
      <c r="E164" s="112">
        <v>1817754.2519670001</v>
      </c>
      <c r="F164" s="112">
        <v>876.85177020000015</v>
      </c>
      <c r="G164" s="112">
        <v>1289940.8053619997</v>
      </c>
      <c r="H164" s="112">
        <v>1516.1281109999995</v>
      </c>
      <c r="I164" s="112">
        <v>2453479.2197879995</v>
      </c>
      <c r="J164" s="112">
        <v>1008.0614400000001</v>
      </c>
      <c r="K164" s="112">
        <v>1622321.7406469998</v>
      </c>
      <c r="L164" s="112">
        <v>1275.9592600000001</v>
      </c>
      <c r="M164" s="112">
        <v>1977140.492508</v>
      </c>
      <c r="N164" s="112">
        <v>1152.4605999999997</v>
      </c>
      <c r="O164" s="112">
        <v>2072866.8111640001</v>
      </c>
      <c r="P164" s="112">
        <v>1203.5652</v>
      </c>
      <c r="Q164" s="112">
        <v>2176399.6033100002</v>
      </c>
      <c r="R164" s="112">
        <v>1697.3268700000001</v>
      </c>
      <c r="S164" s="112">
        <v>3085929.0135939997</v>
      </c>
      <c r="T164" s="112">
        <v>1446.6825399999998</v>
      </c>
      <c r="U164" s="112">
        <v>2566090.2857929999</v>
      </c>
      <c r="V164" s="112">
        <v>1800.7114799999999</v>
      </c>
      <c r="W164" s="112">
        <v>3088147.8897940009</v>
      </c>
      <c r="X164" s="112">
        <v>1460.3469500000001</v>
      </c>
      <c r="Y164" s="112">
        <v>2422904.5718640001</v>
      </c>
      <c r="Z164" s="112">
        <v>1257.9648099999999</v>
      </c>
      <c r="AA164" s="112">
        <v>2101803.5192599995</v>
      </c>
      <c r="AB164" s="110">
        <f t="shared" si="16"/>
        <v>15883.015793299999</v>
      </c>
      <c r="AC164" s="110">
        <f t="shared" si="15"/>
        <v>26674778.205051001</v>
      </c>
    </row>
    <row r="165" spans="1:29" s="5" customFormat="1" ht="12" customHeight="1" x14ac:dyDescent="0.25">
      <c r="A165" s="383"/>
      <c r="B165" s="383" t="s">
        <v>235</v>
      </c>
      <c r="C165" s="113" t="s">
        <v>236</v>
      </c>
      <c r="D165" s="112">
        <v>165.41559000000001</v>
      </c>
      <c r="E165" s="112">
        <v>129766.130647</v>
      </c>
      <c r="F165" s="112">
        <v>65.577679999999987</v>
      </c>
      <c r="G165" s="112">
        <v>55837.192135999998</v>
      </c>
      <c r="H165" s="112">
        <v>178.06849</v>
      </c>
      <c r="I165" s="112">
        <v>167074.53403400001</v>
      </c>
      <c r="J165" s="112">
        <v>175.24044000000001</v>
      </c>
      <c r="K165" s="112">
        <v>168631.99187299999</v>
      </c>
      <c r="L165" s="112">
        <v>251.16988000000001</v>
      </c>
      <c r="M165" s="112">
        <v>235895.392486</v>
      </c>
      <c r="N165" s="112">
        <v>181.87526</v>
      </c>
      <c r="O165" s="112">
        <v>173168.07313599999</v>
      </c>
      <c r="P165" s="112">
        <v>323.20096000000001</v>
      </c>
      <c r="Q165" s="112">
        <v>292222.34984599997</v>
      </c>
      <c r="R165" s="112">
        <v>224.82483999999999</v>
      </c>
      <c r="S165" s="112">
        <v>210282.99924</v>
      </c>
      <c r="T165" s="112">
        <v>477.91134000000005</v>
      </c>
      <c r="U165" s="112">
        <v>430690.19090599997</v>
      </c>
      <c r="V165" s="112">
        <v>369.73605000000003</v>
      </c>
      <c r="W165" s="112">
        <v>326768.49673599994</v>
      </c>
      <c r="X165" s="112">
        <v>403.88367</v>
      </c>
      <c r="Y165" s="112">
        <v>357750.85164500005</v>
      </c>
      <c r="Z165" s="112">
        <v>228.07455999999999</v>
      </c>
      <c r="AA165" s="112">
        <v>204131.50016100006</v>
      </c>
      <c r="AB165" s="110">
        <f t="shared" si="16"/>
        <v>3044.9787600000004</v>
      </c>
      <c r="AC165" s="110">
        <f t="shared" si="15"/>
        <v>2752219.7028459995</v>
      </c>
    </row>
    <row r="166" spans="1:29" s="5" customFormat="1" ht="12" customHeight="1" x14ac:dyDescent="0.25">
      <c r="A166" s="383"/>
      <c r="B166" s="383" t="s">
        <v>237</v>
      </c>
      <c r="C166" s="111" t="s">
        <v>238</v>
      </c>
      <c r="D166" s="112">
        <v>2794.3907557999996</v>
      </c>
      <c r="E166" s="112">
        <v>1798280.8994470001</v>
      </c>
      <c r="F166" s="112">
        <v>2703.4513499999998</v>
      </c>
      <c r="G166" s="112">
        <v>1724706.8711249998</v>
      </c>
      <c r="H166" s="112">
        <v>3160.8509300000005</v>
      </c>
      <c r="I166" s="112">
        <v>2207148.1986730001</v>
      </c>
      <c r="J166" s="112">
        <v>2697.3948900000005</v>
      </c>
      <c r="K166" s="112">
        <v>1948862.480284</v>
      </c>
      <c r="L166" s="112">
        <v>2707.4727579999999</v>
      </c>
      <c r="M166" s="112">
        <v>1917221.74652</v>
      </c>
      <c r="N166" s="112">
        <v>2458.2789899999998</v>
      </c>
      <c r="O166" s="112">
        <v>1852680.303933</v>
      </c>
      <c r="P166" s="112">
        <v>2759.9525100000001</v>
      </c>
      <c r="Q166" s="112">
        <v>2120317.3367029997</v>
      </c>
      <c r="R166" s="112">
        <v>2884.8995499999996</v>
      </c>
      <c r="S166" s="112">
        <v>2257163.982719</v>
      </c>
      <c r="T166" s="112">
        <v>2501.4016100000003</v>
      </c>
      <c r="U166" s="112">
        <v>1761680.2417639999</v>
      </c>
      <c r="V166" s="112">
        <v>3260.3455700000004</v>
      </c>
      <c r="W166" s="112">
        <v>2458512.3317269995</v>
      </c>
      <c r="X166" s="112">
        <v>2063.8162399999997</v>
      </c>
      <c r="Y166" s="112">
        <v>1501879.8774769998</v>
      </c>
      <c r="Z166" s="112">
        <v>2532.00387</v>
      </c>
      <c r="AA166" s="112">
        <v>1824668.4924680004</v>
      </c>
      <c r="AB166" s="110">
        <f t="shared" si="16"/>
        <v>32524.259023799998</v>
      </c>
      <c r="AC166" s="110">
        <f t="shared" si="15"/>
        <v>23373122.762839999</v>
      </c>
    </row>
    <row r="167" spans="1:29" s="5" customFormat="1" ht="12" customHeight="1" x14ac:dyDescent="0.25">
      <c r="A167" s="103"/>
      <c r="B167" s="383" t="s">
        <v>239</v>
      </c>
      <c r="C167" s="109" t="s">
        <v>240</v>
      </c>
      <c r="D167" s="110">
        <f>+D168+D169+D170</f>
        <v>408.60674999999981</v>
      </c>
      <c r="E167" s="110">
        <f t="shared" ref="E167:AA167" si="19">+E168+E169+E170</f>
        <v>4193912.6062279991</v>
      </c>
      <c r="F167" s="110">
        <f t="shared" si="19"/>
        <v>498.27636579999995</v>
      </c>
      <c r="G167" s="110">
        <f t="shared" si="19"/>
        <v>4953486.5161649985</v>
      </c>
      <c r="H167" s="110">
        <f t="shared" si="19"/>
        <v>659.06353999999999</v>
      </c>
      <c r="I167" s="110">
        <f t="shared" si="19"/>
        <v>6593052.9629370011</v>
      </c>
      <c r="J167" s="110">
        <f t="shared" si="19"/>
        <v>595.64102999999989</v>
      </c>
      <c r="K167" s="110">
        <f t="shared" si="19"/>
        <v>6283855.2062280029</v>
      </c>
      <c r="L167" s="110">
        <f t="shared" si="19"/>
        <v>494.05062000000004</v>
      </c>
      <c r="M167" s="110">
        <f t="shared" si="19"/>
        <v>5047141.1628359994</v>
      </c>
      <c r="N167" s="110">
        <f t="shared" si="19"/>
        <v>493.45451999999995</v>
      </c>
      <c r="O167" s="110">
        <f t="shared" si="19"/>
        <v>4963311.8230899991</v>
      </c>
      <c r="P167" s="110">
        <f t="shared" si="19"/>
        <v>723.06795000000011</v>
      </c>
      <c r="Q167" s="110">
        <f t="shared" si="19"/>
        <v>7148419.4311459986</v>
      </c>
      <c r="R167" s="110">
        <f t="shared" si="19"/>
        <v>505.61705000000006</v>
      </c>
      <c r="S167" s="110">
        <f t="shared" si="19"/>
        <v>5192283.0217040032</v>
      </c>
      <c r="T167" s="110">
        <f t="shared" si="19"/>
        <v>554.57177999999999</v>
      </c>
      <c r="U167" s="110">
        <f t="shared" si="19"/>
        <v>5096681.390540001</v>
      </c>
      <c r="V167" s="110">
        <f t="shared" si="19"/>
        <v>297.55255999999997</v>
      </c>
      <c r="W167" s="110">
        <f t="shared" si="19"/>
        <v>3337868.5523040011</v>
      </c>
      <c r="X167" s="110">
        <f t="shared" si="19"/>
        <v>391.10377999999992</v>
      </c>
      <c r="Y167" s="110">
        <f t="shared" si="19"/>
        <v>3920682.1982409996</v>
      </c>
      <c r="Z167" s="110">
        <f t="shared" si="19"/>
        <v>423.94841999999994</v>
      </c>
      <c r="AA167" s="110">
        <f t="shared" si="19"/>
        <v>4379763.5395520004</v>
      </c>
      <c r="AB167" s="110">
        <f t="shared" si="16"/>
        <v>6044.9543657999993</v>
      </c>
      <c r="AC167" s="110">
        <f t="shared" si="15"/>
        <v>61110458.410971008</v>
      </c>
    </row>
    <row r="168" spans="1:29" ht="12" customHeight="1" x14ac:dyDescent="0.25">
      <c r="A168" s="85"/>
      <c r="B168" s="383"/>
      <c r="C168" s="111" t="s">
        <v>241</v>
      </c>
      <c r="D168" s="112">
        <v>386.87779999999981</v>
      </c>
      <c r="E168" s="112">
        <v>4131594.0702879992</v>
      </c>
      <c r="F168" s="112">
        <v>486.34996579999995</v>
      </c>
      <c r="G168" s="112">
        <v>4932453.7574069984</v>
      </c>
      <c r="H168" s="112">
        <v>590.65372000000002</v>
      </c>
      <c r="I168" s="112">
        <v>6410611.1976660006</v>
      </c>
      <c r="J168" s="112">
        <v>555.32000999999991</v>
      </c>
      <c r="K168" s="112">
        <v>6163574.4204320023</v>
      </c>
      <c r="L168" s="112">
        <v>454.77893000000006</v>
      </c>
      <c r="M168" s="112">
        <v>4923933.6319199996</v>
      </c>
      <c r="N168" s="112">
        <v>442.89853999999991</v>
      </c>
      <c r="O168" s="112">
        <v>4807556.9690899989</v>
      </c>
      <c r="P168" s="112">
        <v>632.86159000000009</v>
      </c>
      <c r="Q168" s="112">
        <v>6891001.655803998</v>
      </c>
      <c r="R168" s="112">
        <v>435.03415000000001</v>
      </c>
      <c r="S168" s="112">
        <v>4984859.7430040026</v>
      </c>
      <c r="T168" s="112">
        <v>477.50124</v>
      </c>
      <c r="U168" s="112">
        <v>4833977.8541790014</v>
      </c>
      <c r="V168" s="112">
        <v>270.77808999999996</v>
      </c>
      <c r="W168" s="112">
        <v>3234493.8169070007</v>
      </c>
      <c r="X168" s="112">
        <v>367.08042999999992</v>
      </c>
      <c r="Y168" s="112">
        <v>3837739.1164689995</v>
      </c>
      <c r="Z168" s="112">
        <v>395.02166999999997</v>
      </c>
      <c r="AA168" s="112">
        <v>4294585.1229950003</v>
      </c>
      <c r="AB168" s="110">
        <f t="shared" si="16"/>
        <v>5495.156135799999</v>
      </c>
      <c r="AC168" s="110">
        <f t="shared" si="15"/>
        <v>59446381.356161013</v>
      </c>
    </row>
    <row r="169" spans="1:29" ht="12" customHeight="1" x14ac:dyDescent="0.25">
      <c r="A169" s="85"/>
      <c r="B169" s="383"/>
      <c r="C169" s="111" t="s">
        <v>242</v>
      </c>
      <c r="D169" s="112">
        <v>14.240360000000001</v>
      </c>
      <c r="E169" s="112">
        <v>48331.781840000003</v>
      </c>
      <c r="F169" s="112">
        <v>0.21818000000000001</v>
      </c>
      <c r="G169" s="112">
        <v>2119.204158</v>
      </c>
      <c r="H169" s="112">
        <v>17.90157</v>
      </c>
      <c r="I169" s="112">
        <v>67566.659170999992</v>
      </c>
      <c r="J169" s="112">
        <v>14.079199999999998</v>
      </c>
      <c r="K169" s="112">
        <v>59000.6446</v>
      </c>
      <c r="L169" s="112">
        <v>6.4800300000000002</v>
      </c>
      <c r="M169" s="112">
        <v>33722.706916000003</v>
      </c>
      <c r="N169" s="112">
        <v>16.656200000000002</v>
      </c>
      <c r="O169" s="112">
        <v>66131.342399999994</v>
      </c>
      <c r="P169" s="112">
        <v>12.15667</v>
      </c>
      <c r="Q169" s="112">
        <v>48834.646741999997</v>
      </c>
      <c r="R169" s="112">
        <v>0.66</v>
      </c>
      <c r="S169" s="112">
        <v>2984.5859999999998</v>
      </c>
      <c r="T169" s="112">
        <v>29.037089999999999</v>
      </c>
      <c r="U169" s="112">
        <v>113406.695861</v>
      </c>
      <c r="V169" s="112">
        <v>2.2489700000000004</v>
      </c>
      <c r="W169" s="112">
        <v>11894.620397000001</v>
      </c>
      <c r="X169" s="112">
        <v>20.817349999999998</v>
      </c>
      <c r="Y169" s="112">
        <v>80468.945171999992</v>
      </c>
      <c r="Z169" s="112">
        <v>3.0821199999999997</v>
      </c>
      <c r="AA169" s="112">
        <v>17203.392326000001</v>
      </c>
      <c r="AB169" s="110">
        <f t="shared" si="16"/>
        <v>137.57774000000001</v>
      </c>
      <c r="AC169" s="110">
        <f t="shared" si="15"/>
        <v>551665.22558299999</v>
      </c>
    </row>
    <row r="170" spans="1:29" ht="12" customHeight="1" x14ac:dyDescent="0.25">
      <c r="A170" s="85"/>
      <c r="B170" s="383"/>
      <c r="C170" s="111" t="s">
        <v>243</v>
      </c>
      <c r="D170" s="112">
        <v>7.4885900000000003</v>
      </c>
      <c r="E170" s="112">
        <v>13986.7541</v>
      </c>
      <c r="F170" s="112">
        <v>11.708220000000001</v>
      </c>
      <c r="G170" s="112">
        <v>18913.554599999999</v>
      </c>
      <c r="H170" s="112">
        <v>50.508249999999997</v>
      </c>
      <c r="I170" s="112">
        <v>114875.1061</v>
      </c>
      <c r="J170" s="112">
        <v>26.241819999999997</v>
      </c>
      <c r="K170" s="112">
        <v>61280.141196000004</v>
      </c>
      <c r="L170" s="112">
        <v>32.791659999999993</v>
      </c>
      <c r="M170" s="112">
        <v>89484.823999999993</v>
      </c>
      <c r="N170" s="112">
        <v>33.89978</v>
      </c>
      <c r="O170" s="112">
        <v>89623.511599999998</v>
      </c>
      <c r="P170" s="112">
        <v>78.049689999999998</v>
      </c>
      <c r="Q170" s="112">
        <v>208583.1286</v>
      </c>
      <c r="R170" s="112">
        <v>69.922899999999998</v>
      </c>
      <c r="S170" s="112">
        <v>204438.69270000001</v>
      </c>
      <c r="T170" s="112">
        <v>48.033449999999995</v>
      </c>
      <c r="U170" s="112">
        <v>149296.84050000002</v>
      </c>
      <c r="V170" s="112">
        <v>24.525500000000001</v>
      </c>
      <c r="W170" s="112">
        <v>91480.115000000005</v>
      </c>
      <c r="X170" s="112">
        <v>3.206</v>
      </c>
      <c r="Y170" s="112">
        <v>2474.1365999999998</v>
      </c>
      <c r="Z170" s="112">
        <v>25.844630000000002</v>
      </c>
      <c r="AA170" s="112">
        <v>67975.024231000003</v>
      </c>
      <c r="AB170" s="110">
        <f t="shared" si="16"/>
        <v>412.22049000000004</v>
      </c>
      <c r="AC170" s="110">
        <f t="shared" si="15"/>
        <v>1112411.829227</v>
      </c>
    </row>
    <row r="171" spans="1:29" ht="12" customHeight="1" x14ac:dyDescent="0.25">
      <c r="A171" s="42" t="s">
        <v>244</v>
      </c>
      <c r="B171" s="383" t="s">
        <v>245</v>
      </c>
      <c r="C171" s="109" t="s">
        <v>246</v>
      </c>
      <c r="D171" s="110">
        <v>3774.2429707999968</v>
      </c>
      <c r="E171" s="110">
        <v>11633976.904283987</v>
      </c>
      <c r="F171" s="110">
        <v>4234.9519521999991</v>
      </c>
      <c r="G171" s="110">
        <v>13175665.268092021</v>
      </c>
      <c r="H171" s="110">
        <v>4970.5655799999995</v>
      </c>
      <c r="I171" s="110">
        <v>14763732.300304988</v>
      </c>
      <c r="J171" s="110">
        <v>4349.3551099999986</v>
      </c>
      <c r="K171" s="110">
        <v>13349487.354454005</v>
      </c>
      <c r="L171" s="110">
        <v>3669.1475899999973</v>
      </c>
      <c r="M171" s="110">
        <v>11915416.207307</v>
      </c>
      <c r="N171" s="110">
        <v>3687.2724899999994</v>
      </c>
      <c r="O171" s="110">
        <v>10938592.493549997</v>
      </c>
      <c r="P171" s="110">
        <v>4315.1750900000025</v>
      </c>
      <c r="Q171" s="110">
        <v>12505646.946735986</v>
      </c>
      <c r="R171" s="110">
        <v>3462.6995399999964</v>
      </c>
      <c r="S171" s="110">
        <v>10632408.716364</v>
      </c>
      <c r="T171" s="110">
        <v>3968.2154399999972</v>
      </c>
      <c r="U171" s="110">
        <v>11788148.931870984</v>
      </c>
      <c r="V171" s="110">
        <v>3172.0109399999951</v>
      </c>
      <c r="W171" s="110">
        <v>10940478.700777011</v>
      </c>
      <c r="X171" s="110">
        <v>3335.0325399999997</v>
      </c>
      <c r="Y171" s="110">
        <v>10192961.904965011</v>
      </c>
      <c r="Z171" s="110">
        <v>3032.7222300000035</v>
      </c>
      <c r="AA171" s="110">
        <v>10627276.408524014</v>
      </c>
      <c r="AB171" s="110">
        <f t="shared" si="16"/>
        <v>45971.391472999989</v>
      </c>
      <c r="AC171" s="110">
        <f t="shared" si="15"/>
        <v>142463792.137229</v>
      </c>
    </row>
    <row r="172" spans="1:29" ht="12" customHeight="1" x14ac:dyDescent="0.25">
      <c r="A172" s="62"/>
      <c r="B172" s="383"/>
      <c r="C172" s="111" t="s">
        <v>247</v>
      </c>
      <c r="D172" s="112">
        <v>1192.8353243999995</v>
      </c>
      <c r="E172" s="112">
        <v>3981588.0525099994</v>
      </c>
      <c r="F172" s="112">
        <v>1247.9923240999999</v>
      </c>
      <c r="G172" s="112">
        <v>4236931.3130290015</v>
      </c>
      <c r="H172" s="112">
        <v>1693.22289</v>
      </c>
      <c r="I172" s="112">
        <v>5718735.9715</v>
      </c>
      <c r="J172" s="112">
        <v>1141.61942</v>
      </c>
      <c r="K172" s="112">
        <v>3790872.9817020004</v>
      </c>
      <c r="L172" s="112">
        <v>974.62793999999974</v>
      </c>
      <c r="M172" s="112">
        <v>3182576.9184649996</v>
      </c>
      <c r="N172" s="112">
        <v>1062.5346000000002</v>
      </c>
      <c r="O172" s="112">
        <v>3544772.3232020009</v>
      </c>
      <c r="P172" s="112">
        <v>913.24977999999987</v>
      </c>
      <c r="Q172" s="112">
        <v>3004393.0848649996</v>
      </c>
      <c r="R172" s="112">
        <v>1014.0390800000001</v>
      </c>
      <c r="S172" s="112">
        <v>3416892.6199500007</v>
      </c>
      <c r="T172" s="112">
        <v>956.66077000000018</v>
      </c>
      <c r="U172" s="112">
        <v>3244739.9050919991</v>
      </c>
      <c r="V172" s="112">
        <v>1051.6252299999999</v>
      </c>
      <c r="W172" s="112">
        <v>3511484.3020029999</v>
      </c>
      <c r="X172" s="112">
        <v>1164.3625300000001</v>
      </c>
      <c r="Y172" s="112">
        <v>3926023.5498350002</v>
      </c>
      <c r="Z172" s="112">
        <v>1020.7921200000001</v>
      </c>
      <c r="AA172" s="112">
        <v>3482068.7641470004</v>
      </c>
      <c r="AB172" s="110">
        <f t="shared" si="16"/>
        <v>13433.562008499999</v>
      </c>
      <c r="AC172" s="110">
        <f t="shared" si="15"/>
        <v>45041079.786300004</v>
      </c>
    </row>
    <row r="173" spans="1:29" ht="12" customHeight="1" x14ac:dyDescent="0.25">
      <c r="A173" s="62"/>
      <c r="B173" s="383"/>
      <c r="C173" s="111" t="s">
        <v>248</v>
      </c>
      <c r="D173" s="112">
        <v>553.38624000000004</v>
      </c>
      <c r="E173" s="112">
        <v>1949118.652331</v>
      </c>
      <c r="F173" s="112">
        <v>506.97510000000005</v>
      </c>
      <c r="G173" s="112">
        <v>1789828.9039849997</v>
      </c>
      <c r="H173" s="112">
        <v>381.01982999999996</v>
      </c>
      <c r="I173" s="112">
        <v>1305216.64619</v>
      </c>
      <c r="J173" s="112">
        <v>603.81587000000002</v>
      </c>
      <c r="K173" s="112">
        <v>2106073.6803720002</v>
      </c>
      <c r="L173" s="112">
        <v>576.96303</v>
      </c>
      <c r="M173" s="112">
        <v>2019720.4826009998</v>
      </c>
      <c r="N173" s="112">
        <v>349.16464999999994</v>
      </c>
      <c r="O173" s="112">
        <v>1213041.3447500002</v>
      </c>
      <c r="P173" s="112">
        <v>528.37708999999995</v>
      </c>
      <c r="Q173" s="112">
        <v>1850853.5931950002</v>
      </c>
      <c r="R173" s="112">
        <v>413.31966999999997</v>
      </c>
      <c r="S173" s="112">
        <v>1413161.9128680001</v>
      </c>
      <c r="T173" s="112">
        <v>457.95380999999998</v>
      </c>
      <c r="U173" s="112">
        <v>1582177.0285350003</v>
      </c>
      <c r="V173" s="112">
        <v>393.92032</v>
      </c>
      <c r="W173" s="112">
        <v>1365645.2757130002</v>
      </c>
      <c r="X173" s="112">
        <v>638.95276999999999</v>
      </c>
      <c r="Y173" s="112">
        <v>2142367.558164</v>
      </c>
      <c r="Z173" s="112">
        <v>532.55074000000002</v>
      </c>
      <c r="AA173" s="112">
        <v>1743790.6596740002</v>
      </c>
      <c r="AB173" s="110">
        <f t="shared" si="16"/>
        <v>5936.3991199999991</v>
      </c>
      <c r="AC173" s="110">
        <f t="shared" si="15"/>
        <v>20480995.738378003</v>
      </c>
    </row>
    <row r="174" spans="1:29" ht="12" customHeight="1" x14ac:dyDescent="0.25">
      <c r="A174" s="62"/>
      <c r="B174" s="383"/>
      <c r="C174" s="111" t="s">
        <v>249</v>
      </c>
      <c r="D174" s="112">
        <v>220.36405640000007</v>
      </c>
      <c r="E174" s="112">
        <v>1130532.5325880006</v>
      </c>
      <c r="F174" s="112">
        <v>372.64917320000012</v>
      </c>
      <c r="G174" s="112">
        <v>2003101.5011500004</v>
      </c>
      <c r="H174" s="112">
        <v>327.75408999999996</v>
      </c>
      <c r="I174" s="112">
        <v>1939144.7129509998</v>
      </c>
      <c r="J174" s="112">
        <v>324.81894</v>
      </c>
      <c r="K174" s="112">
        <v>1514588.1658590003</v>
      </c>
      <c r="L174" s="112">
        <v>332.40023000000008</v>
      </c>
      <c r="M174" s="112">
        <v>1622382.1177010005</v>
      </c>
      <c r="N174" s="112">
        <v>305.38110000000006</v>
      </c>
      <c r="O174" s="112">
        <v>1452199.0287610006</v>
      </c>
      <c r="P174" s="112">
        <v>438.02966000000004</v>
      </c>
      <c r="Q174" s="112">
        <v>2085781.6752190003</v>
      </c>
      <c r="R174" s="112">
        <v>365.17829000000006</v>
      </c>
      <c r="S174" s="112">
        <v>1730205.2111769998</v>
      </c>
      <c r="T174" s="112">
        <v>348.77305999999993</v>
      </c>
      <c r="U174" s="112">
        <v>1585083.9549929993</v>
      </c>
      <c r="V174" s="112">
        <v>492.53587999999991</v>
      </c>
      <c r="W174" s="112">
        <v>2861314.9252630007</v>
      </c>
      <c r="X174" s="112">
        <v>199.48032000000001</v>
      </c>
      <c r="Y174" s="112">
        <v>913196.57853200019</v>
      </c>
      <c r="Z174" s="112">
        <v>320.24739999999991</v>
      </c>
      <c r="AA174" s="112">
        <v>1725009.9886370006</v>
      </c>
      <c r="AB174" s="110">
        <f t="shared" si="16"/>
        <v>4047.6121996000002</v>
      </c>
      <c r="AC174" s="110">
        <f t="shared" si="15"/>
        <v>20562540.392831001</v>
      </c>
    </row>
    <row r="175" spans="1:29" ht="12" customHeight="1" x14ac:dyDescent="0.25">
      <c r="A175" s="42" t="s">
        <v>250</v>
      </c>
      <c r="B175" s="114"/>
      <c r="C175" s="115" t="s">
        <v>251</v>
      </c>
      <c r="D175" s="110">
        <v>2761.42283</v>
      </c>
      <c r="E175" s="110">
        <v>6830206.399065</v>
      </c>
      <c r="F175" s="110">
        <v>2662.899429999999</v>
      </c>
      <c r="G175" s="110">
        <v>8790819.6043489985</v>
      </c>
      <c r="H175" s="110">
        <v>2050.3828298000003</v>
      </c>
      <c r="I175" s="110">
        <v>4689760.0338199986</v>
      </c>
      <c r="J175" s="110">
        <v>3600.9721600000003</v>
      </c>
      <c r="K175" s="110">
        <v>9358269.5261979979</v>
      </c>
      <c r="L175" s="110">
        <v>2600.7386900000006</v>
      </c>
      <c r="M175" s="110">
        <v>7038665.8565889988</v>
      </c>
      <c r="N175" s="110">
        <v>3208.6211099999996</v>
      </c>
      <c r="O175" s="110">
        <v>9073653.2945990004</v>
      </c>
      <c r="P175" s="110">
        <v>1980.1347599999997</v>
      </c>
      <c r="Q175" s="110">
        <v>4818291.5206019999</v>
      </c>
      <c r="R175" s="110">
        <v>2736.3236099999999</v>
      </c>
      <c r="S175" s="110">
        <v>7091760.7858649995</v>
      </c>
      <c r="T175" s="110">
        <v>3479.5896699999998</v>
      </c>
      <c r="U175" s="110">
        <v>8220165.0649700006</v>
      </c>
      <c r="V175" s="110">
        <v>4287.5184600000002</v>
      </c>
      <c r="W175" s="110">
        <v>11407646.520228002</v>
      </c>
      <c r="X175" s="110">
        <v>2780.3251600000003</v>
      </c>
      <c r="Y175" s="110">
        <v>7358020.9796359995</v>
      </c>
      <c r="Z175" s="110">
        <v>2933.9961899999998</v>
      </c>
      <c r="AA175" s="110">
        <v>8689570.3992120009</v>
      </c>
      <c r="AB175" s="110">
        <f t="shared" si="16"/>
        <v>35082.924899799997</v>
      </c>
      <c r="AC175" s="110">
        <f t="shared" si="15"/>
        <v>93366829.985133007</v>
      </c>
    </row>
    <row r="176" spans="1:29" ht="12" customHeight="1" x14ac:dyDescent="0.25">
      <c r="A176" s="42"/>
      <c r="B176" s="114"/>
      <c r="C176" s="115" t="s">
        <v>252</v>
      </c>
      <c r="D176" s="110">
        <v>3648.67049</v>
      </c>
      <c r="E176" s="110">
        <v>2120639.333920999</v>
      </c>
      <c r="F176" s="110">
        <v>3160.0966999999996</v>
      </c>
      <c r="G176" s="110">
        <v>1626550.787483</v>
      </c>
      <c r="H176" s="110">
        <v>2687.8059200000007</v>
      </c>
      <c r="I176" s="110">
        <v>1283529.4648000004</v>
      </c>
      <c r="J176" s="110">
        <v>4170.62716</v>
      </c>
      <c r="K176" s="110">
        <v>2236739.1215650002</v>
      </c>
      <c r="L176" s="110">
        <v>4854.3381800000043</v>
      </c>
      <c r="M176" s="110">
        <v>2787574.0155880009</v>
      </c>
      <c r="N176" s="110">
        <v>4681.6678200000015</v>
      </c>
      <c r="O176" s="110">
        <v>2579545.1035129996</v>
      </c>
      <c r="P176" s="110">
        <v>4128.5332199999993</v>
      </c>
      <c r="Q176" s="110">
        <v>2283724.3279229999</v>
      </c>
      <c r="R176" s="110">
        <v>4074.4024899999999</v>
      </c>
      <c r="S176" s="110">
        <v>3351647.8206759994</v>
      </c>
      <c r="T176" s="110">
        <v>2850.2340099999997</v>
      </c>
      <c r="U176" s="110">
        <v>1738014.4964219993</v>
      </c>
      <c r="V176" s="110">
        <v>2105.8412500000004</v>
      </c>
      <c r="W176" s="110">
        <v>1219482.457348</v>
      </c>
      <c r="X176" s="110">
        <v>3300.1852700000018</v>
      </c>
      <c r="Y176" s="110">
        <v>2016063.8678430002</v>
      </c>
      <c r="Z176" s="110">
        <v>2764.7124100000005</v>
      </c>
      <c r="AA176" s="110">
        <v>1979696.555801</v>
      </c>
      <c r="AB176" s="110">
        <f t="shared" si="16"/>
        <v>42427.114920000007</v>
      </c>
      <c r="AC176" s="110">
        <f t="shared" si="15"/>
        <v>25223207.352883</v>
      </c>
    </row>
    <row r="177" spans="1:29" ht="12" customHeight="1" x14ac:dyDescent="0.25">
      <c r="A177" s="42"/>
      <c r="B177" s="114"/>
      <c r="C177" s="115" t="s">
        <v>299</v>
      </c>
      <c r="D177" s="110">
        <v>64.59535000000001</v>
      </c>
      <c r="E177" s="110">
        <v>99720.109115999978</v>
      </c>
      <c r="F177" s="110">
        <v>298.07465999999999</v>
      </c>
      <c r="G177" s="110">
        <v>456156.95834100002</v>
      </c>
      <c r="H177" s="110">
        <v>638.79395999999997</v>
      </c>
      <c r="I177" s="110">
        <v>965796.73109000002</v>
      </c>
      <c r="J177" s="110">
        <v>408.66611000000006</v>
      </c>
      <c r="K177" s="110">
        <v>627651.30217499996</v>
      </c>
      <c r="L177" s="110">
        <v>240.03999999999996</v>
      </c>
      <c r="M177" s="110">
        <v>363176.63218199997</v>
      </c>
      <c r="N177" s="110">
        <v>223.80383999999998</v>
      </c>
      <c r="O177" s="110">
        <v>335870.889799</v>
      </c>
      <c r="P177" s="110">
        <v>435.34707999999995</v>
      </c>
      <c r="Q177" s="110">
        <v>707890.76289499959</v>
      </c>
      <c r="R177" s="110">
        <v>105.07577000000001</v>
      </c>
      <c r="S177" s="110">
        <v>158457.70020699999</v>
      </c>
      <c r="T177" s="110">
        <v>0.22317000000000001</v>
      </c>
      <c r="U177" s="110">
        <v>662.92843599999992</v>
      </c>
      <c r="V177" s="110">
        <v>0.24835000000000002</v>
      </c>
      <c r="W177" s="110">
        <v>798.39824700000008</v>
      </c>
      <c r="X177" s="110">
        <v>0.14330999999999999</v>
      </c>
      <c r="Y177" s="110">
        <v>479.56470200000001</v>
      </c>
      <c r="Z177" s="110">
        <v>0.29324</v>
      </c>
      <c r="AA177" s="110">
        <v>870.037646</v>
      </c>
      <c r="AB177" s="110">
        <f t="shared" si="16"/>
        <v>2415.3048399999998</v>
      </c>
      <c r="AC177" s="110">
        <f t="shared" si="15"/>
        <v>3717532.0148359993</v>
      </c>
    </row>
    <row r="178" spans="1:29" ht="12" customHeight="1" x14ac:dyDescent="0.25">
      <c r="A178" s="42"/>
      <c r="B178" s="114"/>
      <c r="C178" s="115" t="s">
        <v>300</v>
      </c>
      <c r="D178" s="110">
        <v>60.163199999999996</v>
      </c>
      <c r="E178" s="110">
        <v>388549.77408</v>
      </c>
      <c r="F178" s="110">
        <v>70.723199999999991</v>
      </c>
      <c r="G178" s="110">
        <v>477679.25951999996</v>
      </c>
      <c r="H178" s="110">
        <v>60.163199999999996</v>
      </c>
      <c r="I178" s="110">
        <v>388548.38592000003</v>
      </c>
      <c r="J178" s="110">
        <v>59.203199999999995</v>
      </c>
      <c r="K178" s="110">
        <v>385723.91808000003</v>
      </c>
      <c r="L178" s="110">
        <v>45.507599999999996</v>
      </c>
      <c r="M178" s="110">
        <v>303607.00188</v>
      </c>
      <c r="N178" s="110">
        <v>45.043199999999999</v>
      </c>
      <c r="O178" s="110">
        <v>282949.24608000001</v>
      </c>
      <c r="P178" s="110">
        <v>26.88</v>
      </c>
      <c r="Q178" s="110">
        <v>195208.128</v>
      </c>
      <c r="R178" s="110">
        <v>0</v>
      </c>
      <c r="S178" s="110">
        <v>0</v>
      </c>
      <c r="T178" s="110">
        <v>83.302729999999997</v>
      </c>
      <c r="U178" s="110">
        <v>537472.99318999995</v>
      </c>
      <c r="V178" s="110">
        <v>88.952399999999997</v>
      </c>
      <c r="W178" s="110">
        <v>560238.36119999993</v>
      </c>
      <c r="X178" s="110">
        <v>30.081599999999998</v>
      </c>
      <c r="Y178" s="110">
        <v>194274.19296000001</v>
      </c>
      <c r="Z178" s="110">
        <v>22.085999999999999</v>
      </c>
      <c r="AA178" s="110">
        <v>132941.61900000001</v>
      </c>
      <c r="AB178" s="110">
        <f t="shared" si="16"/>
        <v>592.10632999999996</v>
      </c>
      <c r="AC178" s="110">
        <f t="shared" si="15"/>
        <v>3847192.8799100001</v>
      </c>
    </row>
    <row r="179" spans="1:29" ht="12" customHeight="1" x14ac:dyDescent="0.25">
      <c r="A179" s="42"/>
      <c r="B179" s="114"/>
      <c r="C179" s="115" t="s">
        <v>253</v>
      </c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0">
        <f t="shared" si="16"/>
        <v>0</v>
      </c>
      <c r="AC179" s="110">
        <f t="shared" si="15"/>
        <v>0</v>
      </c>
    </row>
    <row r="180" spans="1:29" ht="12" customHeight="1" x14ac:dyDescent="0.25">
      <c r="A180" s="42"/>
      <c r="B180" s="114"/>
      <c r="C180" s="115" t="s">
        <v>254</v>
      </c>
      <c r="D180" s="112">
        <v>22.75168</v>
      </c>
      <c r="E180" s="112">
        <v>40355.455055999999</v>
      </c>
      <c r="F180" s="112">
        <v>22.765000000000001</v>
      </c>
      <c r="G180" s="112">
        <v>41129.892244000002</v>
      </c>
      <c r="H180" s="112">
        <v>20.623799999999999</v>
      </c>
      <c r="I180" s="112">
        <v>37062.819959999993</v>
      </c>
      <c r="J180" s="112">
        <v>12.890319999999999</v>
      </c>
      <c r="K180" s="112">
        <v>26091.369343999999</v>
      </c>
      <c r="L180" s="112">
        <v>56.194559999999996</v>
      </c>
      <c r="M180" s="112">
        <v>103231.691808</v>
      </c>
      <c r="N180" s="112">
        <v>6.4507199999999996</v>
      </c>
      <c r="O180" s="112">
        <v>13256.068308</v>
      </c>
      <c r="P180" s="112">
        <v>35.07696</v>
      </c>
      <c r="Q180" s="112">
        <v>63117.396792</v>
      </c>
      <c r="R180" s="112">
        <v>3.6971999999999996</v>
      </c>
      <c r="S180" s="112">
        <v>7409.9282400000002</v>
      </c>
      <c r="T180">
        <v>10.805099999999999</v>
      </c>
      <c r="U180">
        <v>17679.860130000001</v>
      </c>
      <c r="V180" s="112">
        <v>10.8</v>
      </c>
      <c r="W180" s="112">
        <v>17676.36</v>
      </c>
      <c r="X180" s="112">
        <v>21.6</v>
      </c>
      <c r="Y180" s="112">
        <v>33048</v>
      </c>
      <c r="Z180" s="112">
        <v>10.8</v>
      </c>
      <c r="AA180" s="112">
        <v>16524</v>
      </c>
      <c r="AB180" s="110">
        <f t="shared" si="16"/>
        <v>234.45534000000004</v>
      </c>
      <c r="AC180" s="110">
        <f t="shared" si="15"/>
        <v>416582.84188199992</v>
      </c>
    </row>
    <row r="181" spans="1:29" ht="12" customHeight="1" x14ac:dyDescent="0.25">
      <c r="A181" s="541" t="s">
        <v>255</v>
      </c>
      <c r="B181" s="542"/>
      <c r="C181" s="115" t="s">
        <v>301</v>
      </c>
      <c r="D181" s="112">
        <v>143.38935720000003</v>
      </c>
      <c r="E181" s="112">
        <v>1268358.8585490002</v>
      </c>
      <c r="F181" s="112">
        <v>185.280609</v>
      </c>
      <c r="G181" s="112">
        <v>1945159.1745050002</v>
      </c>
      <c r="H181" s="112">
        <v>110.6604224</v>
      </c>
      <c r="I181" s="112">
        <v>641963.7645879999</v>
      </c>
      <c r="J181" s="112">
        <v>177.98691000000005</v>
      </c>
      <c r="K181" s="112">
        <v>1582242.1849870004</v>
      </c>
      <c r="L181" s="112">
        <v>268.26620000000003</v>
      </c>
      <c r="M181" s="112">
        <v>2526737.18567</v>
      </c>
      <c r="N181" s="112">
        <v>145.72977000000003</v>
      </c>
      <c r="O181" s="112">
        <v>795837.05498700007</v>
      </c>
      <c r="P181" s="112">
        <v>97.561900000000023</v>
      </c>
      <c r="Q181" s="112">
        <v>905624.15367099969</v>
      </c>
      <c r="R181" s="112">
        <v>110.50711000000001</v>
      </c>
      <c r="S181" s="112">
        <v>761179.41350099992</v>
      </c>
      <c r="T181" s="112">
        <v>137.35240999999999</v>
      </c>
      <c r="U181" s="112">
        <v>950459.04705800011</v>
      </c>
      <c r="V181" s="112">
        <v>188.14693999999994</v>
      </c>
      <c r="W181" s="112">
        <v>1669884.7174679998</v>
      </c>
      <c r="X181" s="112">
        <v>85.983769999999993</v>
      </c>
      <c r="Y181" s="112">
        <v>870627.60803599993</v>
      </c>
      <c r="Z181" s="112">
        <v>212.68895999999995</v>
      </c>
      <c r="AA181" s="112">
        <v>1913233.056567</v>
      </c>
      <c r="AB181" s="110">
        <f t="shared" si="16"/>
        <v>1863.5543585999999</v>
      </c>
      <c r="AC181" s="110">
        <f t="shared" si="15"/>
        <v>15831306.219587</v>
      </c>
    </row>
    <row r="182" spans="1:29" ht="12" customHeight="1" x14ac:dyDescent="0.25">
      <c r="A182" s="541" t="s">
        <v>257</v>
      </c>
      <c r="B182" s="542"/>
      <c r="C182" s="115" t="s">
        <v>258</v>
      </c>
      <c r="D182" s="112">
        <v>971.12004239999976</v>
      </c>
      <c r="E182" s="112">
        <v>4075576.1434199996</v>
      </c>
      <c r="F182" s="112">
        <v>851.36700859999985</v>
      </c>
      <c r="G182" s="112">
        <v>4045152.8251970005</v>
      </c>
      <c r="H182" s="112">
        <v>1208.2332569</v>
      </c>
      <c r="I182" s="112">
        <v>4680551.5462650033</v>
      </c>
      <c r="J182" s="112">
        <v>999.9061200000001</v>
      </c>
      <c r="K182" s="112">
        <v>4610017.7874180004</v>
      </c>
      <c r="L182" s="112">
        <v>1092.8476099999996</v>
      </c>
      <c r="M182" s="112">
        <v>4417809.4101729989</v>
      </c>
      <c r="N182" s="112">
        <v>770.40666999999985</v>
      </c>
      <c r="O182" s="112">
        <v>3601595.1142699989</v>
      </c>
      <c r="P182" s="112">
        <v>1019.0255200000001</v>
      </c>
      <c r="Q182" s="112">
        <v>4348802.381302</v>
      </c>
      <c r="R182" s="112">
        <v>705.15486999999985</v>
      </c>
      <c r="S182" s="112">
        <v>3322528.9736039997</v>
      </c>
      <c r="T182" s="112">
        <v>1179.0011800000002</v>
      </c>
      <c r="U182" s="112">
        <v>4770308.2790380009</v>
      </c>
      <c r="V182" s="112">
        <v>750.90584999999987</v>
      </c>
      <c r="W182" s="112">
        <v>3503123.2279680013</v>
      </c>
      <c r="X182" s="112">
        <v>987.19446000000016</v>
      </c>
      <c r="Y182" s="112">
        <v>3973031.2677069996</v>
      </c>
      <c r="Z182" s="112">
        <v>886.79759999999999</v>
      </c>
      <c r="AA182" s="112">
        <v>4444037.2389300009</v>
      </c>
      <c r="AB182" s="110">
        <f t="shared" si="16"/>
        <v>11421.9601879</v>
      </c>
      <c r="AC182" s="110">
        <f t="shared" si="15"/>
        <v>49792534.195291996</v>
      </c>
    </row>
    <row r="183" spans="1:29" ht="12" customHeight="1" x14ac:dyDescent="0.25">
      <c r="A183" s="42" t="s">
        <v>250</v>
      </c>
      <c r="B183" s="383"/>
      <c r="C183" s="109" t="s">
        <v>259</v>
      </c>
      <c r="D183" s="110">
        <v>87.091488100000007</v>
      </c>
      <c r="E183" s="110">
        <v>177809.28459099997</v>
      </c>
      <c r="F183" s="110">
        <v>52.780696599999999</v>
      </c>
      <c r="G183" s="110">
        <v>97880.025983</v>
      </c>
      <c r="H183" s="110">
        <v>58.023490000000002</v>
      </c>
      <c r="I183" s="110">
        <v>119651.892078</v>
      </c>
      <c r="J183" s="110">
        <v>105.72630000000001</v>
      </c>
      <c r="K183" s="110">
        <v>205682.81837600001</v>
      </c>
      <c r="L183" s="110">
        <v>96.887719999999973</v>
      </c>
      <c r="M183" s="110">
        <v>203963.75785700002</v>
      </c>
      <c r="N183" s="110">
        <v>70.455280000000016</v>
      </c>
      <c r="O183" s="110">
        <v>132629.21042999998</v>
      </c>
      <c r="P183" s="110">
        <v>100.21030999999999</v>
      </c>
      <c r="Q183" s="110">
        <v>201455.51364300001</v>
      </c>
      <c r="R183" s="110">
        <v>73.507180000000005</v>
      </c>
      <c r="S183" s="110">
        <v>138752.270284</v>
      </c>
      <c r="T183" s="110">
        <v>111.96337000000003</v>
      </c>
      <c r="U183" s="110">
        <v>209697.76147299999</v>
      </c>
      <c r="V183" s="110">
        <v>143.79421000000005</v>
      </c>
      <c r="W183" s="110">
        <v>290634.94753499993</v>
      </c>
      <c r="X183" s="110">
        <v>75.729169999999996</v>
      </c>
      <c r="Y183" s="110">
        <v>142491.53880099999</v>
      </c>
      <c r="Z183" s="110">
        <v>77.933489999999992</v>
      </c>
      <c r="AA183" s="110">
        <v>140914.41871600001</v>
      </c>
      <c r="AB183" s="110">
        <f t="shared" si="16"/>
        <v>1054.1027047</v>
      </c>
      <c r="AC183" s="110">
        <f t="shared" si="15"/>
        <v>2061563.4397669998</v>
      </c>
    </row>
    <row r="184" spans="1:29" ht="12" customHeight="1" x14ac:dyDescent="0.25">
      <c r="A184" s="543" t="s">
        <v>260</v>
      </c>
      <c r="B184" s="544"/>
      <c r="C184" s="116" t="s">
        <v>261</v>
      </c>
      <c r="D184" s="117">
        <v>1406.6164732999987</v>
      </c>
      <c r="E184" s="117">
        <v>6413988.4423239995</v>
      </c>
      <c r="F184" s="117">
        <v>1544.3372802999988</v>
      </c>
      <c r="G184" s="117">
        <v>6669651.9038269967</v>
      </c>
      <c r="H184" s="117">
        <v>1936.2616358999996</v>
      </c>
      <c r="I184" s="117">
        <v>8317309.4331369996</v>
      </c>
      <c r="J184" s="117">
        <v>1699.2729599999986</v>
      </c>
      <c r="K184" s="117">
        <v>7613262.4114869991</v>
      </c>
      <c r="L184" s="117">
        <v>1504.7350699999993</v>
      </c>
      <c r="M184" s="117">
        <v>6956563.688829001</v>
      </c>
      <c r="N184" s="117">
        <v>1381.9536800000001</v>
      </c>
      <c r="O184" s="117">
        <v>6213714.9788159961</v>
      </c>
      <c r="P184" s="117">
        <v>1404.6719899999991</v>
      </c>
      <c r="Q184" s="117">
        <v>6376704.8198610041</v>
      </c>
      <c r="R184" s="117">
        <v>1490.5666099999999</v>
      </c>
      <c r="S184" s="117">
        <v>7046283.9723059991</v>
      </c>
      <c r="T184" s="117">
        <v>1384.9284699999992</v>
      </c>
      <c r="U184" s="117">
        <v>6639952.9179619979</v>
      </c>
      <c r="V184" s="117">
        <v>1435.6574900000005</v>
      </c>
      <c r="W184" s="117">
        <v>6688841.3100329936</v>
      </c>
      <c r="X184" s="117">
        <v>1668.9816500000002</v>
      </c>
      <c r="Y184" s="117">
        <v>7863511.7899159985</v>
      </c>
      <c r="Z184" s="117">
        <v>1925.914029999999</v>
      </c>
      <c r="AA184" s="117">
        <v>8696616.808020005</v>
      </c>
      <c r="AB184" s="110">
        <f t="shared" si="16"/>
        <v>18783.897339499996</v>
      </c>
      <c r="AC184" s="110">
        <f t="shared" si="15"/>
        <v>85496402.47651799</v>
      </c>
    </row>
    <row r="185" spans="1:29" ht="12" customHeight="1" x14ac:dyDescent="0.25">
      <c r="A185" s="118"/>
      <c r="B185" s="32"/>
      <c r="C185" s="116" t="s">
        <v>262</v>
      </c>
      <c r="D185" s="117">
        <v>110.89031</v>
      </c>
      <c r="E185" s="117">
        <v>601007.97455000004</v>
      </c>
      <c r="F185" s="117">
        <v>236.89059999999998</v>
      </c>
      <c r="G185" s="117">
        <v>1296152.6079729998</v>
      </c>
      <c r="H185" s="117">
        <v>20.741289999999999</v>
      </c>
      <c r="I185" s="117">
        <v>110928.85402100001</v>
      </c>
      <c r="J185" s="117">
        <v>139.12626999999998</v>
      </c>
      <c r="K185" s="117">
        <v>813775.36188799969</v>
      </c>
      <c r="L185" s="117">
        <v>211.25468999999998</v>
      </c>
      <c r="M185" s="117">
        <v>1344582.9059119998</v>
      </c>
      <c r="N185" s="117">
        <v>156.87708999999998</v>
      </c>
      <c r="O185" s="117">
        <v>945190.59063800005</v>
      </c>
      <c r="P185" s="117">
        <v>98.68013999999998</v>
      </c>
      <c r="Q185" s="117">
        <v>627622.62986900017</v>
      </c>
      <c r="R185" s="117">
        <v>165.26249999999999</v>
      </c>
      <c r="S185" s="117">
        <v>1030170.8057340001</v>
      </c>
      <c r="T185" s="117">
        <v>123.44577</v>
      </c>
      <c r="U185" s="117">
        <v>750231.98913200025</v>
      </c>
      <c r="V185" s="117">
        <v>64.665199999999999</v>
      </c>
      <c r="W185" s="117">
        <v>415248.09433499997</v>
      </c>
      <c r="X185" s="117">
        <v>48.048790000000011</v>
      </c>
      <c r="Y185" s="117">
        <v>260900.87920999996</v>
      </c>
      <c r="Z185" s="117">
        <v>24.900849999999995</v>
      </c>
      <c r="AA185" s="117">
        <v>175600.28871699999</v>
      </c>
      <c r="AB185" s="110">
        <f t="shared" si="16"/>
        <v>1400.7834999999998</v>
      </c>
      <c r="AC185" s="110">
        <f t="shared" si="15"/>
        <v>8371412.9819789995</v>
      </c>
    </row>
    <row r="186" spans="1:29" ht="12" customHeight="1" x14ac:dyDescent="0.25">
      <c r="A186" s="118"/>
      <c r="B186" s="32"/>
      <c r="C186" s="116" t="s">
        <v>263</v>
      </c>
      <c r="D186" s="117">
        <v>68.532382100000007</v>
      </c>
      <c r="E186" s="117">
        <v>170960.54105699999</v>
      </c>
      <c r="F186" s="117">
        <v>89.702650800000015</v>
      </c>
      <c r="G186" s="117">
        <v>192391.68628299999</v>
      </c>
      <c r="H186" s="117">
        <v>263.71223559999993</v>
      </c>
      <c r="I186" s="117">
        <v>378946.15162900003</v>
      </c>
      <c r="J186" s="117">
        <v>117.86650999999998</v>
      </c>
      <c r="K186" s="117">
        <v>215560.26469399998</v>
      </c>
      <c r="L186" s="117">
        <v>128.67722000000001</v>
      </c>
      <c r="M186" s="117">
        <v>234099.76671299999</v>
      </c>
      <c r="N186" s="117">
        <v>167.53088999999997</v>
      </c>
      <c r="O186" s="117">
        <v>261112.856788</v>
      </c>
      <c r="P186" s="117">
        <v>268.23359000000005</v>
      </c>
      <c r="Q186" s="117">
        <v>365369.92057699995</v>
      </c>
      <c r="R186" s="117">
        <v>123.47228</v>
      </c>
      <c r="S186" s="117">
        <v>218770.10682300004</v>
      </c>
      <c r="T186" s="117">
        <v>86.138280000000023</v>
      </c>
      <c r="U186" s="117">
        <v>176998.41196900001</v>
      </c>
      <c r="V186" s="117">
        <v>116.40029000000001</v>
      </c>
      <c r="W186" s="117">
        <v>175173.50409199999</v>
      </c>
      <c r="X186" s="117">
        <v>91.086989999999986</v>
      </c>
      <c r="Y186" s="117">
        <v>133581.23841900003</v>
      </c>
      <c r="Z186" s="117">
        <v>30.040439999999993</v>
      </c>
      <c r="AA186" s="117">
        <v>99526.025433999981</v>
      </c>
      <c r="AB186" s="110">
        <f t="shared" si="16"/>
        <v>1551.3937585000001</v>
      </c>
      <c r="AC186" s="110">
        <f t="shared" si="15"/>
        <v>2622490.4744779998</v>
      </c>
    </row>
    <row r="187" spans="1:29" ht="12" customHeight="1" x14ac:dyDescent="0.25">
      <c r="A187" s="118"/>
      <c r="B187" s="119">
        <v>409</v>
      </c>
      <c r="C187" s="116" t="s">
        <v>264</v>
      </c>
      <c r="D187" s="117">
        <v>0.35499999999999998</v>
      </c>
      <c r="E187" s="117">
        <v>3048.25</v>
      </c>
      <c r="F187" s="117">
        <v>0.7136285</v>
      </c>
      <c r="G187" s="117">
        <v>6036.4304000000002</v>
      </c>
      <c r="H187" s="117">
        <v>0.76260000000000006</v>
      </c>
      <c r="I187" s="117">
        <v>3728.8499200000001</v>
      </c>
      <c r="J187" s="117">
        <v>5.3020000000000005E-2</v>
      </c>
      <c r="K187" s="117">
        <v>698.80500000000006</v>
      </c>
      <c r="L187" s="117">
        <v>0.74</v>
      </c>
      <c r="M187" s="117">
        <v>3387.9760000000001</v>
      </c>
      <c r="N187" s="117">
        <v>2.1409999999999998E-2</v>
      </c>
      <c r="O187" s="117">
        <v>107.10080000000001</v>
      </c>
      <c r="P187" s="117">
        <v>4.6959099999999996</v>
      </c>
      <c r="Q187" s="117">
        <v>15699.178900000001</v>
      </c>
      <c r="R187" s="117">
        <v>2E-3</v>
      </c>
      <c r="S187" s="117">
        <v>34.56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2E-3</v>
      </c>
      <c r="AA187" s="117">
        <v>11.62</v>
      </c>
      <c r="AB187" s="110">
        <f t="shared" si="16"/>
        <v>7.3455684999999988</v>
      </c>
      <c r="AC187" s="110">
        <f t="shared" si="15"/>
        <v>32752.77102</v>
      </c>
    </row>
    <row r="188" spans="1:29" ht="4.5" customHeight="1" x14ac:dyDescent="0.25">
      <c r="A188" s="239"/>
      <c r="B188" s="239"/>
      <c r="C188" s="239"/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</row>
    <row r="189" spans="1:29" x14ac:dyDescent="0.25">
      <c r="A189" s="120" t="s">
        <v>302</v>
      </c>
      <c r="B189" s="120"/>
      <c r="C189" s="5"/>
      <c r="D189" s="121"/>
      <c r="E189" s="1"/>
      <c r="F189" s="7"/>
      <c r="G189" s="7"/>
      <c r="H189" s="7"/>
      <c r="I189" s="7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5"/>
      <c r="AC189" s="5"/>
    </row>
    <row r="190" spans="1:29" x14ac:dyDescent="0.25">
      <c r="A190" s="120" t="s">
        <v>266</v>
      </c>
      <c r="B190" s="5"/>
      <c r="C190" s="5"/>
      <c r="D190" s="5"/>
      <c r="E190" s="5"/>
      <c r="F190" s="2"/>
      <c r="G190" s="2"/>
      <c r="H190" s="5"/>
      <c r="I190" s="84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5"/>
      <c r="AC190" s="5"/>
    </row>
    <row r="191" spans="1:29" x14ac:dyDescent="0.25">
      <c r="A191" s="120" t="s">
        <v>303</v>
      </c>
      <c r="B191" s="120"/>
      <c r="C191" s="5"/>
      <c r="D191" s="2"/>
      <c r="E191" s="2"/>
      <c r="F191" s="5"/>
      <c r="G191" s="5"/>
      <c r="H191" s="5"/>
      <c r="I191" s="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5"/>
      <c r="AC191" s="5"/>
    </row>
    <row r="192" spans="1:29" s="5" customFormat="1" x14ac:dyDescent="0.25">
      <c r="A192" s="124" t="s">
        <v>268</v>
      </c>
      <c r="B192" s="120"/>
    </row>
    <row r="193" spans="1:29" s="5" customFormat="1" x14ac:dyDescent="0.25">
      <c r="A193" s="125" t="s">
        <v>269</v>
      </c>
      <c r="B193" s="120"/>
      <c r="D193" s="2"/>
      <c r="E193" s="2"/>
      <c r="J193" s="2"/>
      <c r="AB193" s="2"/>
      <c r="AC193" s="2"/>
    </row>
    <row r="194" spans="1:29" s="5" customFormat="1" x14ac:dyDescent="0.25">
      <c r="D194" s="2"/>
      <c r="E194" s="2"/>
    </row>
    <row r="195" spans="1:29" x14ac:dyDescent="0.25">
      <c r="D195" s="19"/>
      <c r="E195" s="19"/>
    </row>
    <row r="196" spans="1:29" x14ac:dyDescent="0.25">
      <c r="D196" s="126"/>
      <c r="E196" s="88"/>
    </row>
    <row r="197" spans="1:29" x14ac:dyDescent="0.25">
      <c r="E197" s="88"/>
      <c r="F197" s="127"/>
    </row>
    <row r="198" spans="1:29" x14ac:dyDescent="0.25"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9" x14ac:dyDescent="0.25"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</row>
    <row r="200" spans="1:29" x14ac:dyDescent="0.25">
      <c r="E200" s="88"/>
      <c r="F200" s="88"/>
    </row>
  </sheetData>
  <mergeCells count="88">
    <mergeCell ref="A184:B184"/>
    <mergeCell ref="P150:Q150"/>
    <mergeCell ref="R150:S150"/>
    <mergeCell ref="T150:U150"/>
    <mergeCell ref="V150:W150"/>
    <mergeCell ref="A159:B159"/>
    <mergeCell ref="A163:B163"/>
    <mergeCell ref="A181:B181"/>
    <mergeCell ref="A182:B182"/>
    <mergeCell ref="A148:AC148"/>
    <mergeCell ref="A150:A151"/>
    <mergeCell ref="B150:B151"/>
    <mergeCell ref="C150:C151"/>
    <mergeCell ref="D150:E150"/>
    <mergeCell ref="F150:G150"/>
    <mergeCell ref="H150:I150"/>
    <mergeCell ref="J150:K150"/>
    <mergeCell ref="L150:M150"/>
    <mergeCell ref="N150:O150"/>
    <mergeCell ref="AB150:AC150"/>
    <mergeCell ref="X150:Y150"/>
    <mergeCell ref="Z150:AA150"/>
    <mergeCell ref="A147:AC147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118:B118"/>
    <mergeCell ref="A80:B80"/>
    <mergeCell ref="A87:B87"/>
    <mergeCell ref="A102:AC102"/>
    <mergeCell ref="A103:AC103"/>
    <mergeCell ref="A105:A106"/>
    <mergeCell ref="B105:B106"/>
    <mergeCell ref="C105:C106"/>
    <mergeCell ref="D105:E105"/>
    <mergeCell ref="F105:G105"/>
    <mergeCell ref="H105:I105"/>
    <mergeCell ref="A79:B79"/>
    <mergeCell ref="N60:O60"/>
    <mergeCell ref="P60:Q60"/>
    <mergeCell ref="R60:S60"/>
    <mergeCell ref="T60:U60"/>
    <mergeCell ref="B64:C64"/>
    <mergeCell ref="A73:B73"/>
    <mergeCell ref="A78:B78"/>
    <mergeCell ref="A57:AC57"/>
    <mergeCell ref="A58:AC58"/>
    <mergeCell ref="A60:A61"/>
    <mergeCell ref="B60:B61"/>
    <mergeCell ref="C60:C61"/>
    <mergeCell ref="D60:E60"/>
    <mergeCell ref="F60:G60"/>
    <mergeCell ref="H60:I60"/>
    <mergeCell ref="J60:K60"/>
    <mergeCell ref="L60:M60"/>
    <mergeCell ref="Z60:AA60"/>
    <mergeCell ref="AB60:AC60"/>
    <mergeCell ref="V60:W60"/>
    <mergeCell ref="X60:Y60"/>
    <mergeCell ref="A49:B49"/>
    <mergeCell ref="N8:O8"/>
    <mergeCell ref="P8:Q8"/>
    <mergeCell ref="R8:S8"/>
    <mergeCell ref="T8:U8"/>
    <mergeCell ref="A25:B25"/>
    <mergeCell ref="A26:B26"/>
    <mergeCell ref="A29:B29"/>
    <mergeCell ref="A5:AC5"/>
    <mergeCell ref="A6:AC6"/>
    <mergeCell ref="A8:A9"/>
    <mergeCell ref="B8:B9"/>
    <mergeCell ref="C8:C9"/>
    <mergeCell ref="D8:E8"/>
    <mergeCell ref="F8:G8"/>
    <mergeCell ref="H8:I8"/>
    <mergeCell ref="J8:K8"/>
    <mergeCell ref="L8:M8"/>
    <mergeCell ref="Z8:AA8"/>
    <mergeCell ref="AB8:AC8"/>
    <mergeCell ref="V8:W8"/>
    <mergeCell ref="X8:Y8"/>
  </mergeCells>
  <pageMargins left="0.15748031496062992" right="0.15748031496062992" top="0.74803149606299213" bottom="0.7480314960629921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96"/>
  <sheetViews>
    <sheetView workbookViewId="0">
      <selection activeCell="L18" sqref="L18"/>
    </sheetView>
  </sheetViews>
  <sheetFormatPr baseColWidth="10" defaultColWidth="11.42578125" defaultRowHeight="15" x14ac:dyDescent="0.25"/>
  <cols>
    <col min="1" max="1" width="6.42578125" customWidth="1"/>
    <col min="2" max="2" width="8.42578125" customWidth="1"/>
    <col min="3" max="3" width="37" customWidth="1"/>
    <col min="4" max="4" width="12.7109375" customWidth="1"/>
    <col min="5" max="5" width="14" customWidth="1"/>
    <col min="6" max="6" width="12.42578125" customWidth="1"/>
    <col min="7" max="7" width="13.5703125" customWidth="1"/>
    <col min="8" max="8" width="12.42578125" customWidth="1"/>
    <col min="9" max="9" width="13.7109375" customWidth="1"/>
    <col min="10" max="10" width="12.28515625" customWidth="1"/>
    <col min="11" max="11" width="14.140625" customWidth="1"/>
    <col min="12" max="12" width="12.85546875" customWidth="1"/>
    <col min="13" max="13" width="14.28515625" customWidth="1"/>
    <col min="14" max="14" width="12.85546875" customWidth="1"/>
    <col min="15" max="15" width="14.5703125" customWidth="1"/>
    <col min="16" max="16" width="12.85546875" customWidth="1"/>
    <col min="17" max="17" width="13.5703125" customWidth="1"/>
    <col min="18" max="18" width="11.85546875" customWidth="1"/>
    <col min="19" max="19" width="14.42578125" customWidth="1"/>
    <col min="20" max="20" width="13.140625" customWidth="1"/>
    <col min="21" max="21" width="14.7109375" customWidth="1"/>
    <col min="22" max="22" width="13.42578125" customWidth="1"/>
    <col min="23" max="23" width="13.7109375" customWidth="1"/>
    <col min="24" max="25" width="13.28515625" customWidth="1"/>
    <col min="26" max="26" width="12.5703125" customWidth="1"/>
    <col min="27" max="27" width="14.5703125" customWidth="1"/>
    <col min="28" max="28" width="14.140625" customWidth="1"/>
    <col min="29" max="29" width="15.140625" customWidth="1"/>
  </cols>
  <sheetData>
    <row r="1" spans="1:29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29" ht="15.75" x14ac:dyDescent="0.25">
      <c r="A4" s="590" t="s">
        <v>304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</row>
    <row r="5" spans="1:29" ht="15.75" x14ac:dyDescent="0.25">
      <c r="A5" s="591" t="s">
        <v>305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</row>
    <row r="6" spans="1:29" ht="6.75" customHeight="1" x14ac:dyDescent="0.25">
      <c r="A6" s="1"/>
      <c r="B6" s="1"/>
      <c r="C6" s="1"/>
      <c r="D6" s="2"/>
      <c r="E6" s="3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1:29" x14ac:dyDescent="0.25">
      <c r="A7" s="583" t="s">
        <v>306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3"/>
      <c r="AA7" s="583"/>
      <c r="AB7" s="583"/>
      <c r="AC7" s="583"/>
    </row>
    <row r="8" spans="1:29" x14ac:dyDescent="0.25">
      <c r="A8" s="584" t="s">
        <v>3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</row>
    <row r="9" spans="1:29" ht="9" customHeight="1" thickBot="1" x14ac:dyDescent="0.35">
      <c r="A9" s="369"/>
      <c r="B9" s="369"/>
      <c r="C9" s="369"/>
      <c r="D9" s="369"/>
      <c r="E9" s="369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5"/>
      <c r="AC9" s="5"/>
    </row>
    <row r="10" spans="1:29" ht="15.75" thickBot="1" x14ac:dyDescent="0.3">
      <c r="A10" s="597" t="s">
        <v>4</v>
      </c>
      <c r="B10" s="599" t="s">
        <v>5</v>
      </c>
      <c r="C10" s="608" t="s">
        <v>6</v>
      </c>
      <c r="D10" s="585" t="s">
        <v>7</v>
      </c>
      <c r="E10" s="585"/>
      <c r="F10" s="585" t="s">
        <v>8</v>
      </c>
      <c r="G10" s="585"/>
      <c r="H10" s="585" t="s">
        <v>9</v>
      </c>
      <c r="I10" s="585"/>
      <c r="J10" s="585" t="s">
        <v>10</v>
      </c>
      <c r="K10" s="585"/>
      <c r="L10" s="585" t="s">
        <v>11</v>
      </c>
      <c r="M10" s="585"/>
      <c r="N10" s="585" t="s">
        <v>12</v>
      </c>
      <c r="O10" s="585"/>
      <c r="P10" s="585" t="s">
        <v>13</v>
      </c>
      <c r="Q10" s="585"/>
      <c r="R10" s="585" t="s">
        <v>272</v>
      </c>
      <c r="S10" s="585"/>
      <c r="T10" s="585" t="s">
        <v>15</v>
      </c>
      <c r="U10" s="585"/>
      <c r="V10" s="585" t="s">
        <v>16</v>
      </c>
      <c r="W10" s="585"/>
      <c r="X10" s="585" t="s">
        <v>17</v>
      </c>
      <c r="Y10" s="585"/>
      <c r="Z10" s="585" t="s">
        <v>18</v>
      </c>
      <c r="AA10" s="585"/>
      <c r="AB10" s="585" t="s">
        <v>307</v>
      </c>
      <c r="AC10" s="592"/>
    </row>
    <row r="11" spans="1:29" ht="15.75" thickBot="1" x14ac:dyDescent="0.3">
      <c r="A11" s="598"/>
      <c r="B11" s="600"/>
      <c r="C11" s="609"/>
      <c r="D11" s="242" t="s">
        <v>20</v>
      </c>
      <c r="E11" s="242" t="s">
        <v>21</v>
      </c>
      <c r="F11" s="242" t="s">
        <v>20</v>
      </c>
      <c r="G11" s="242" t="s">
        <v>21</v>
      </c>
      <c r="H11" s="242" t="s">
        <v>20</v>
      </c>
      <c r="I11" s="242" t="s">
        <v>21</v>
      </c>
      <c r="J11" s="242" t="s">
        <v>20</v>
      </c>
      <c r="K11" s="242" t="s">
        <v>21</v>
      </c>
      <c r="L11" s="242" t="s">
        <v>20</v>
      </c>
      <c r="M11" s="242" t="s">
        <v>21</v>
      </c>
      <c r="N11" s="242" t="s">
        <v>20</v>
      </c>
      <c r="O11" s="242" t="s">
        <v>21</v>
      </c>
      <c r="P11" s="242" t="s">
        <v>20</v>
      </c>
      <c r="Q11" s="242" t="s">
        <v>21</v>
      </c>
      <c r="R11" s="242" t="s">
        <v>20</v>
      </c>
      <c r="S11" s="242" t="s">
        <v>21</v>
      </c>
      <c r="T11" s="242" t="s">
        <v>20</v>
      </c>
      <c r="U11" s="242" t="s">
        <v>21</v>
      </c>
      <c r="V11" s="242" t="s">
        <v>20</v>
      </c>
      <c r="W11" s="242" t="s">
        <v>21</v>
      </c>
      <c r="X11" s="242" t="s">
        <v>20</v>
      </c>
      <c r="Y11" s="242" t="s">
        <v>21</v>
      </c>
      <c r="Z11" s="242" t="s">
        <v>20</v>
      </c>
      <c r="AA11" s="242" t="s">
        <v>21</v>
      </c>
      <c r="AB11" s="242" t="s">
        <v>20</v>
      </c>
      <c r="AC11" s="243" t="s">
        <v>21</v>
      </c>
    </row>
    <row r="12" spans="1:29" ht="5.25" customHeight="1" x14ac:dyDescent="0.25">
      <c r="A12" s="244"/>
      <c r="B12" s="244"/>
      <c r="C12" s="244"/>
      <c r="D12" s="245"/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7"/>
      <c r="AC12" s="247"/>
    </row>
    <row r="13" spans="1:29" ht="11.25" customHeight="1" x14ac:dyDescent="0.25">
      <c r="A13" s="248">
        <v>10</v>
      </c>
      <c r="B13" s="247"/>
      <c r="C13" s="249" t="s">
        <v>22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</row>
    <row r="14" spans="1:29" ht="13.5" customHeight="1" x14ac:dyDescent="0.25">
      <c r="A14" s="251"/>
      <c r="B14" s="388" t="s">
        <v>23</v>
      </c>
      <c r="C14" s="252" t="s">
        <v>24</v>
      </c>
      <c r="D14" s="253">
        <v>45598.293360000003</v>
      </c>
      <c r="E14" s="253">
        <v>10941105.543599</v>
      </c>
      <c r="F14" s="253">
        <v>19362.074570000001</v>
      </c>
      <c r="G14" s="253">
        <v>4438440.837812</v>
      </c>
      <c r="H14" s="253">
        <v>48955.79477</v>
      </c>
      <c r="I14" s="253">
        <v>11886628.737405</v>
      </c>
      <c r="J14" s="253">
        <v>49645.167809999999</v>
      </c>
      <c r="K14" s="253">
        <v>11629631.177028</v>
      </c>
      <c r="L14" s="253">
        <v>37988.204749999997</v>
      </c>
      <c r="M14" s="253">
        <v>8433627.234197</v>
      </c>
      <c r="N14" s="253">
        <v>64601.201310000004</v>
      </c>
      <c r="O14" s="253">
        <v>13708716.726329999</v>
      </c>
      <c r="P14" s="253">
        <v>31398.36274</v>
      </c>
      <c r="Q14" s="253">
        <v>6558436.9929540018</v>
      </c>
      <c r="R14" s="253">
        <v>48330.809420000005</v>
      </c>
      <c r="S14" s="253">
        <v>10071206.187633</v>
      </c>
      <c r="T14" s="253">
        <v>35476.246700000003</v>
      </c>
      <c r="U14" s="253">
        <v>7888850.3273339989</v>
      </c>
      <c r="V14" s="253">
        <v>32021.160110000001</v>
      </c>
      <c r="W14" s="253">
        <v>7504919.3400339996</v>
      </c>
      <c r="X14" s="253">
        <v>37716.46304000001</v>
      </c>
      <c r="Y14" s="253">
        <v>9101564.3499459978</v>
      </c>
      <c r="Z14" s="253">
        <v>67832.726760000005</v>
      </c>
      <c r="AA14" s="253">
        <v>15501328.814511998</v>
      </c>
      <c r="AB14" s="253">
        <f>D14+F14+H14+J14+L14+N14+P14+R14+T14+V14+X14+Z14</f>
        <v>518926.50534000003</v>
      </c>
      <c r="AC14" s="253">
        <f t="shared" ref="AC14:AC30" si="0">E14+G14+I14+K14+M14+O14+Q14+S14+U14+W14+Y14+AA14</f>
        <v>117664456.268784</v>
      </c>
    </row>
    <row r="15" spans="1:29" ht="12" customHeight="1" x14ac:dyDescent="0.25">
      <c r="A15" s="251"/>
      <c r="B15" s="388" t="s">
        <v>25</v>
      </c>
      <c r="C15" s="254" t="s">
        <v>293</v>
      </c>
      <c r="D15" s="253">
        <v>1529.11</v>
      </c>
      <c r="E15" s="253">
        <v>674419.16</v>
      </c>
      <c r="F15" s="253">
        <v>884.476</v>
      </c>
      <c r="G15" s="253">
        <v>379690.6152</v>
      </c>
      <c r="H15" s="253">
        <v>1032.45</v>
      </c>
      <c r="I15" s="253">
        <v>467470.22499999998</v>
      </c>
      <c r="J15" s="253">
        <v>599.01</v>
      </c>
      <c r="K15" s="253">
        <v>277528.12199999997</v>
      </c>
      <c r="L15" s="253">
        <v>2062.0039999999999</v>
      </c>
      <c r="M15" s="253">
        <v>1030347.2861999999</v>
      </c>
      <c r="N15" s="253">
        <v>1462.08</v>
      </c>
      <c r="O15" s="253">
        <v>709642.73300000001</v>
      </c>
      <c r="P15" s="253">
        <v>1607.76</v>
      </c>
      <c r="Q15" s="253">
        <v>782428.32299999997</v>
      </c>
      <c r="R15" s="253">
        <v>1034.44</v>
      </c>
      <c r="S15" s="253">
        <v>609979.63299999991</v>
      </c>
      <c r="T15" s="253">
        <v>1805.1780000000001</v>
      </c>
      <c r="U15" s="253">
        <v>1066234.9879999999</v>
      </c>
      <c r="V15" s="253">
        <v>1206.74</v>
      </c>
      <c r="W15" s="253">
        <v>684963.61199999996</v>
      </c>
      <c r="X15" s="253">
        <v>102.4</v>
      </c>
      <c r="Y15" s="253">
        <v>71659.520000000004</v>
      </c>
      <c r="Z15" s="253">
        <v>968.72</v>
      </c>
      <c r="AA15" s="253">
        <v>593128.68799999997</v>
      </c>
      <c r="AB15" s="253">
        <f t="shared" ref="AB15:AB30" si="1">D15+F15+H15+J15+L15+N15+P15+R15+T15+V15+X15+Z15</f>
        <v>14294.367999999999</v>
      </c>
      <c r="AC15" s="253">
        <f t="shared" si="0"/>
        <v>7347492.9053999996</v>
      </c>
    </row>
    <row r="16" spans="1:29" ht="13.5" customHeight="1" x14ac:dyDescent="0.25">
      <c r="A16" s="255"/>
      <c r="B16" s="388" t="s">
        <v>27</v>
      </c>
      <c r="C16" s="254" t="s">
        <v>28</v>
      </c>
      <c r="D16" s="253">
        <v>88980.540999999997</v>
      </c>
      <c r="E16" s="253">
        <v>14526174.496000001</v>
      </c>
      <c r="F16" s="253">
        <v>12097.344999999999</v>
      </c>
      <c r="G16" s="253">
        <v>2252596.6745000002</v>
      </c>
      <c r="H16" s="253">
        <v>107796.67200000001</v>
      </c>
      <c r="I16" s="253">
        <v>19100697.575172998</v>
      </c>
      <c r="J16" s="253">
        <v>167189.54999999999</v>
      </c>
      <c r="K16" s="253">
        <v>27897935.905035</v>
      </c>
      <c r="L16" s="253">
        <v>115136.447</v>
      </c>
      <c r="M16" s="253">
        <v>18884484.727293</v>
      </c>
      <c r="N16" s="253">
        <v>95453.525999999998</v>
      </c>
      <c r="O16" s="253">
        <v>15479200.6117</v>
      </c>
      <c r="P16" s="253">
        <v>86974.588000000003</v>
      </c>
      <c r="Q16" s="253">
        <v>12725254.580476001</v>
      </c>
      <c r="R16" s="253">
        <v>121012.92</v>
      </c>
      <c r="S16" s="253">
        <v>18384956.137400001</v>
      </c>
      <c r="T16" s="253">
        <v>118227.836</v>
      </c>
      <c r="U16" s="253">
        <v>18355014.006999999</v>
      </c>
      <c r="V16" s="253">
        <v>164166.51500000001</v>
      </c>
      <c r="W16" s="253">
        <v>28290728.744480997</v>
      </c>
      <c r="X16" s="253">
        <v>26694.842000000001</v>
      </c>
      <c r="Y16" s="253">
        <v>5972057.4755999995</v>
      </c>
      <c r="Z16" s="253">
        <v>233315.473</v>
      </c>
      <c r="AA16" s="253">
        <v>48829206.602799997</v>
      </c>
      <c r="AB16" s="253">
        <f>D16+F16+H16+J16+L16+N16+P16+R16+T16+V16+X16+Z16</f>
        <v>1337046.2549999999</v>
      </c>
      <c r="AC16" s="253">
        <f t="shared" si="0"/>
        <v>230698307.537458</v>
      </c>
    </row>
    <row r="17" spans="1:29" ht="2.25" customHeight="1" x14ac:dyDescent="0.25">
      <c r="A17" s="256"/>
      <c r="B17" s="257"/>
      <c r="C17" s="258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>
        <f t="shared" si="1"/>
        <v>0</v>
      </c>
      <c r="AC17" s="253">
        <f t="shared" si="0"/>
        <v>0</v>
      </c>
    </row>
    <row r="18" spans="1:29" ht="12" customHeight="1" x14ac:dyDescent="0.25">
      <c r="A18" s="259"/>
      <c r="B18" s="260"/>
      <c r="C18" s="261" t="s">
        <v>29</v>
      </c>
      <c r="D18" s="262">
        <f>+D19+D20+D21+D22</f>
        <v>15301.029480000001</v>
      </c>
      <c r="E18" s="262">
        <f t="shared" ref="E18:AA18" si="2">+E19+E20+E21+E22</f>
        <v>7233171.2913039988</v>
      </c>
      <c r="F18" s="262">
        <f t="shared" si="2"/>
        <v>15435.119430000001</v>
      </c>
      <c r="G18" s="262">
        <f t="shared" si="2"/>
        <v>6369873.581824</v>
      </c>
      <c r="H18" s="262">
        <f t="shared" si="2"/>
        <v>540.5633499999999</v>
      </c>
      <c r="I18" s="262">
        <f t="shared" si="2"/>
        <v>406219.22320799995</v>
      </c>
      <c r="J18" s="262">
        <f t="shared" si="2"/>
        <v>309.37073000000004</v>
      </c>
      <c r="K18" s="262">
        <f t="shared" si="2"/>
        <v>209383.19596699998</v>
      </c>
      <c r="L18" s="262">
        <f t="shared" si="2"/>
        <v>251.33684999999997</v>
      </c>
      <c r="M18" s="262">
        <f t="shared" si="2"/>
        <v>194048.023537</v>
      </c>
      <c r="N18" s="262">
        <f t="shared" si="2"/>
        <v>202.59895</v>
      </c>
      <c r="O18" s="262">
        <f t="shared" si="2"/>
        <v>130905.48859800001</v>
      </c>
      <c r="P18" s="262">
        <f t="shared" si="2"/>
        <v>5.3000000000000005E-2</v>
      </c>
      <c r="Q18" s="262">
        <f t="shared" si="2"/>
        <v>847</v>
      </c>
      <c r="R18" s="262">
        <f t="shared" si="2"/>
        <v>2.3755299999999999</v>
      </c>
      <c r="S18" s="262">
        <f t="shared" si="2"/>
        <v>5916.3560469999993</v>
      </c>
      <c r="T18" s="262">
        <f t="shared" si="2"/>
        <v>24.235419999999998</v>
      </c>
      <c r="U18" s="262">
        <f t="shared" si="2"/>
        <v>17809.987292000002</v>
      </c>
      <c r="V18" s="262">
        <f t="shared" si="2"/>
        <v>4.0034900000000002</v>
      </c>
      <c r="W18" s="262">
        <f t="shared" si="2"/>
        <v>6747.1190649999999</v>
      </c>
      <c r="X18" s="262">
        <f>+X21+X22</f>
        <v>952.44252000000006</v>
      </c>
      <c r="Y18" s="262">
        <f t="shared" si="2"/>
        <v>472365.05047599989</v>
      </c>
      <c r="Z18" s="262">
        <f t="shared" si="2"/>
        <v>3899.4795699999995</v>
      </c>
      <c r="AA18" s="262">
        <f t="shared" si="2"/>
        <v>2302080.6369960005</v>
      </c>
      <c r="AB18" s="263">
        <f t="shared" si="1"/>
        <v>36922.608319999999</v>
      </c>
      <c r="AC18" s="263">
        <f t="shared" si="0"/>
        <v>17349366.954314001</v>
      </c>
    </row>
    <row r="19" spans="1:29" ht="12.75" customHeight="1" x14ac:dyDescent="0.25">
      <c r="A19" s="251"/>
      <c r="B19" s="388" t="s">
        <v>30</v>
      </c>
      <c r="C19" s="254" t="s">
        <v>31</v>
      </c>
      <c r="D19" s="253">
        <v>0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0.57599999999999996</v>
      </c>
      <c r="K19" s="253">
        <v>2088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1.17</v>
      </c>
      <c r="S19" s="253">
        <v>1663.3200000000002</v>
      </c>
      <c r="T19" s="253">
        <v>0</v>
      </c>
      <c r="U19" s="253">
        <v>0</v>
      </c>
      <c r="V19" s="253">
        <v>0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f t="shared" si="1"/>
        <v>1.746</v>
      </c>
      <c r="AC19" s="253">
        <f t="shared" si="0"/>
        <v>3751.32</v>
      </c>
    </row>
    <row r="20" spans="1:29" ht="12" customHeight="1" x14ac:dyDescent="0.25">
      <c r="A20" s="251"/>
      <c r="B20" s="388" t="s">
        <v>32</v>
      </c>
      <c r="C20" s="264" t="s">
        <v>33</v>
      </c>
      <c r="D20" s="253">
        <v>1.40615</v>
      </c>
      <c r="E20" s="253">
        <v>18324.957795000002</v>
      </c>
      <c r="F20" s="265">
        <v>0.46738999999999997</v>
      </c>
      <c r="G20" s="265">
        <v>1403.836176</v>
      </c>
      <c r="H20" s="265">
        <v>1.67622</v>
      </c>
      <c r="I20" s="265">
        <v>18753.765906000001</v>
      </c>
      <c r="J20" s="265">
        <v>0</v>
      </c>
      <c r="K20" s="265">
        <v>0</v>
      </c>
      <c r="L20" s="265">
        <v>5.1266999999999996</v>
      </c>
      <c r="M20" s="265">
        <v>24306.982309999999</v>
      </c>
      <c r="N20" s="265">
        <v>0</v>
      </c>
      <c r="O20" s="265">
        <v>0</v>
      </c>
      <c r="P20" s="265">
        <v>0</v>
      </c>
      <c r="Q20" s="265">
        <v>0</v>
      </c>
      <c r="R20" s="265">
        <v>0</v>
      </c>
      <c r="S20" s="265">
        <v>0</v>
      </c>
      <c r="T20" s="265">
        <v>0</v>
      </c>
      <c r="U20" s="265">
        <v>0</v>
      </c>
      <c r="V20" s="265">
        <v>0</v>
      </c>
      <c r="W20" s="265">
        <v>0</v>
      </c>
      <c r="X20" s="265">
        <v>5.1021000000000001</v>
      </c>
      <c r="Y20" s="265">
        <v>24029.919909999997</v>
      </c>
      <c r="Z20" s="265">
        <v>7.7654799999999993</v>
      </c>
      <c r="AA20" s="265">
        <v>35365.670649</v>
      </c>
      <c r="AB20" s="253">
        <f t="shared" si="1"/>
        <v>21.544039999999999</v>
      </c>
      <c r="AC20" s="253">
        <f t="shared" si="0"/>
        <v>122185.13274600002</v>
      </c>
    </row>
    <row r="21" spans="1:29" ht="24" customHeight="1" x14ac:dyDescent="0.25">
      <c r="A21" s="251"/>
      <c r="B21" s="388" t="s">
        <v>34</v>
      </c>
      <c r="C21" s="264" t="s">
        <v>35</v>
      </c>
      <c r="D21" s="253">
        <v>15299.58632</v>
      </c>
      <c r="E21" s="253">
        <v>7214720.333008999</v>
      </c>
      <c r="F21" s="253">
        <v>15434.597030000001</v>
      </c>
      <c r="G21" s="253">
        <v>6368345.7456480004</v>
      </c>
      <c r="H21" s="253">
        <v>538.88112000000001</v>
      </c>
      <c r="I21" s="253">
        <v>387401.45730199997</v>
      </c>
      <c r="J21" s="253">
        <v>308.79073</v>
      </c>
      <c r="K21" s="253">
        <v>207275.19596699998</v>
      </c>
      <c r="L21" s="253">
        <v>246.19514999999998</v>
      </c>
      <c r="M21" s="253">
        <v>169677.04122700001</v>
      </c>
      <c r="N21" s="253">
        <v>202.55395000000001</v>
      </c>
      <c r="O21" s="253">
        <v>130785.48859800001</v>
      </c>
      <c r="P21" s="253">
        <v>0.05</v>
      </c>
      <c r="Q21" s="253">
        <v>835</v>
      </c>
      <c r="R21" s="253">
        <v>1.20553</v>
      </c>
      <c r="S21" s="253">
        <v>4253.0360469999996</v>
      </c>
      <c r="T21" s="253">
        <v>24.235419999999998</v>
      </c>
      <c r="U21" s="253">
        <v>17809.987292000002</v>
      </c>
      <c r="V21" s="253">
        <v>4.0034900000000002</v>
      </c>
      <c r="W21" s="253">
        <v>6747.1190649999999</v>
      </c>
      <c r="X21" s="253">
        <v>952.44252000000006</v>
      </c>
      <c r="Y21" s="253">
        <v>448335.13056599989</v>
      </c>
      <c r="Z21" s="253">
        <v>3891.7140899999995</v>
      </c>
      <c r="AA21" s="253">
        <v>2266714.9663470006</v>
      </c>
      <c r="AB21" s="253">
        <f t="shared" si="1"/>
        <v>36904.255349999999</v>
      </c>
      <c r="AC21" s="253">
        <f t="shared" si="0"/>
        <v>17222900.501068</v>
      </c>
    </row>
    <row r="22" spans="1:29" ht="12.75" customHeight="1" x14ac:dyDescent="0.25">
      <c r="A22" s="266"/>
      <c r="B22" s="267" t="s">
        <v>36</v>
      </c>
      <c r="C22" s="268" t="s">
        <v>37</v>
      </c>
      <c r="D22" s="269">
        <v>3.7010000000000001E-2</v>
      </c>
      <c r="E22" s="269">
        <v>126.0005</v>
      </c>
      <c r="F22" s="269">
        <v>5.5009999999999996E-2</v>
      </c>
      <c r="G22" s="269">
        <v>124</v>
      </c>
      <c r="H22" s="269">
        <v>6.0099999999999997E-3</v>
      </c>
      <c r="I22" s="269">
        <v>64</v>
      </c>
      <c r="J22" s="269">
        <v>4.0000000000000001E-3</v>
      </c>
      <c r="K22" s="269">
        <v>20</v>
      </c>
      <c r="L22" s="269">
        <v>1.4999999999999999E-2</v>
      </c>
      <c r="M22" s="269">
        <v>64</v>
      </c>
      <c r="N22" s="269">
        <v>4.4999999999999998E-2</v>
      </c>
      <c r="O22" s="269">
        <v>120</v>
      </c>
      <c r="P22" s="269">
        <v>3.0000000000000001E-3</v>
      </c>
      <c r="Q22" s="269">
        <v>12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69">
        <v>0</v>
      </c>
      <c r="Z22" s="269">
        <v>0</v>
      </c>
      <c r="AA22" s="269">
        <v>0</v>
      </c>
      <c r="AB22" s="253">
        <f t="shared" si="1"/>
        <v>0.16503000000000001</v>
      </c>
      <c r="AC22" s="253">
        <f t="shared" si="0"/>
        <v>530.00049999999999</v>
      </c>
    </row>
    <row r="23" spans="1:29" ht="3" customHeight="1" x14ac:dyDescent="0.25">
      <c r="A23" s="270"/>
      <c r="B23" s="271"/>
      <c r="C23" s="272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53">
        <f t="shared" si="1"/>
        <v>0</v>
      </c>
      <c r="AC23" s="253">
        <f t="shared" si="0"/>
        <v>0</v>
      </c>
    </row>
    <row r="24" spans="1:29" ht="12" customHeight="1" x14ac:dyDescent="0.25">
      <c r="A24" s="274"/>
      <c r="B24" s="275" t="s">
        <v>38</v>
      </c>
      <c r="C24" s="276" t="s">
        <v>39</v>
      </c>
      <c r="D24" s="277">
        <v>0</v>
      </c>
      <c r="E24" s="277">
        <v>0</v>
      </c>
      <c r="F24" s="277">
        <v>0</v>
      </c>
      <c r="G24" s="277">
        <v>0</v>
      </c>
      <c r="H24" s="277">
        <v>180.4768</v>
      </c>
      <c r="I24" s="277">
        <v>93110.16535000001</v>
      </c>
      <c r="J24" s="277">
        <v>65.316999999999993</v>
      </c>
      <c r="K24" s="277">
        <v>40486.6685</v>
      </c>
      <c r="L24" s="277">
        <v>137.07</v>
      </c>
      <c r="M24" s="277">
        <v>56934.621031999995</v>
      </c>
      <c r="N24" s="277">
        <v>344.58425</v>
      </c>
      <c r="O24" s="277">
        <v>164921.697525</v>
      </c>
      <c r="P24" s="277">
        <v>145.78800000000001</v>
      </c>
      <c r="Q24" s="277">
        <v>76703.965200000006</v>
      </c>
      <c r="R24" s="277">
        <v>96.117000000000004</v>
      </c>
      <c r="S24" s="277">
        <v>44183.3226</v>
      </c>
      <c r="T24" s="277">
        <v>0</v>
      </c>
      <c r="U24" s="277">
        <v>0</v>
      </c>
      <c r="V24" s="277">
        <v>21.318999999999999</v>
      </c>
      <c r="W24" s="277">
        <v>13769.9421</v>
      </c>
      <c r="X24" s="277">
        <v>21.091999999999999</v>
      </c>
      <c r="Y24" s="277">
        <v>9175.02</v>
      </c>
      <c r="Z24" s="277">
        <v>43.273000000000003</v>
      </c>
      <c r="AA24" s="277">
        <v>26617.222300000001</v>
      </c>
      <c r="AB24" s="253">
        <f t="shared" si="1"/>
        <v>1055.0370499999999</v>
      </c>
      <c r="AC24" s="253">
        <f t="shared" si="0"/>
        <v>525902.62460699992</v>
      </c>
    </row>
    <row r="25" spans="1:29" ht="12" customHeight="1" x14ac:dyDescent="0.25">
      <c r="A25" s="278">
        <v>11</v>
      </c>
      <c r="B25" s="388" t="s">
        <v>40</v>
      </c>
      <c r="C25" s="252" t="s">
        <v>41</v>
      </c>
      <c r="D25" s="253">
        <v>844.04841999999996</v>
      </c>
      <c r="E25" s="253">
        <v>359864.87153799995</v>
      </c>
      <c r="F25" s="253">
        <v>569.77989000000002</v>
      </c>
      <c r="G25" s="253">
        <v>249676.50891999999</v>
      </c>
      <c r="H25" s="253">
        <v>691.22163</v>
      </c>
      <c r="I25" s="253">
        <v>303677.939969</v>
      </c>
      <c r="J25" s="253">
        <v>1045.38705</v>
      </c>
      <c r="K25" s="253">
        <v>430118.33651100006</v>
      </c>
      <c r="L25" s="277">
        <v>879.18909999999994</v>
      </c>
      <c r="M25" s="277">
        <v>338546.03036400001</v>
      </c>
      <c r="N25" s="277">
        <v>942.75495000000001</v>
      </c>
      <c r="O25" s="277">
        <v>405880.12855299999</v>
      </c>
      <c r="P25" s="277">
        <v>728.65389000000005</v>
      </c>
      <c r="Q25" s="277">
        <v>345015.97121799999</v>
      </c>
      <c r="R25" s="277">
        <v>735.33208000000002</v>
      </c>
      <c r="S25" s="277">
        <v>354515.096341</v>
      </c>
      <c r="T25" s="277">
        <v>535.11234000000002</v>
      </c>
      <c r="U25" s="277">
        <v>247259.25257999997</v>
      </c>
      <c r="V25" s="277">
        <v>979.39723000000004</v>
      </c>
      <c r="W25" s="277">
        <v>442258.58010399999</v>
      </c>
      <c r="X25" s="277">
        <v>1244.4300800000001</v>
      </c>
      <c r="Y25" s="277">
        <v>557150.93544399994</v>
      </c>
      <c r="Z25" s="277">
        <v>1196.5785000000001</v>
      </c>
      <c r="AA25" s="277">
        <v>565970.53769999999</v>
      </c>
      <c r="AB25" s="253">
        <f t="shared" si="1"/>
        <v>10391.88516</v>
      </c>
      <c r="AC25" s="253">
        <f t="shared" si="0"/>
        <v>4599934.1892419998</v>
      </c>
    </row>
    <row r="26" spans="1:29" ht="12" customHeight="1" x14ac:dyDescent="0.25">
      <c r="A26" s="278"/>
      <c r="B26" s="279" t="s">
        <v>42</v>
      </c>
      <c r="C26" s="254" t="s">
        <v>43</v>
      </c>
      <c r="D26" s="253">
        <v>114.22278</v>
      </c>
      <c r="E26" s="253">
        <v>115091.27585199999</v>
      </c>
      <c r="F26" s="253">
        <v>166.14565999999999</v>
      </c>
      <c r="G26" s="253">
        <v>156139.11715400004</v>
      </c>
      <c r="H26" s="253">
        <v>188.27790000000002</v>
      </c>
      <c r="I26" s="253">
        <v>139865.00557899999</v>
      </c>
      <c r="J26" s="253">
        <v>256.05716000000001</v>
      </c>
      <c r="K26" s="253">
        <v>206562.71709400002</v>
      </c>
      <c r="L26" s="277">
        <v>151.38569000000001</v>
      </c>
      <c r="M26" s="277">
        <v>142761.178338</v>
      </c>
      <c r="N26" s="277">
        <v>208.44335000000001</v>
      </c>
      <c r="O26" s="277">
        <v>202417.60164000001</v>
      </c>
      <c r="P26" s="277">
        <v>110.852</v>
      </c>
      <c r="Q26" s="277">
        <v>129458.34480000002</v>
      </c>
      <c r="R26" s="277">
        <v>133.97173000000001</v>
      </c>
      <c r="S26" s="277">
        <v>116654.30519599999</v>
      </c>
      <c r="T26" s="277">
        <v>173.07479000000001</v>
      </c>
      <c r="U26" s="277">
        <v>154861.43015999999</v>
      </c>
      <c r="V26" s="277">
        <v>56.118000000000002</v>
      </c>
      <c r="W26" s="277">
        <v>62567.4</v>
      </c>
      <c r="X26" s="277">
        <v>163.81101000000001</v>
      </c>
      <c r="Y26" s="277">
        <v>146787.983255</v>
      </c>
      <c r="Z26" s="277">
        <v>76.728130000000007</v>
      </c>
      <c r="AA26" s="277">
        <v>85506.954425999997</v>
      </c>
      <c r="AB26" s="253">
        <f t="shared" si="1"/>
        <v>1799.0882000000001</v>
      </c>
      <c r="AC26" s="253">
        <f t="shared" si="0"/>
        <v>1658673.3134939999</v>
      </c>
    </row>
    <row r="27" spans="1:29" ht="12.75" customHeight="1" x14ac:dyDescent="0.25">
      <c r="A27" s="388"/>
      <c r="B27" s="280" t="s">
        <v>44</v>
      </c>
      <c r="C27" s="252" t="s">
        <v>45</v>
      </c>
      <c r="D27" s="253">
        <v>1.9700000000000004E-3</v>
      </c>
      <c r="E27" s="253">
        <v>4.4948420000000002</v>
      </c>
      <c r="F27" s="253">
        <v>0.41819000000000001</v>
      </c>
      <c r="G27" s="253">
        <v>287.00379700000002</v>
      </c>
      <c r="H27" s="253">
        <v>0.87090000000000001</v>
      </c>
      <c r="I27" s="253">
        <v>584.02553999999998</v>
      </c>
      <c r="J27" s="253">
        <v>0.65317999999999998</v>
      </c>
      <c r="K27" s="253">
        <v>449.97570200000001</v>
      </c>
      <c r="L27" s="277">
        <v>3.4500000000000003E-2</v>
      </c>
      <c r="M27" s="277">
        <v>21.000150000000001</v>
      </c>
      <c r="N27" s="277">
        <v>0.26027999999999996</v>
      </c>
      <c r="O27" s="277">
        <v>146.69579099999999</v>
      </c>
      <c r="P27" s="277">
        <v>1.5800399999999999</v>
      </c>
      <c r="Q27" s="277">
        <v>955.21809399999995</v>
      </c>
      <c r="R27" s="277">
        <v>1.085E-2</v>
      </c>
      <c r="S27" s="277">
        <v>92.800049999999999</v>
      </c>
      <c r="T27" s="277">
        <v>0</v>
      </c>
      <c r="U27" s="277">
        <v>0</v>
      </c>
      <c r="V27" s="277">
        <v>0.15239</v>
      </c>
      <c r="W27" s="277">
        <v>781.19685700000002</v>
      </c>
      <c r="X27" s="277">
        <v>0</v>
      </c>
      <c r="Y27" s="277">
        <v>0</v>
      </c>
      <c r="Z27" s="277">
        <v>0.33600000000000002</v>
      </c>
      <c r="AA27" s="277">
        <v>565.11839999999995</v>
      </c>
      <c r="AB27" s="253">
        <f t="shared" si="1"/>
        <v>4.3182999999999998</v>
      </c>
      <c r="AC27" s="253">
        <f t="shared" si="0"/>
        <v>3887.5292229999995</v>
      </c>
    </row>
    <row r="28" spans="1:29" ht="12" customHeight="1" x14ac:dyDescent="0.25">
      <c r="A28" s="604" t="s">
        <v>46</v>
      </c>
      <c r="B28" s="605"/>
      <c r="C28" s="252" t="s">
        <v>47</v>
      </c>
      <c r="D28" s="253">
        <v>3.15</v>
      </c>
      <c r="E28" s="253">
        <v>1037358</v>
      </c>
      <c r="F28" s="253"/>
      <c r="G28" s="253"/>
      <c r="H28" s="253"/>
      <c r="I28" s="253"/>
      <c r="J28" s="253">
        <v>2.9869400000000002</v>
      </c>
      <c r="K28" s="253">
        <v>1092678.806472</v>
      </c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53">
        <f t="shared" si="1"/>
        <v>6.1369400000000001</v>
      </c>
      <c r="AC28" s="253">
        <f t="shared" si="0"/>
        <v>2130036.8064719997</v>
      </c>
    </row>
    <row r="29" spans="1:29" ht="12" customHeight="1" x14ac:dyDescent="0.25">
      <c r="A29" s="606" t="s">
        <v>48</v>
      </c>
      <c r="B29" s="607"/>
      <c r="C29" s="252" t="s">
        <v>49</v>
      </c>
      <c r="D29" s="253">
        <v>11983</v>
      </c>
      <c r="E29" s="253">
        <v>4112302.3</v>
      </c>
      <c r="F29" s="253">
        <v>13209.271000000001</v>
      </c>
      <c r="G29" s="253">
        <v>4413531.6204000004</v>
      </c>
      <c r="H29" s="253">
        <v>18390.746999999999</v>
      </c>
      <c r="I29" s="253">
        <v>6200780.8762999997</v>
      </c>
      <c r="J29" s="253">
        <v>23971.651000000002</v>
      </c>
      <c r="K29" s="253">
        <v>8080107.1755999997</v>
      </c>
      <c r="L29" s="277">
        <v>16058.704</v>
      </c>
      <c r="M29" s="277">
        <v>5309471.852</v>
      </c>
      <c r="N29" s="277">
        <v>18203.752</v>
      </c>
      <c r="O29" s="277">
        <v>5959259.2874999996</v>
      </c>
      <c r="P29" s="277">
        <v>16991.14</v>
      </c>
      <c r="Q29" s="277">
        <v>5684437.5075000003</v>
      </c>
      <c r="R29" s="277">
        <v>1400</v>
      </c>
      <c r="S29" s="277">
        <v>472090</v>
      </c>
      <c r="T29" s="277">
        <v>19881.72</v>
      </c>
      <c r="U29" s="277">
        <v>6864208.2119999994</v>
      </c>
      <c r="V29" s="277">
        <v>24533.608</v>
      </c>
      <c r="W29" s="277">
        <v>9323353.8535999991</v>
      </c>
      <c r="X29" s="277">
        <v>25306.155999999999</v>
      </c>
      <c r="Y29" s="277">
        <v>11598279.711200001</v>
      </c>
      <c r="Z29" s="277">
        <v>42549.169000000002</v>
      </c>
      <c r="AA29" s="277">
        <v>20169638.924199998</v>
      </c>
      <c r="AB29" s="253">
        <f t="shared" si="1"/>
        <v>232478.91799999998</v>
      </c>
      <c r="AC29" s="253">
        <f t="shared" si="0"/>
        <v>88187461.320299998</v>
      </c>
    </row>
    <row r="30" spans="1:29" ht="12" customHeight="1" x14ac:dyDescent="0.25">
      <c r="A30" s="388"/>
      <c r="B30" s="281" t="s">
        <v>50</v>
      </c>
      <c r="C30" s="282" t="s">
        <v>51</v>
      </c>
      <c r="D30" s="283">
        <v>6.8040000000000003</v>
      </c>
      <c r="E30" s="283">
        <v>748.44</v>
      </c>
      <c r="F30" s="283">
        <v>0</v>
      </c>
      <c r="G30" s="283">
        <v>0</v>
      </c>
      <c r="H30" s="283">
        <v>0.25</v>
      </c>
      <c r="I30" s="283">
        <v>122.25</v>
      </c>
      <c r="J30" s="283">
        <v>0</v>
      </c>
      <c r="K30" s="283">
        <v>0</v>
      </c>
      <c r="L30" s="284">
        <v>0</v>
      </c>
      <c r="M30" s="277">
        <v>0</v>
      </c>
      <c r="N30" s="277">
        <v>0.01</v>
      </c>
      <c r="O30" s="277">
        <v>119.1</v>
      </c>
      <c r="P30" s="277">
        <v>0</v>
      </c>
      <c r="Q30" s="277">
        <v>0</v>
      </c>
      <c r="R30" s="277">
        <v>5.0499999999999998E-3</v>
      </c>
      <c r="S30" s="277">
        <v>43.200225000000003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53">
        <f t="shared" si="1"/>
        <v>7.0690499999999998</v>
      </c>
      <c r="AC30" s="253">
        <f t="shared" si="0"/>
        <v>1032.990225</v>
      </c>
    </row>
    <row r="31" spans="1:29" ht="13.5" customHeight="1" x14ac:dyDescent="0.25">
      <c r="A31" s="602" t="s">
        <v>54</v>
      </c>
      <c r="B31" s="603"/>
      <c r="C31" s="249" t="s">
        <v>55</v>
      </c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</row>
    <row r="32" spans="1:29" ht="12.75" customHeight="1" x14ac:dyDescent="0.25">
      <c r="A32" s="286"/>
      <c r="B32" s="287" t="s">
        <v>56</v>
      </c>
      <c r="C32" s="254" t="s">
        <v>57</v>
      </c>
      <c r="D32" s="253">
        <v>142.28106</v>
      </c>
      <c r="E32" s="253">
        <v>208446.522872</v>
      </c>
      <c r="F32" s="253">
        <v>11.8736</v>
      </c>
      <c r="G32" s="253">
        <v>16671.559999999998</v>
      </c>
      <c r="H32" s="253">
        <v>36.287999999999997</v>
      </c>
      <c r="I32" s="253">
        <v>44800.257599999997</v>
      </c>
      <c r="J32" s="253">
        <v>67.228040000000007</v>
      </c>
      <c r="K32" s="253">
        <v>84384.454276000004</v>
      </c>
      <c r="L32" s="253">
        <v>81.808000000000007</v>
      </c>
      <c r="M32" s="253">
        <v>101296.1888</v>
      </c>
      <c r="N32" s="253">
        <v>50.333009999999994</v>
      </c>
      <c r="O32" s="253">
        <v>92018.34253200001</v>
      </c>
      <c r="P32" s="253">
        <v>108.864</v>
      </c>
      <c r="Q32" s="253">
        <v>134395.3296</v>
      </c>
      <c r="R32" s="253">
        <v>108.864</v>
      </c>
      <c r="S32" s="253">
        <v>134392.60800000001</v>
      </c>
      <c r="T32" s="253">
        <v>48.241599999999998</v>
      </c>
      <c r="U32" s="253">
        <v>61274.826560000001</v>
      </c>
      <c r="V32" s="253">
        <v>5.4613399999999999</v>
      </c>
      <c r="W32" s="253">
        <v>9469.6556239999991</v>
      </c>
      <c r="X32" s="253">
        <v>10.4992</v>
      </c>
      <c r="Y32" s="253">
        <v>14505.065600000002</v>
      </c>
      <c r="Z32" s="253">
        <v>75.297600000000003</v>
      </c>
      <c r="AA32" s="253">
        <v>94504.656959999993</v>
      </c>
      <c r="AB32" s="253">
        <f t="shared" ref="AB32:AC34" si="3">D32+F32+H32+J32+L32+N32+P32+R32+T32+V32+X32+Z32</f>
        <v>747.03944999999987</v>
      </c>
      <c r="AC32" s="253">
        <f t="shared" si="3"/>
        <v>996159.46842400008</v>
      </c>
    </row>
    <row r="33" spans="1:29" ht="12.75" customHeight="1" x14ac:dyDescent="0.25">
      <c r="A33" s="286"/>
      <c r="B33" s="287" t="s">
        <v>58</v>
      </c>
      <c r="C33" s="288" t="s">
        <v>59</v>
      </c>
      <c r="D33" s="253">
        <v>5312.815189999993</v>
      </c>
      <c r="E33" s="253">
        <v>4140863.6792540015</v>
      </c>
      <c r="F33" s="253">
        <v>15939.444310000012</v>
      </c>
      <c r="G33" s="253">
        <v>12197971.936652992</v>
      </c>
      <c r="H33" s="253">
        <v>14306.495980000016</v>
      </c>
      <c r="I33" s="253">
        <v>10746449.639793986</v>
      </c>
      <c r="J33" s="253">
        <v>17830.89756999995</v>
      </c>
      <c r="K33" s="253">
        <v>12884443.194126001</v>
      </c>
      <c r="L33" s="253">
        <v>30243.466309999982</v>
      </c>
      <c r="M33" s="253">
        <v>20161426.698241014</v>
      </c>
      <c r="N33" s="253">
        <v>8428.3555500000039</v>
      </c>
      <c r="O33" s="253">
        <v>5894351.6115919957</v>
      </c>
      <c r="P33" s="253">
        <v>16910.280239999989</v>
      </c>
      <c r="Q33" s="253">
        <v>10961112.808531985</v>
      </c>
      <c r="R33" s="253">
        <v>8827.5706999999966</v>
      </c>
      <c r="S33" s="253">
        <v>6399857.9557530005</v>
      </c>
      <c r="T33" s="253">
        <v>38897.946510000009</v>
      </c>
      <c r="U33" s="253">
        <v>31629531.647627003</v>
      </c>
      <c r="V33" s="253">
        <v>12440.117889999998</v>
      </c>
      <c r="W33" s="253">
        <v>9383145.4375530016</v>
      </c>
      <c r="X33" s="253">
        <v>16409.910140000004</v>
      </c>
      <c r="Y33" s="253">
        <v>13686109.839318</v>
      </c>
      <c r="Z33" s="253">
        <v>15440.387810000007</v>
      </c>
      <c r="AA33" s="253">
        <v>14411135.493489997</v>
      </c>
      <c r="AB33" s="253">
        <f t="shared" si="3"/>
        <v>200987.68819999995</v>
      </c>
      <c r="AC33" s="253">
        <f t="shared" si="3"/>
        <v>152496399.94193298</v>
      </c>
    </row>
    <row r="34" spans="1:29" ht="23.25" customHeight="1" x14ac:dyDescent="0.25">
      <c r="A34" s="286"/>
      <c r="B34" s="287" t="s">
        <v>60</v>
      </c>
      <c r="C34" s="289" t="s">
        <v>61</v>
      </c>
      <c r="D34" s="253">
        <v>1658.6580099999999</v>
      </c>
      <c r="E34" s="253">
        <v>1364724.9115810003</v>
      </c>
      <c r="F34" s="253">
        <v>63.857529999999997</v>
      </c>
      <c r="G34" s="253">
        <v>120744.88493200002</v>
      </c>
      <c r="H34" s="253">
        <v>79.822130000000001</v>
      </c>
      <c r="I34" s="253">
        <v>144106.63768499997</v>
      </c>
      <c r="J34" s="253">
        <v>1054.33242</v>
      </c>
      <c r="K34" s="253">
        <v>887090.57599600009</v>
      </c>
      <c r="L34" s="253">
        <v>41.199610000000014</v>
      </c>
      <c r="M34" s="253">
        <v>106705.2467</v>
      </c>
      <c r="N34" s="253">
        <v>27.800900000000009</v>
      </c>
      <c r="O34" s="253">
        <v>71892.95240900002</v>
      </c>
      <c r="P34" s="253">
        <v>61.439410000000002</v>
      </c>
      <c r="Q34" s="253">
        <v>98924.359661999988</v>
      </c>
      <c r="R34" s="253">
        <v>107.90699000000002</v>
      </c>
      <c r="S34" s="253">
        <v>144472.906808</v>
      </c>
      <c r="T34" s="253">
        <v>40.367289999999997</v>
      </c>
      <c r="U34" s="253">
        <v>66600.787043999997</v>
      </c>
      <c r="V34" s="253">
        <v>222.25560999999993</v>
      </c>
      <c r="W34" s="253">
        <v>300472.40743700007</v>
      </c>
      <c r="X34" s="253">
        <v>1817.4961400000007</v>
      </c>
      <c r="Y34" s="253">
        <v>1901884.1359840001</v>
      </c>
      <c r="Z34" s="253">
        <v>0</v>
      </c>
      <c r="AA34" s="253">
        <v>0</v>
      </c>
      <c r="AB34" s="253">
        <f t="shared" si="3"/>
        <v>5175.1360400000012</v>
      </c>
      <c r="AC34" s="253">
        <f t="shared" si="3"/>
        <v>5207619.8062380003</v>
      </c>
    </row>
    <row r="35" spans="1:29" ht="12.75" customHeight="1" x14ac:dyDescent="0.25">
      <c r="A35" s="260"/>
      <c r="B35" s="290"/>
      <c r="C35" s="249" t="s">
        <v>62</v>
      </c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</row>
    <row r="36" spans="1:29" ht="2.25" customHeight="1" x14ac:dyDescent="0.25">
      <c r="A36" s="260"/>
      <c r="B36" s="247"/>
      <c r="C36" s="292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</row>
    <row r="37" spans="1:29" ht="12" customHeight="1" x14ac:dyDescent="0.25">
      <c r="A37" s="255">
        <v>24</v>
      </c>
      <c r="B37" s="293"/>
      <c r="C37" s="294" t="s">
        <v>63</v>
      </c>
      <c r="D37" s="262">
        <f>+D38+D39+D40</f>
        <v>4148.2079669999994</v>
      </c>
      <c r="E37" s="262">
        <f t="shared" ref="E37:AA37" si="4">+E38+E39+E40</f>
        <v>37992164.363495</v>
      </c>
      <c r="F37" s="262">
        <f t="shared" si="4"/>
        <v>3478.3138936000014</v>
      </c>
      <c r="G37" s="262">
        <f t="shared" si="4"/>
        <v>41613561.639351025</v>
      </c>
      <c r="H37" s="262">
        <f t="shared" si="4"/>
        <v>4698.9301763999993</v>
      </c>
      <c r="I37" s="262">
        <f t="shared" si="4"/>
        <v>43658989.758141004</v>
      </c>
      <c r="J37" s="262">
        <f t="shared" si="4"/>
        <v>2962.5063226999996</v>
      </c>
      <c r="K37" s="262">
        <f t="shared" si="4"/>
        <v>25400766.445780993</v>
      </c>
      <c r="L37" s="262">
        <f t="shared" si="4"/>
        <v>1746.5367190000002</v>
      </c>
      <c r="M37" s="262">
        <f t="shared" si="4"/>
        <v>16772241.855777994</v>
      </c>
      <c r="N37" s="262">
        <f t="shared" si="4"/>
        <v>2670.0778729000012</v>
      </c>
      <c r="O37" s="262">
        <f t="shared" si="4"/>
        <v>26109366.649135001</v>
      </c>
      <c r="P37" s="262">
        <f t="shared" si="4"/>
        <v>2979.9068140000004</v>
      </c>
      <c r="Q37" s="262">
        <f t="shared" si="4"/>
        <v>31948312.119583994</v>
      </c>
      <c r="R37" s="262">
        <f t="shared" si="4"/>
        <v>3185.600376299999</v>
      </c>
      <c r="S37" s="262">
        <f t="shared" si="4"/>
        <v>29852457.870273992</v>
      </c>
      <c r="T37" s="262">
        <f t="shared" si="4"/>
        <v>5057.1960907000012</v>
      </c>
      <c r="U37" s="262">
        <f t="shared" si="4"/>
        <v>39953256.385977991</v>
      </c>
      <c r="V37" s="262">
        <f t="shared" si="4"/>
        <v>3985.8592092000004</v>
      </c>
      <c r="W37" s="262">
        <f t="shared" si="4"/>
        <v>35411102.261739001</v>
      </c>
      <c r="X37" s="262">
        <f t="shared" si="4"/>
        <v>4858.3596932000019</v>
      </c>
      <c r="Y37" s="262">
        <f t="shared" si="4"/>
        <v>47266098.224890001</v>
      </c>
      <c r="Z37" s="262">
        <f t="shared" si="4"/>
        <v>4516.3215553999989</v>
      </c>
      <c r="AA37" s="262">
        <f t="shared" si="4"/>
        <v>46147157.577782005</v>
      </c>
      <c r="AB37" s="263">
        <f t="shared" ref="AB37:AC40" si="5">D37+F37+H37+J37+L37+N37+P37+R37+T37+V37+X37+Z37</f>
        <v>44287.816690400003</v>
      </c>
      <c r="AC37" s="263">
        <f t="shared" si="5"/>
        <v>422125475.15192795</v>
      </c>
    </row>
    <row r="38" spans="1:29" ht="26.25" customHeight="1" x14ac:dyDescent="0.25">
      <c r="A38" s="251"/>
      <c r="B38" s="295" t="s">
        <v>64</v>
      </c>
      <c r="C38" s="264" t="s">
        <v>65</v>
      </c>
      <c r="D38" s="253">
        <v>3301.4841999999994</v>
      </c>
      <c r="E38" s="253">
        <v>30821994.956481997</v>
      </c>
      <c r="F38" s="253">
        <v>2470.6068900000014</v>
      </c>
      <c r="G38" s="253">
        <v>33299483.603773024</v>
      </c>
      <c r="H38" s="253">
        <v>3105.9207599999991</v>
      </c>
      <c r="I38" s="253">
        <v>31452560.737909</v>
      </c>
      <c r="J38" s="253">
        <v>2699.6696899999997</v>
      </c>
      <c r="K38" s="253">
        <v>21667887.957006995</v>
      </c>
      <c r="L38" s="253">
        <v>1332.2871300000002</v>
      </c>
      <c r="M38" s="253">
        <v>12399244.036238993</v>
      </c>
      <c r="N38" s="253">
        <v>2270.4456900000014</v>
      </c>
      <c r="O38" s="253">
        <v>21383672.237186</v>
      </c>
      <c r="P38" s="253">
        <v>2452.9488900000006</v>
      </c>
      <c r="Q38" s="253">
        <v>25977510.689537995</v>
      </c>
      <c r="R38" s="253">
        <v>2494.3891299999996</v>
      </c>
      <c r="S38" s="253">
        <v>22517260.45937999</v>
      </c>
      <c r="T38" s="253">
        <v>4357.6885200000006</v>
      </c>
      <c r="U38" s="253">
        <v>32463099.267245997</v>
      </c>
      <c r="V38" s="253">
        <v>3278.7097500000004</v>
      </c>
      <c r="W38" s="253">
        <v>26898924.955522999</v>
      </c>
      <c r="X38" s="253">
        <v>4277.8709100000015</v>
      </c>
      <c r="Y38" s="253">
        <v>41150730.897963002</v>
      </c>
      <c r="Z38" s="253">
        <v>3972.581619999999</v>
      </c>
      <c r="AA38" s="253">
        <v>39469141.937761009</v>
      </c>
      <c r="AB38" s="253">
        <f t="shared" si="5"/>
        <v>36014.603179999998</v>
      </c>
      <c r="AC38" s="253">
        <f t="shared" si="5"/>
        <v>339501511.73600703</v>
      </c>
    </row>
    <row r="39" spans="1:29" ht="12.75" customHeight="1" x14ac:dyDescent="0.25">
      <c r="A39" s="251"/>
      <c r="B39" s="296">
        <v>2402</v>
      </c>
      <c r="C39" s="252" t="s">
        <v>66</v>
      </c>
      <c r="D39" s="253">
        <v>135.10916699999996</v>
      </c>
      <c r="E39" s="253">
        <v>2521228.2803199971</v>
      </c>
      <c r="F39" s="253">
        <v>108.8461236</v>
      </c>
      <c r="G39" s="253">
        <v>1548049.3272450007</v>
      </c>
      <c r="H39" s="253">
        <v>139.66664639999991</v>
      </c>
      <c r="I39" s="253">
        <v>2645758.1456520013</v>
      </c>
      <c r="J39" s="253">
        <v>43.64819270000001</v>
      </c>
      <c r="K39" s="253">
        <v>860095.87268800044</v>
      </c>
      <c r="L39" s="253">
        <v>45.446449000000015</v>
      </c>
      <c r="M39" s="253">
        <v>872263.33513999975</v>
      </c>
      <c r="N39" s="253">
        <v>70.032092900000009</v>
      </c>
      <c r="O39" s="253">
        <v>1350400.305166001</v>
      </c>
      <c r="P39" s="253">
        <v>80.366423999999967</v>
      </c>
      <c r="Q39" s="253">
        <v>1534229.0193320003</v>
      </c>
      <c r="R39" s="253">
        <v>81.139636300000021</v>
      </c>
      <c r="S39" s="253">
        <v>1395976.5007000009</v>
      </c>
      <c r="T39" s="253">
        <v>107.72932069999999</v>
      </c>
      <c r="U39" s="253">
        <v>1666627.5836999994</v>
      </c>
      <c r="V39" s="253">
        <v>126.22324920000001</v>
      </c>
      <c r="W39" s="253">
        <v>2743368.3205149998</v>
      </c>
      <c r="X39" s="253">
        <v>81.42179320000001</v>
      </c>
      <c r="Y39" s="253">
        <v>1620352.2988589993</v>
      </c>
      <c r="Z39" s="253">
        <v>89.073225400000041</v>
      </c>
      <c r="AA39" s="253">
        <v>2626984.8167999992</v>
      </c>
      <c r="AB39" s="253">
        <f t="shared" si="5"/>
        <v>1108.7023204</v>
      </c>
      <c r="AC39" s="253">
        <f t="shared" si="5"/>
        <v>21385333.806116998</v>
      </c>
    </row>
    <row r="40" spans="1:29" ht="38.25" customHeight="1" x14ac:dyDescent="0.25">
      <c r="A40" s="251"/>
      <c r="B40" s="296">
        <v>2403</v>
      </c>
      <c r="C40" s="264" t="s">
        <v>67</v>
      </c>
      <c r="D40" s="253">
        <v>711.61460000000022</v>
      </c>
      <c r="E40" s="253">
        <v>4648941.1266930038</v>
      </c>
      <c r="F40" s="253">
        <v>898.86088000000029</v>
      </c>
      <c r="G40" s="253">
        <v>6766028.7083329987</v>
      </c>
      <c r="H40" s="253">
        <v>1453.3427699999997</v>
      </c>
      <c r="I40" s="253">
        <v>9560670.8745800015</v>
      </c>
      <c r="J40" s="253">
        <v>219.18843999999996</v>
      </c>
      <c r="K40" s="253">
        <v>2872782.6160859996</v>
      </c>
      <c r="L40" s="253">
        <v>368.80314000000004</v>
      </c>
      <c r="M40" s="253">
        <v>3500734.4843990011</v>
      </c>
      <c r="N40" s="253">
        <v>329.60009000000002</v>
      </c>
      <c r="O40" s="253">
        <v>3375294.1067830008</v>
      </c>
      <c r="P40" s="253">
        <v>446.59149999999988</v>
      </c>
      <c r="Q40" s="253">
        <v>4436572.4107139995</v>
      </c>
      <c r="R40" s="253">
        <v>610.07160999999974</v>
      </c>
      <c r="S40" s="253">
        <v>5939220.9101940021</v>
      </c>
      <c r="T40" s="253">
        <v>591.77824999999984</v>
      </c>
      <c r="U40" s="253">
        <v>5823529.5350319976</v>
      </c>
      <c r="V40" s="253">
        <v>580.92621000000008</v>
      </c>
      <c r="W40" s="253">
        <v>5768808.9857010012</v>
      </c>
      <c r="X40" s="253">
        <v>499.06699000000003</v>
      </c>
      <c r="Y40" s="253">
        <v>4495015.0280680005</v>
      </c>
      <c r="Z40" s="253">
        <v>454.66671000000014</v>
      </c>
      <c r="AA40" s="253">
        <v>4051030.8232209994</v>
      </c>
      <c r="AB40" s="253">
        <f t="shared" si="5"/>
        <v>7164.5111899999993</v>
      </c>
      <c r="AC40" s="253">
        <f t="shared" si="5"/>
        <v>61238629.609804004</v>
      </c>
    </row>
    <row r="41" spans="1:29" ht="3.75" customHeight="1" x14ac:dyDescent="0.25">
      <c r="A41" s="259"/>
      <c r="B41" s="297"/>
      <c r="C41" s="25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</row>
    <row r="42" spans="1:29" ht="12.75" customHeight="1" x14ac:dyDescent="0.25">
      <c r="A42" s="255">
        <v>18</v>
      </c>
      <c r="B42" s="299"/>
      <c r="C42" s="300" t="s">
        <v>68</v>
      </c>
      <c r="D42" s="262">
        <f>+D43+D44+D46+D45+D47+D48</f>
        <v>666.07203600000025</v>
      </c>
      <c r="E42" s="262">
        <f t="shared" ref="E42:M42" si="6">+E43+E44+E46+E45+E47+E48</f>
        <v>2231954.6794260023</v>
      </c>
      <c r="F42" s="262">
        <f t="shared" si="6"/>
        <v>621.91010499999993</v>
      </c>
      <c r="G42" s="262">
        <f t="shared" si="6"/>
        <v>2640120.3098489959</v>
      </c>
      <c r="H42" s="262">
        <f t="shared" si="6"/>
        <v>867.72688690000052</v>
      </c>
      <c r="I42" s="262">
        <f t="shared" si="6"/>
        <v>3647107.0727339983</v>
      </c>
      <c r="J42" s="262">
        <f t="shared" si="6"/>
        <v>629.4004298000001</v>
      </c>
      <c r="K42" s="262">
        <f t="shared" si="6"/>
        <v>2087100.712963999</v>
      </c>
      <c r="L42" s="262">
        <f t="shared" si="6"/>
        <v>271.08316000000002</v>
      </c>
      <c r="M42" s="262">
        <f t="shared" si="6"/>
        <v>918407.019425001</v>
      </c>
      <c r="N42" s="262">
        <f t="shared" ref="N42:AA42" si="7">+N43+N44+N45+N46+N47+N48</f>
        <v>449.82118000000025</v>
      </c>
      <c r="O42" s="262">
        <f t="shared" si="7"/>
        <v>1943686.2386709999</v>
      </c>
      <c r="P42" s="262">
        <f t="shared" si="7"/>
        <v>417.3019299</v>
      </c>
      <c r="Q42" s="262">
        <f t="shared" si="7"/>
        <v>1641420.0265830013</v>
      </c>
      <c r="R42" s="262">
        <f t="shared" si="7"/>
        <v>406.25349329999995</v>
      </c>
      <c r="S42" s="262">
        <f t="shared" si="7"/>
        <v>1449433.1014310007</v>
      </c>
      <c r="T42" s="262">
        <f t="shared" si="7"/>
        <v>513.47064450000005</v>
      </c>
      <c r="U42" s="262">
        <f t="shared" si="7"/>
        <v>2212149.8847449999</v>
      </c>
      <c r="V42" s="262">
        <f t="shared" si="7"/>
        <v>524.00793090000047</v>
      </c>
      <c r="W42" s="262">
        <f t="shared" si="7"/>
        <v>1917219.3289929985</v>
      </c>
      <c r="X42" s="262">
        <f t="shared" si="7"/>
        <v>578.80184509999981</v>
      </c>
      <c r="Y42" s="262">
        <f t="shared" si="7"/>
        <v>2387573.0514209988</v>
      </c>
      <c r="Z42" s="262">
        <f t="shared" si="7"/>
        <v>472.51523410000027</v>
      </c>
      <c r="AA42" s="262">
        <f t="shared" si="7"/>
        <v>1715038.5330199988</v>
      </c>
      <c r="AB42" s="263">
        <f t="shared" ref="AB42:AC48" si="8">D42+F42+H42+J42+L42+N42+P42+R42+T42+V42+X42+Z42</f>
        <v>6418.3648755000013</v>
      </c>
      <c r="AC42" s="263">
        <f t="shared" si="8"/>
        <v>24791209.959261991</v>
      </c>
    </row>
    <row r="43" spans="1:29" ht="14.25" customHeight="1" x14ac:dyDescent="0.25">
      <c r="A43" s="301"/>
      <c r="B43" s="295" t="s">
        <v>69</v>
      </c>
      <c r="C43" s="254" t="s">
        <v>70</v>
      </c>
      <c r="D43" s="302">
        <v>0.1802</v>
      </c>
      <c r="E43" s="253">
        <v>807.8</v>
      </c>
      <c r="F43" s="302">
        <v>0.69899999999999995</v>
      </c>
      <c r="G43" s="253">
        <v>6555.5715</v>
      </c>
      <c r="H43" s="302">
        <v>0.50619999999999998</v>
      </c>
      <c r="I43" s="253">
        <v>759.3</v>
      </c>
      <c r="J43" s="253">
        <v>0</v>
      </c>
      <c r="K43" s="253">
        <v>0</v>
      </c>
      <c r="L43" s="253">
        <v>0</v>
      </c>
      <c r="M43" s="253">
        <v>0</v>
      </c>
      <c r="N43" s="253">
        <v>9.0999999999999998E-2</v>
      </c>
      <c r="O43" s="253">
        <v>136.5</v>
      </c>
      <c r="P43" s="253">
        <v>4.0049999999999999</v>
      </c>
      <c r="Q43" s="253">
        <v>15039.976500000001</v>
      </c>
      <c r="R43" s="253">
        <v>0</v>
      </c>
      <c r="S43" s="253">
        <v>0</v>
      </c>
      <c r="T43" s="253">
        <v>0.1656</v>
      </c>
      <c r="U43" s="253">
        <v>248.4</v>
      </c>
      <c r="V43" s="253">
        <v>10.050000000000001</v>
      </c>
      <c r="W43" s="253">
        <v>25426.5</v>
      </c>
      <c r="X43" s="253">
        <v>10.125</v>
      </c>
      <c r="Y43" s="253">
        <v>25616.25</v>
      </c>
      <c r="Z43" s="253">
        <v>0</v>
      </c>
      <c r="AA43" s="253">
        <v>0</v>
      </c>
      <c r="AB43" s="263">
        <f t="shared" si="8"/>
        <v>25.822000000000003</v>
      </c>
      <c r="AC43" s="263">
        <f t="shared" si="8"/>
        <v>74590.29800000001</v>
      </c>
    </row>
    <row r="44" spans="1:29" ht="14.25" customHeight="1" x14ac:dyDescent="0.25">
      <c r="A44" s="301"/>
      <c r="B44" s="295">
        <v>1802</v>
      </c>
      <c r="C44" s="254" t="s">
        <v>71</v>
      </c>
      <c r="D44" s="253">
        <v>80</v>
      </c>
      <c r="E44" s="253">
        <v>2240</v>
      </c>
      <c r="F44" s="253">
        <v>0</v>
      </c>
      <c r="G44" s="253">
        <v>0</v>
      </c>
      <c r="H44" s="253">
        <v>0</v>
      </c>
      <c r="I44" s="253">
        <v>0</v>
      </c>
      <c r="J44" s="253">
        <v>0</v>
      </c>
      <c r="K44" s="253">
        <v>0</v>
      </c>
      <c r="L44" s="253">
        <v>0</v>
      </c>
      <c r="M44" s="253">
        <v>0</v>
      </c>
      <c r="N44" s="253">
        <v>0</v>
      </c>
      <c r="O44" s="253">
        <v>0</v>
      </c>
      <c r="P44" s="253">
        <v>0</v>
      </c>
      <c r="Q44" s="253">
        <v>0</v>
      </c>
      <c r="R44" s="253">
        <v>0</v>
      </c>
      <c r="S44" s="253">
        <v>0</v>
      </c>
      <c r="T44" s="253">
        <v>0</v>
      </c>
      <c r="U44" s="253">
        <v>0</v>
      </c>
      <c r="V44" s="253">
        <v>0</v>
      </c>
      <c r="W44" s="253">
        <v>0</v>
      </c>
      <c r="X44" s="253">
        <v>0</v>
      </c>
      <c r="Y44" s="253">
        <v>0</v>
      </c>
      <c r="Z44" s="253">
        <v>20</v>
      </c>
      <c r="AA44" s="253">
        <v>400</v>
      </c>
      <c r="AB44" s="263">
        <f t="shared" si="8"/>
        <v>100</v>
      </c>
      <c r="AC44" s="263">
        <f t="shared" si="8"/>
        <v>2640</v>
      </c>
    </row>
    <row r="45" spans="1:29" ht="12.75" customHeight="1" x14ac:dyDescent="0.25">
      <c r="A45" s="301"/>
      <c r="B45" s="295">
        <v>1803</v>
      </c>
      <c r="C45" s="264" t="s">
        <v>72</v>
      </c>
      <c r="D45" s="253">
        <v>20.6</v>
      </c>
      <c r="E45" s="253">
        <v>37159.008000000002</v>
      </c>
      <c r="F45" s="253">
        <v>0.3</v>
      </c>
      <c r="G45" s="253">
        <v>1800</v>
      </c>
      <c r="H45" s="253">
        <v>0.1</v>
      </c>
      <c r="I45" s="253">
        <v>400</v>
      </c>
      <c r="J45" s="253">
        <v>40.479999999999997</v>
      </c>
      <c r="K45" s="253">
        <v>74001.487999999998</v>
      </c>
      <c r="L45" s="253">
        <v>0</v>
      </c>
      <c r="M45" s="253">
        <v>0</v>
      </c>
      <c r="N45" s="253">
        <v>40.25</v>
      </c>
      <c r="O45" s="253">
        <v>127542.36</v>
      </c>
      <c r="P45" s="253">
        <v>20.239999999999998</v>
      </c>
      <c r="Q45" s="253">
        <v>39500.383999999998</v>
      </c>
      <c r="R45" s="253">
        <v>20.265000000000001</v>
      </c>
      <c r="S45" s="253">
        <v>39600.383999999998</v>
      </c>
      <c r="T45" s="253">
        <v>40</v>
      </c>
      <c r="U45" s="253">
        <v>79000</v>
      </c>
      <c r="V45" s="253">
        <v>20.34</v>
      </c>
      <c r="W45" s="253">
        <v>39900.383999999998</v>
      </c>
      <c r="X45" s="253">
        <v>40</v>
      </c>
      <c r="Y45" s="253">
        <v>88000</v>
      </c>
      <c r="Z45" s="253">
        <v>20</v>
      </c>
      <c r="AA45" s="253">
        <v>47000</v>
      </c>
      <c r="AB45" s="263">
        <f t="shared" si="8"/>
        <v>262.57500000000005</v>
      </c>
      <c r="AC45" s="263">
        <f t="shared" si="8"/>
        <v>573904.00800000003</v>
      </c>
    </row>
    <row r="46" spans="1:29" ht="12.75" customHeight="1" x14ac:dyDescent="0.25">
      <c r="A46" s="301"/>
      <c r="B46" s="295">
        <v>1804</v>
      </c>
      <c r="C46" s="264" t="s">
        <v>73</v>
      </c>
      <c r="D46" s="253">
        <v>0.77500000000000002</v>
      </c>
      <c r="E46" s="253">
        <v>3587.5</v>
      </c>
      <c r="F46" s="253">
        <v>0.74</v>
      </c>
      <c r="G46" s="253">
        <v>4465</v>
      </c>
      <c r="H46" s="253">
        <v>2.7294999999999998</v>
      </c>
      <c r="I46" s="253">
        <v>9732.5992499999993</v>
      </c>
      <c r="J46" s="253">
        <v>0</v>
      </c>
      <c r="K46" s="253">
        <v>0</v>
      </c>
      <c r="L46" s="253">
        <v>0</v>
      </c>
      <c r="M46" s="253">
        <v>0</v>
      </c>
      <c r="N46" s="253">
        <v>0.19500000000000001</v>
      </c>
      <c r="O46" s="253">
        <v>682.5</v>
      </c>
      <c r="P46" s="253">
        <v>0.04</v>
      </c>
      <c r="Q46" s="253">
        <v>204</v>
      </c>
      <c r="R46" s="253">
        <v>0</v>
      </c>
      <c r="S46" s="253">
        <v>0</v>
      </c>
      <c r="T46" s="253">
        <v>0.51554940000000005</v>
      </c>
      <c r="U46" s="253">
        <v>2038</v>
      </c>
      <c r="V46" s="253">
        <v>0</v>
      </c>
      <c r="W46" s="253">
        <v>0</v>
      </c>
      <c r="X46" s="253">
        <v>0</v>
      </c>
      <c r="Y46" s="253">
        <v>0</v>
      </c>
      <c r="Z46" s="253">
        <v>0.18</v>
      </c>
      <c r="AA46" s="253">
        <v>630</v>
      </c>
      <c r="AB46" s="263">
        <f t="shared" si="8"/>
        <v>5.1750494000000007</v>
      </c>
      <c r="AC46" s="263">
        <f t="shared" si="8"/>
        <v>21339.599249999999</v>
      </c>
    </row>
    <row r="47" spans="1:29" ht="12.75" customHeight="1" x14ac:dyDescent="0.25">
      <c r="A47" s="301"/>
      <c r="B47" s="295">
        <v>1805</v>
      </c>
      <c r="C47" s="254" t="s">
        <v>74</v>
      </c>
      <c r="D47" s="253">
        <v>29.8325</v>
      </c>
      <c r="E47" s="253">
        <v>59529.04</v>
      </c>
      <c r="F47" s="253">
        <v>84.942250000000001</v>
      </c>
      <c r="G47" s="253">
        <v>198893.41403499999</v>
      </c>
      <c r="H47" s="253">
        <v>82.451989999999995</v>
      </c>
      <c r="I47" s="253">
        <v>181147.13514299999</v>
      </c>
      <c r="J47" s="253">
        <v>45.414000000000001</v>
      </c>
      <c r="K47" s="253">
        <v>98548.280200000008</v>
      </c>
      <c r="L47" s="253">
        <v>75.887</v>
      </c>
      <c r="M47" s="253">
        <v>145803.04440000001</v>
      </c>
      <c r="N47" s="253">
        <v>77.792000000000002</v>
      </c>
      <c r="O47" s="253">
        <v>178991.2</v>
      </c>
      <c r="P47" s="253">
        <v>64.406000000000006</v>
      </c>
      <c r="Q47" s="253">
        <v>184143.8</v>
      </c>
      <c r="R47" s="253">
        <v>17.33259</v>
      </c>
      <c r="S47" s="253">
        <v>36712.123352000002</v>
      </c>
      <c r="T47" s="253">
        <v>90.05758999999999</v>
      </c>
      <c r="U47" s="253">
        <v>226338.701111</v>
      </c>
      <c r="V47" s="253">
        <v>20.178999999999998</v>
      </c>
      <c r="W47" s="253">
        <v>49442.026000000005</v>
      </c>
      <c r="X47" s="253">
        <v>24.84591</v>
      </c>
      <c r="Y47" s="253">
        <v>60798.353448000002</v>
      </c>
      <c r="Z47" s="253">
        <v>55.979589999999995</v>
      </c>
      <c r="AA47" s="253">
        <v>164609.31528400001</v>
      </c>
      <c r="AB47" s="263">
        <f t="shared" si="8"/>
        <v>669.12041999999997</v>
      </c>
      <c r="AC47" s="263">
        <f t="shared" si="8"/>
        <v>1584956.4329730002</v>
      </c>
    </row>
    <row r="48" spans="1:29" ht="24.75" customHeight="1" x14ac:dyDescent="0.25">
      <c r="A48" s="303"/>
      <c r="B48" s="304">
        <v>1806</v>
      </c>
      <c r="C48" s="305" t="s">
        <v>75</v>
      </c>
      <c r="D48" s="269">
        <v>534.68433600000026</v>
      </c>
      <c r="E48" s="269">
        <v>2128631.3314260021</v>
      </c>
      <c r="F48" s="269">
        <v>535.22885499999995</v>
      </c>
      <c r="G48" s="269">
        <v>2428406.3243139959</v>
      </c>
      <c r="H48" s="269">
        <v>781.93919690000052</v>
      </c>
      <c r="I48" s="269">
        <v>3455068.0383409983</v>
      </c>
      <c r="J48" s="269">
        <v>543.50642980000009</v>
      </c>
      <c r="K48" s="269">
        <v>1914550.944763999</v>
      </c>
      <c r="L48" s="269">
        <v>195.19616000000002</v>
      </c>
      <c r="M48" s="269">
        <v>772603.97502500098</v>
      </c>
      <c r="N48" s="269">
        <v>331.49318000000022</v>
      </c>
      <c r="O48" s="253">
        <v>1636333.6786709998</v>
      </c>
      <c r="P48" s="253">
        <v>328.61092990000003</v>
      </c>
      <c r="Q48" s="253">
        <v>1402531.8660830013</v>
      </c>
      <c r="R48" s="253">
        <v>368.65590329999998</v>
      </c>
      <c r="S48" s="253">
        <v>1373120.5940790006</v>
      </c>
      <c r="T48" s="253">
        <v>382.73190510000006</v>
      </c>
      <c r="U48" s="253">
        <v>1904524.7836339998</v>
      </c>
      <c r="V48" s="253">
        <v>473.43893090000051</v>
      </c>
      <c r="W48" s="253">
        <v>1802450.4189929985</v>
      </c>
      <c r="X48" s="253">
        <v>503.83093509999986</v>
      </c>
      <c r="Y48" s="253">
        <v>2213158.447972999</v>
      </c>
      <c r="Z48" s="253">
        <v>376.35564410000029</v>
      </c>
      <c r="AA48" s="253">
        <v>1502399.2177359988</v>
      </c>
      <c r="AB48" s="263">
        <f t="shared" si="8"/>
        <v>5355.6724061000014</v>
      </c>
      <c r="AC48" s="263">
        <f t="shared" si="8"/>
        <v>22533779.621038999</v>
      </c>
    </row>
    <row r="49" spans="1:29" ht="3" customHeight="1" x14ac:dyDescent="0.25">
      <c r="A49" s="306"/>
      <c r="B49" s="307"/>
      <c r="C49" s="272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</row>
    <row r="50" spans="1:29" ht="38.25" customHeight="1" x14ac:dyDescent="0.25">
      <c r="A50" s="308" t="s">
        <v>76</v>
      </c>
      <c r="B50" s="309"/>
      <c r="C50" s="310" t="s">
        <v>77</v>
      </c>
      <c r="D50" s="311">
        <f t="shared" ref="D50:AA50" si="9">+D51+D52+D53+D54+D65+D66</f>
        <v>978.56698099999994</v>
      </c>
      <c r="E50" s="311">
        <f t="shared" si="9"/>
        <v>2077406.999538</v>
      </c>
      <c r="F50" s="311">
        <f t="shared" si="9"/>
        <v>509.37321000000003</v>
      </c>
      <c r="G50" s="311">
        <f t="shared" si="9"/>
        <v>1057146.739976</v>
      </c>
      <c r="H50" s="311">
        <f t="shared" si="9"/>
        <v>657.74105999999995</v>
      </c>
      <c r="I50" s="311">
        <f t="shared" si="9"/>
        <v>1258586.1292679999</v>
      </c>
      <c r="J50" s="311">
        <f t="shared" si="9"/>
        <v>1972.4008999999999</v>
      </c>
      <c r="K50" s="311">
        <f t="shared" si="9"/>
        <v>3248293.1980319996</v>
      </c>
      <c r="L50" s="311">
        <f t="shared" si="9"/>
        <v>2106.7367499999996</v>
      </c>
      <c r="M50" s="311">
        <f t="shared" si="9"/>
        <v>3966911.5893510003</v>
      </c>
      <c r="N50" s="311">
        <f t="shared" si="9"/>
        <v>538.59663000000012</v>
      </c>
      <c r="O50" s="262">
        <f t="shared" si="9"/>
        <v>895058.39352400007</v>
      </c>
      <c r="P50" s="262">
        <f t="shared" si="9"/>
        <v>194.9117</v>
      </c>
      <c r="Q50" s="262">
        <f t="shared" si="9"/>
        <v>537861.001468</v>
      </c>
      <c r="R50" s="262">
        <f t="shared" si="9"/>
        <v>313.09497999999991</v>
      </c>
      <c r="S50" s="262">
        <f t="shared" si="9"/>
        <v>642835.31470400002</v>
      </c>
      <c r="T50" s="262">
        <f t="shared" si="9"/>
        <v>626.87299000000007</v>
      </c>
      <c r="U50" s="262">
        <f t="shared" si="9"/>
        <v>1328318.8721939998</v>
      </c>
      <c r="V50" s="262">
        <f t="shared" si="9"/>
        <v>170.08475999999999</v>
      </c>
      <c r="W50" s="262">
        <f t="shared" si="9"/>
        <v>446504.33158499998</v>
      </c>
      <c r="X50" s="262">
        <f t="shared" si="9"/>
        <v>1449.2848299999998</v>
      </c>
      <c r="Y50" s="262">
        <f t="shared" si="9"/>
        <v>3028046.9063519998</v>
      </c>
      <c r="Z50" s="262">
        <f t="shared" si="9"/>
        <v>2313.8655899999994</v>
      </c>
      <c r="AA50" s="262">
        <f t="shared" si="9"/>
        <v>4819617.5308269989</v>
      </c>
      <c r="AB50" s="263">
        <f>D50+F50+H50+J50+L50+N50+P50+R50+T50+V50+X50+Z50</f>
        <v>11831.530380999997</v>
      </c>
      <c r="AC50" s="263">
        <f t="shared" ref="AB50:AC54" si="10">E50+G50+I50+K50+M50+O50+Q50+S50+U50+W50+Y50+AA50</f>
        <v>23306587.006819002</v>
      </c>
    </row>
    <row r="51" spans="1:29" ht="13.5" customHeight="1" x14ac:dyDescent="0.25">
      <c r="A51" s="301" t="s">
        <v>78</v>
      </c>
      <c r="B51" s="295" t="s">
        <v>79</v>
      </c>
      <c r="C51" s="254" t="s">
        <v>80</v>
      </c>
      <c r="D51" s="302">
        <v>970.65</v>
      </c>
      <c r="E51" s="253">
        <v>1981486.5899999999</v>
      </c>
      <c r="F51" s="302">
        <v>490.9085</v>
      </c>
      <c r="G51" s="253">
        <v>867941.21750000003</v>
      </c>
      <c r="H51" s="253">
        <v>633.11400000000003</v>
      </c>
      <c r="I51" s="253">
        <v>1044278.2046000001</v>
      </c>
      <c r="J51" s="253">
        <v>1968.5519999999999</v>
      </c>
      <c r="K51" s="253">
        <v>3222575.8925999999</v>
      </c>
      <c r="L51" s="253">
        <v>2083.4899999999998</v>
      </c>
      <c r="M51" s="253">
        <v>3769518.6680000001</v>
      </c>
      <c r="N51" s="253">
        <v>530.6</v>
      </c>
      <c r="O51" s="253">
        <v>830958.82250000001</v>
      </c>
      <c r="P51" s="253">
        <v>180.375</v>
      </c>
      <c r="Q51" s="253">
        <v>351475.98749999999</v>
      </c>
      <c r="R51" s="253">
        <v>290.50205999999997</v>
      </c>
      <c r="S51" s="253">
        <v>486629.22559200006</v>
      </c>
      <c r="T51" s="253">
        <v>576.93600000000004</v>
      </c>
      <c r="U51" s="253">
        <v>1020737.33</v>
      </c>
      <c r="V51" s="253">
        <v>156.32354999999998</v>
      </c>
      <c r="W51" s="253">
        <v>271418.818425</v>
      </c>
      <c r="X51" s="253">
        <v>1427.3009999999999</v>
      </c>
      <c r="Y51" s="253">
        <v>2806965.97</v>
      </c>
      <c r="Z51" s="253">
        <v>2293.9497999999999</v>
      </c>
      <c r="AA51" s="253">
        <v>4654228.1875199992</v>
      </c>
      <c r="AB51" s="263">
        <f t="shared" si="10"/>
        <v>11602.70191</v>
      </c>
      <c r="AC51" s="263">
        <f t="shared" si="10"/>
        <v>21308214.914237</v>
      </c>
    </row>
    <row r="52" spans="1:29" ht="12" customHeight="1" x14ac:dyDescent="0.25">
      <c r="A52" s="301"/>
      <c r="B52" s="295" t="s">
        <v>81</v>
      </c>
      <c r="C52" s="254" t="s">
        <v>82</v>
      </c>
      <c r="D52" s="302">
        <v>0</v>
      </c>
      <c r="E52" s="253">
        <v>0</v>
      </c>
      <c r="F52" s="302">
        <v>0</v>
      </c>
      <c r="G52" s="253">
        <v>0</v>
      </c>
      <c r="H52" s="253">
        <v>1E-3</v>
      </c>
      <c r="I52" s="253">
        <v>10</v>
      </c>
      <c r="J52" s="253">
        <v>0</v>
      </c>
      <c r="K52" s="253">
        <v>0</v>
      </c>
      <c r="L52" s="253">
        <v>0</v>
      </c>
      <c r="M52" s="253">
        <v>0</v>
      </c>
      <c r="N52" s="253">
        <v>0.12988999999999998</v>
      </c>
      <c r="O52" s="253">
        <v>520.71062400000005</v>
      </c>
      <c r="P52" s="253">
        <v>0</v>
      </c>
      <c r="Q52" s="253">
        <v>0</v>
      </c>
      <c r="R52" s="253">
        <v>4.83</v>
      </c>
      <c r="S52" s="253">
        <v>17569.125</v>
      </c>
      <c r="T52" s="253">
        <v>19.2</v>
      </c>
      <c r="U52" s="253">
        <v>68636.160000000003</v>
      </c>
      <c r="V52" s="253">
        <v>2E-3</v>
      </c>
      <c r="W52" s="253">
        <v>16.57</v>
      </c>
      <c r="X52" s="253">
        <v>0</v>
      </c>
      <c r="Y52" s="253">
        <v>0</v>
      </c>
      <c r="Z52" s="253">
        <v>0</v>
      </c>
      <c r="AA52" s="253">
        <v>0</v>
      </c>
      <c r="AB52" s="263">
        <f t="shared" si="10"/>
        <v>24.162889999999997</v>
      </c>
      <c r="AC52" s="263">
        <f t="shared" si="10"/>
        <v>86752.56562400001</v>
      </c>
    </row>
    <row r="53" spans="1:29" ht="12.75" customHeight="1" x14ac:dyDescent="0.25">
      <c r="A53" s="301"/>
      <c r="B53" s="295" t="s">
        <v>83</v>
      </c>
      <c r="C53" s="264" t="s">
        <v>84</v>
      </c>
      <c r="D53" s="302">
        <v>1.65</v>
      </c>
      <c r="E53" s="253">
        <v>13140.121599999999</v>
      </c>
      <c r="F53" s="302">
        <v>3.7222700000000004</v>
      </c>
      <c r="G53" s="253">
        <v>30990.383394999997</v>
      </c>
      <c r="H53" s="253">
        <v>2.7808099999999998</v>
      </c>
      <c r="I53" s="253">
        <v>15466.690987</v>
      </c>
      <c r="J53" s="253">
        <v>0.72416999999999998</v>
      </c>
      <c r="K53" s="253">
        <v>4096.6296899999998</v>
      </c>
      <c r="L53" s="253">
        <v>0.48302</v>
      </c>
      <c r="M53" s="253">
        <v>4760.9778249999999</v>
      </c>
      <c r="N53" s="253">
        <v>0.58968000000000009</v>
      </c>
      <c r="O53" s="253">
        <v>4549.9708799999999</v>
      </c>
      <c r="P53" s="253">
        <v>0.68400000000000005</v>
      </c>
      <c r="Q53" s="253">
        <v>5171.3007999999991</v>
      </c>
      <c r="R53" s="253">
        <v>0.30149999999999999</v>
      </c>
      <c r="S53" s="253">
        <v>3421.7465999999999</v>
      </c>
      <c r="T53" s="253">
        <v>6.0869399999999985</v>
      </c>
      <c r="U53" s="253">
        <v>7391.8080190000001</v>
      </c>
      <c r="V53" s="253">
        <v>1.0750900000000001</v>
      </c>
      <c r="W53" s="253">
        <v>10797.217811000002</v>
      </c>
      <c r="X53" s="253">
        <v>0.93803999999999998</v>
      </c>
      <c r="Y53" s="253">
        <v>10778.702363</v>
      </c>
      <c r="Z53" s="253">
        <v>0.13867000000000002</v>
      </c>
      <c r="AA53" s="253">
        <v>1763.3271110000001</v>
      </c>
      <c r="AB53" s="263">
        <f t="shared" si="10"/>
        <v>19.174189999999999</v>
      </c>
      <c r="AC53" s="263">
        <f t="shared" si="10"/>
        <v>112328.87708100001</v>
      </c>
    </row>
    <row r="54" spans="1:29" ht="12.75" customHeight="1" x14ac:dyDescent="0.25">
      <c r="A54" s="301"/>
      <c r="B54" s="295" t="s">
        <v>85</v>
      </c>
      <c r="C54" s="264" t="s">
        <v>86</v>
      </c>
      <c r="D54" s="253">
        <v>6.0946610000000003</v>
      </c>
      <c r="E54" s="253">
        <v>78150.463958000008</v>
      </c>
      <c r="F54" s="253">
        <v>9.9654799999999994</v>
      </c>
      <c r="G54" s="253">
        <v>104605.17664699997</v>
      </c>
      <c r="H54" s="253">
        <v>20.306380000000001</v>
      </c>
      <c r="I54" s="253">
        <v>158535.86626699998</v>
      </c>
      <c r="J54" s="253">
        <v>1.4452799999999999</v>
      </c>
      <c r="K54" s="253">
        <v>9216.2174039999991</v>
      </c>
      <c r="L54" s="253">
        <v>22.317509999999999</v>
      </c>
      <c r="M54" s="253">
        <v>188660.12924499999</v>
      </c>
      <c r="N54" s="253">
        <v>1.3188899999999999</v>
      </c>
      <c r="O54" s="253">
        <v>15644.130366999998</v>
      </c>
      <c r="P54" s="253">
        <v>12.243</v>
      </c>
      <c r="Q54" s="253">
        <v>167379.94702599995</v>
      </c>
      <c r="R54" s="253">
        <v>12.58211</v>
      </c>
      <c r="S54" s="253">
        <v>97936.730512000009</v>
      </c>
      <c r="T54" s="253">
        <v>19.923239999999996</v>
      </c>
      <c r="U54" s="253">
        <v>189936.99552300002</v>
      </c>
      <c r="V54" s="253">
        <v>11.13372</v>
      </c>
      <c r="W54" s="253">
        <v>144849.89937299999</v>
      </c>
      <c r="X54" s="253">
        <v>16.07423</v>
      </c>
      <c r="Y54" s="253">
        <v>161309.46567199999</v>
      </c>
      <c r="Z54" s="253">
        <v>17.038309999999999</v>
      </c>
      <c r="AA54" s="253">
        <v>138780.52211600001</v>
      </c>
      <c r="AB54" s="263">
        <f t="shared" si="10"/>
        <v>150.44281099999998</v>
      </c>
      <c r="AC54" s="263">
        <f t="shared" si="10"/>
        <v>1455005.5441100001</v>
      </c>
    </row>
    <row r="55" spans="1:29" ht="5.25" customHeight="1" x14ac:dyDescent="0.25">
      <c r="A55" s="312"/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</row>
    <row r="56" spans="1:29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581" t="s">
        <v>308</v>
      </c>
      <c r="B60" s="581"/>
      <c r="C60" s="581"/>
      <c r="D60" s="581"/>
      <c r="E60" s="581"/>
      <c r="F60" s="581"/>
      <c r="G60" s="581"/>
      <c r="H60" s="581"/>
      <c r="I60" s="581"/>
      <c r="J60" s="581"/>
      <c r="K60" s="581"/>
      <c r="L60" s="581"/>
      <c r="M60" s="581"/>
      <c r="N60" s="581"/>
      <c r="O60" s="581"/>
      <c r="P60" s="581"/>
      <c r="Q60" s="581"/>
      <c r="R60" s="581"/>
      <c r="S60" s="581"/>
      <c r="T60" s="581"/>
      <c r="U60" s="581"/>
      <c r="V60" s="581"/>
      <c r="W60" s="581"/>
      <c r="X60" s="581"/>
      <c r="Y60" s="581"/>
      <c r="Z60" s="581"/>
      <c r="AA60" s="581"/>
      <c r="AB60" s="581"/>
      <c r="AC60" s="581"/>
    </row>
    <row r="61" spans="1:29" x14ac:dyDescent="0.25">
      <c r="A61" s="582" t="s">
        <v>3</v>
      </c>
      <c r="B61" s="582"/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2"/>
      <c r="R61" s="582"/>
      <c r="S61" s="582"/>
      <c r="T61" s="582"/>
      <c r="U61" s="582"/>
      <c r="V61" s="582"/>
      <c r="W61" s="582"/>
      <c r="X61" s="582"/>
      <c r="Y61" s="582"/>
      <c r="Z61" s="582"/>
      <c r="AA61" s="582"/>
      <c r="AB61" s="582"/>
      <c r="AC61" s="582"/>
    </row>
    <row r="62" spans="1:29" ht="7.5" customHeight="1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thickBot="1" x14ac:dyDescent="0.3">
      <c r="A63" s="597" t="s">
        <v>4</v>
      </c>
      <c r="B63" s="599" t="s">
        <v>5</v>
      </c>
      <c r="C63" s="586" t="s">
        <v>90</v>
      </c>
      <c r="D63" s="585" t="s">
        <v>7</v>
      </c>
      <c r="E63" s="585"/>
      <c r="F63" s="585" t="s">
        <v>8</v>
      </c>
      <c r="G63" s="585"/>
      <c r="H63" s="585" t="s">
        <v>9</v>
      </c>
      <c r="I63" s="585"/>
      <c r="J63" s="585" t="s">
        <v>10</v>
      </c>
      <c r="K63" s="585"/>
      <c r="L63" s="585" t="s">
        <v>11</v>
      </c>
      <c r="M63" s="585"/>
      <c r="N63" s="585" t="s">
        <v>12</v>
      </c>
      <c r="O63" s="585"/>
      <c r="P63" s="585" t="s">
        <v>13</v>
      </c>
      <c r="Q63" s="585"/>
      <c r="R63" s="585" t="s">
        <v>14</v>
      </c>
      <c r="S63" s="585"/>
      <c r="T63" s="585" t="s">
        <v>15</v>
      </c>
      <c r="U63" s="585"/>
      <c r="V63" s="585" t="s">
        <v>16</v>
      </c>
      <c r="W63" s="585"/>
      <c r="X63" s="585" t="s">
        <v>17</v>
      </c>
      <c r="Y63" s="585"/>
      <c r="Z63" s="585" t="s">
        <v>18</v>
      </c>
      <c r="AA63" s="585"/>
      <c r="AB63" s="585" t="s">
        <v>19</v>
      </c>
      <c r="AC63" s="592"/>
    </row>
    <row r="64" spans="1:29" ht="15.75" thickBot="1" x14ac:dyDescent="0.3">
      <c r="A64" s="598"/>
      <c r="B64" s="600"/>
      <c r="C64" s="587"/>
      <c r="D64" s="242" t="s">
        <v>20</v>
      </c>
      <c r="E64" s="242" t="s">
        <v>21</v>
      </c>
      <c r="F64" s="242" t="s">
        <v>20</v>
      </c>
      <c r="G64" s="242" t="s">
        <v>21</v>
      </c>
      <c r="H64" s="242" t="s">
        <v>20</v>
      </c>
      <c r="I64" s="242" t="s">
        <v>21</v>
      </c>
      <c r="J64" s="242" t="s">
        <v>20</v>
      </c>
      <c r="K64" s="242" t="s">
        <v>21</v>
      </c>
      <c r="L64" s="242" t="s">
        <v>20</v>
      </c>
      <c r="M64" s="242" t="s">
        <v>21</v>
      </c>
      <c r="N64" s="242" t="s">
        <v>20</v>
      </c>
      <c r="O64" s="242" t="s">
        <v>21</v>
      </c>
      <c r="P64" s="242" t="s">
        <v>20</v>
      </c>
      <c r="Q64" s="242" t="s">
        <v>21</v>
      </c>
      <c r="R64" s="242" t="s">
        <v>20</v>
      </c>
      <c r="S64" s="242" t="s">
        <v>21</v>
      </c>
      <c r="T64" s="242" t="s">
        <v>20</v>
      </c>
      <c r="U64" s="242" t="s">
        <v>21</v>
      </c>
      <c r="V64" s="242" t="s">
        <v>20</v>
      </c>
      <c r="W64" s="242" t="s">
        <v>21</v>
      </c>
      <c r="X64" s="242" t="s">
        <v>20</v>
      </c>
      <c r="Y64" s="242" t="s">
        <v>21</v>
      </c>
      <c r="Z64" s="242" t="s">
        <v>20</v>
      </c>
      <c r="AA64" s="242" t="s">
        <v>21</v>
      </c>
      <c r="AB64" s="242" t="s">
        <v>20</v>
      </c>
      <c r="AC64" s="243" t="s">
        <v>21</v>
      </c>
    </row>
    <row r="65" spans="1:29" ht="13.5" customHeight="1" x14ac:dyDescent="0.25">
      <c r="A65" s="313"/>
      <c r="B65" s="314" t="s">
        <v>91</v>
      </c>
      <c r="C65" s="315" t="s">
        <v>92</v>
      </c>
      <c r="D65" s="316">
        <v>0.17232</v>
      </c>
      <c r="E65" s="316">
        <v>4629.8239800000001</v>
      </c>
      <c r="F65" s="316">
        <v>4.7744400000000002</v>
      </c>
      <c r="G65" s="316">
        <v>53437.162505999993</v>
      </c>
      <c r="H65" s="316">
        <v>1.53247</v>
      </c>
      <c r="I65" s="316">
        <v>40258.277494000002</v>
      </c>
      <c r="J65" s="316">
        <v>1.6794500000000001</v>
      </c>
      <c r="K65" s="316">
        <v>12404.458338</v>
      </c>
      <c r="L65" s="316">
        <v>0.37964999999999999</v>
      </c>
      <c r="M65" s="316">
        <v>3830.612842</v>
      </c>
      <c r="N65" s="316">
        <v>4.64832</v>
      </c>
      <c r="O65" s="316">
        <v>41630.739018</v>
      </c>
      <c r="P65" s="316">
        <v>1.6097000000000001</v>
      </c>
      <c r="Q65" s="316">
        <v>13833.766142</v>
      </c>
      <c r="R65" s="316">
        <v>4.8793100000000003</v>
      </c>
      <c r="S65" s="316">
        <v>37278.487000000001</v>
      </c>
      <c r="T65" s="316">
        <v>4.5018099999999999</v>
      </c>
      <c r="U65" s="316">
        <v>40331.971151999998</v>
      </c>
      <c r="V65" s="316">
        <v>1.5357000000000001</v>
      </c>
      <c r="W65" s="316">
        <v>19289.276075999998</v>
      </c>
      <c r="X65" s="316">
        <v>4.2751299999999999</v>
      </c>
      <c r="Y65" s="316">
        <v>46507.93174</v>
      </c>
      <c r="Z65" s="316">
        <v>2.7388100000000004</v>
      </c>
      <c r="AA65" s="316">
        <v>24845.49408</v>
      </c>
      <c r="AB65" s="317">
        <f t="shared" ref="AB65:AC71" si="11">D65+F65+H65+J65+L65+N65+P65+R65+T65+V65+X65+Z65</f>
        <v>32.727109999999996</v>
      </c>
      <c r="AC65" s="317">
        <f t="shared" si="11"/>
        <v>338278.00036800001</v>
      </c>
    </row>
    <row r="66" spans="1:29" ht="12.75" customHeight="1" x14ac:dyDescent="0.25">
      <c r="A66" s="301"/>
      <c r="B66" s="295" t="s">
        <v>93</v>
      </c>
      <c r="C66" s="254" t="s">
        <v>94</v>
      </c>
      <c r="D66" s="253">
        <v>0</v>
      </c>
      <c r="E66" s="253">
        <v>0</v>
      </c>
      <c r="F66" s="302">
        <v>2.5200000000000001E-3</v>
      </c>
      <c r="G66" s="302">
        <v>172.79992799999999</v>
      </c>
      <c r="H66" s="302">
        <v>6.4000000000000003E-3</v>
      </c>
      <c r="I66" s="302">
        <v>37.089919999999999</v>
      </c>
      <c r="J66" s="302">
        <v>0</v>
      </c>
      <c r="K66" s="302">
        <v>0</v>
      </c>
      <c r="L66" s="302">
        <v>6.6570000000000004E-2</v>
      </c>
      <c r="M66" s="302">
        <v>141.20143899999999</v>
      </c>
      <c r="N66" s="316">
        <v>1.30985</v>
      </c>
      <c r="O66" s="316">
        <v>1754.0201350000002</v>
      </c>
      <c r="P66" s="316">
        <v>0</v>
      </c>
      <c r="Q66" s="316">
        <v>0</v>
      </c>
      <c r="R66" s="316">
        <v>0</v>
      </c>
      <c r="S66" s="316">
        <v>0</v>
      </c>
      <c r="T66" s="316">
        <v>0.22500000000000001</v>
      </c>
      <c r="U66" s="316">
        <v>1284.6074999999998</v>
      </c>
      <c r="V66" s="316">
        <v>1.47E-2</v>
      </c>
      <c r="W66" s="316">
        <v>132.54990000000001</v>
      </c>
      <c r="X66" s="316">
        <v>0.6964300000000001</v>
      </c>
      <c r="Y66" s="316">
        <v>2484.836577</v>
      </c>
      <c r="Z66" s="316">
        <v>0</v>
      </c>
      <c r="AA66" s="316">
        <v>0</v>
      </c>
      <c r="AB66" s="317">
        <f t="shared" si="11"/>
        <v>2.3214700000000001</v>
      </c>
      <c r="AC66" s="317">
        <f t="shared" si="11"/>
        <v>6007.105399</v>
      </c>
    </row>
    <row r="67" spans="1:29" ht="14.25" customHeight="1" x14ac:dyDescent="0.25">
      <c r="A67" s="256">
        <v>17</v>
      </c>
      <c r="B67" s="601" t="s">
        <v>95</v>
      </c>
      <c r="C67" s="601"/>
      <c r="D67" s="262">
        <f>+D68+D69+D70+D71</f>
        <v>3584.4381899999998</v>
      </c>
      <c r="E67" s="262">
        <f t="shared" ref="E67:AA67" si="12">+E68+E69+E70+E71</f>
        <v>4545607.6500310022</v>
      </c>
      <c r="F67" s="262">
        <f t="shared" si="12"/>
        <v>3624.6553599999997</v>
      </c>
      <c r="G67" s="262">
        <f t="shared" si="12"/>
        <v>4621959.3919050042</v>
      </c>
      <c r="H67" s="262">
        <f t="shared" si="12"/>
        <v>3977.463670000001</v>
      </c>
      <c r="I67" s="262">
        <f t="shared" si="12"/>
        <v>4892818.930616999</v>
      </c>
      <c r="J67" s="262">
        <f t="shared" si="12"/>
        <v>3801.3412100000005</v>
      </c>
      <c r="K67" s="262">
        <f t="shared" si="12"/>
        <v>4231933.8347290009</v>
      </c>
      <c r="L67" s="262">
        <f t="shared" si="12"/>
        <v>2843.8192299999996</v>
      </c>
      <c r="M67" s="262">
        <f t="shared" si="12"/>
        <v>2913685.4303189991</v>
      </c>
      <c r="N67" s="262">
        <f t="shared" si="12"/>
        <v>3666.1492300000009</v>
      </c>
      <c r="O67" s="262">
        <f t="shared" si="12"/>
        <v>2809717.2729510004</v>
      </c>
      <c r="P67" s="262">
        <f t="shared" si="12"/>
        <v>3303.3213599999995</v>
      </c>
      <c r="Q67" s="262">
        <f t="shared" si="12"/>
        <v>2967686.5672589992</v>
      </c>
      <c r="R67" s="262">
        <f t="shared" si="12"/>
        <v>3047.1077999999998</v>
      </c>
      <c r="S67" s="262">
        <f t="shared" si="12"/>
        <v>2851506.0035890006</v>
      </c>
      <c r="T67" s="262">
        <f t="shared" si="12"/>
        <v>3704.8121598999996</v>
      </c>
      <c r="U67" s="262">
        <f t="shared" si="12"/>
        <v>4932613.9552020002</v>
      </c>
      <c r="V67" s="262">
        <f t="shared" si="12"/>
        <v>5201.2123600000032</v>
      </c>
      <c r="W67" s="262">
        <f t="shared" si="12"/>
        <v>5100997.7072120067</v>
      </c>
      <c r="X67" s="262">
        <f t="shared" si="12"/>
        <v>4648.1914199999983</v>
      </c>
      <c r="Y67" s="262">
        <f t="shared" si="12"/>
        <v>4673099.166217003</v>
      </c>
      <c r="Z67" s="262">
        <f t="shared" si="12"/>
        <v>3015.7309900000005</v>
      </c>
      <c r="AA67" s="262">
        <f t="shared" si="12"/>
        <v>4147939.8035290008</v>
      </c>
      <c r="AB67" s="317">
        <f t="shared" si="11"/>
        <v>44418.242979900009</v>
      </c>
      <c r="AC67" s="317">
        <f t="shared" si="11"/>
        <v>48689565.713560022</v>
      </c>
    </row>
    <row r="68" spans="1:29" ht="12" customHeight="1" x14ac:dyDescent="0.25">
      <c r="A68" s="301"/>
      <c r="B68" s="295" t="s">
        <v>96</v>
      </c>
      <c r="C68" s="254" t="s">
        <v>97</v>
      </c>
      <c r="D68" s="253">
        <v>367.34877</v>
      </c>
      <c r="E68" s="253">
        <v>135702.42024299991</v>
      </c>
      <c r="F68" s="253">
        <v>141.33019000000002</v>
      </c>
      <c r="G68" s="253">
        <v>80859.620347000018</v>
      </c>
      <c r="H68" s="253">
        <v>647.85046</v>
      </c>
      <c r="I68" s="253">
        <v>284675.40041500004</v>
      </c>
      <c r="J68" s="253">
        <v>1104.6458500000001</v>
      </c>
      <c r="K68" s="253">
        <v>488295.32651499991</v>
      </c>
      <c r="L68" s="253">
        <v>573.23749999999995</v>
      </c>
      <c r="M68" s="253">
        <v>223478.53217000002</v>
      </c>
      <c r="N68" s="253">
        <v>992.21987000000001</v>
      </c>
      <c r="O68" s="253">
        <v>402928.641802</v>
      </c>
      <c r="P68" s="277">
        <v>1164.8934999999999</v>
      </c>
      <c r="Q68" s="277">
        <v>449667.20166000002</v>
      </c>
      <c r="R68" s="277">
        <v>683.4274200000001</v>
      </c>
      <c r="S68" s="277">
        <v>269981.13349599997</v>
      </c>
      <c r="T68" s="277">
        <v>698.38510000000019</v>
      </c>
      <c r="U68" s="277">
        <v>269039.27844200004</v>
      </c>
      <c r="V68" s="277">
        <v>2020.2369500000002</v>
      </c>
      <c r="W68" s="277">
        <v>804565.68461900018</v>
      </c>
      <c r="X68" s="277">
        <v>1374.0310299999999</v>
      </c>
      <c r="Y68" s="277">
        <v>351412.804053</v>
      </c>
      <c r="Z68" s="277">
        <v>318.62527</v>
      </c>
      <c r="AA68" s="277">
        <v>140466.51255699998</v>
      </c>
      <c r="AB68" s="317">
        <f t="shared" si="11"/>
        <v>10086.23191</v>
      </c>
      <c r="AC68" s="317">
        <f t="shared" si="11"/>
        <v>3901072.5563190002</v>
      </c>
    </row>
    <row r="69" spans="1:29" ht="12.75" customHeight="1" x14ac:dyDescent="0.25">
      <c r="A69" s="301"/>
      <c r="B69" s="295">
        <v>17.02</v>
      </c>
      <c r="C69" s="252" t="s">
        <v>98</v>
      </c>
      <c r="D69" s="253">
        <v>1319.0620499999998</v>
      </c>
      <c r="E69" s="253">
        <v>727068.48076100042</v>
      </c>
      <c r="F69" s="253">
        <v>1439.3046399999996</v>
      </c>
      <c r="G69" s="253">
        <v>844842.0657780004</v>
      </c>
      <c r="H69" s="253">
        <v>1078.0828500000002</v>
      </c>
      <c r="I69" s="253">
        <v>617162.01937300048</v>
      </c>
      <c r="J69" s="253">
        <v>1088.0010300000004</v>
      </c>
      <c r="K69" s="253">
        <v>624652.96014700027</v>
      </c>
      <c r="L69" s="253">
        <v>1094.9126100000001</v>
      </c>
      <c r="M69" s="253">
        <v>711744.72848800011</v>
      </c>
      <c r="N69" s="253">
        <v>1879.5080500000006</v>
      </c>
      <c r="O69" s="253">
        <v>1067633.2461540005</v>
      </c>
      <c r="P69" s="277">
        <v>1092.0349199999998</v>
      </c>
      <c r="Q69" s="277">
        <v>695372.3829300002</v>
      </c>
      <c r="R69" s="277">
        <v>1283.4653299999998</v>
      </c>
      <c r="S69" s="277">
        <v>752236.61625899991</v>
      </c>
      <c r="T69" s="277">
        <v>1039.1483799999999</v>
      </c>
      <c r="U69" s="277">
        <v>622113.67636799987</v>
      </c>
      <c r="V69" s="277">
        <v>1288.74386</v>
      </c>
      <c r="W69" s="277">
        <v>765385.90205300029</v>
      </c>
      <c r="X69" s="277">
        <v>1409.36356</v>
      </c>
      <c r="Y69" s="277">
        <v>778625.26644700009</v>
      </c>
      <c r="Z69" s="277">
        <v>728.38636999999994</v>
      </c>
      <c r="AA69" s="277">
        <v>598472.30979099998</v>
      </c>
      <c r="AB69" s="317">
        <f t="shared" si="11"/>
        <v>14740.013650000001</v>
      </c>
      <c r="AC69" s="317">
        <f t="shared" si="11"/>
        <v>8805309.6545490045</v>
      </c>
    </row>
    <row r="70" spans="1:29" ht="12.75" customHeight="1" x14ac:dyDescent="0.25">
      <c r="A70" s="301"/>
      <c r="B70" s="295">
        <v>17.03</v>
      </c>
      <c r="C70" s="254" t="s">
        <v>99</v>
      </c>
      <c r="D70" s="253">
        <v>1.44E-2</v>
      </c>
      <c r="E70" s="253">
        <v>8.9006399999999992</v>
      </c>
      <c r="F70" s="253">
        <v>0</v>
      </c>
      <c r="G70" s="253">
        <v>0</v>
      </c>
      <c r="H70" s="253">
        <v>5.5809999999999998E-2</v>
      </c>
      <c r="I70" s="253">
        <v>337.00119599999999</v>
      </c>
      <c r="J70" s="253">
        <v>5.5219999999999998E-2</v>
      </c>
      <c r="K70" s="253">
        <v>330.30103200000002</v>
      </c>
      <c r="L70" s="253">
        <v>1.7999999999999999E-2</v>
      </c>
      <c r="M70" s="253">
        <v>66.160799999999995</v>
      </c>
      <c r="N70" s="253">
        <v>0</v>
      </c>
      <c r="O70" s="253">
        <v>0</v>
      </c>
      <c r="P70" s="277">
        <v>0</v>
      </c>
      <c r="Q70" s="277">
        <v>0</v>
      </c>
      <c r="R70" s="277">
        <v>8.1600000000000006E-3</v>
      </c>
      <c r="S70" s="277">
        <v>65.080079999999995</v>
      </c>
      <c r="T70" s="277">
        <v>0.90720000000000001</v>
      </c>
      <c r="U70" s="277">
        <v>2380.0392000000002</v>
      </c>
      <c r="V70" s="277">
        <v>0</v>
      </c>
      <c r="W70" s="277">
        <v>0</v>
      </c>
      <c r="X70" s="277">
        <v>0</v>
      </c>
      <c r="Y70" s="277">
        <v>0</v>
      </c>
      <c r="Z70" s="277">
        <v>2.2679999999999998</v>
      </c>
      <c r="AA70" s="277">
        <v>5950.098</v>
      </c>
      <c r="AB70" s="317">
        <f t="shared" si="11"/>
        <v>3.3267899999999999</v>
      </c>
      <c r="AC70" s="317">
        <f t="shared" si="11"/>
        <v>9137.5809480000007</v>
      </c>
    </row>
    <row r="71" spans="1:29" ht="12" customHeight="1" x14ac:dyDescent="0.25">
      <c r="A71" s="301"/>
      <c r="B71" s="295">
        <v>1704</v>
      </c>
      <c r="C71" s="252" t="s">
        <v>100</v>
      </c>
      <c r="D71" s="253">
        <v>1898.0129699999998</v>
      </c>
      <c r="E71" s="253">
        <v>3682827.8483870015</v>
      </c>
      <c r="F71" s="253">
        <v>2044.02053</v>
      </c>
      <c r="G71" s="253">
        <v>3696257.7057800042</v>
      </c>
      <c r="H71" s="253">
        <v>2251.4745500000004</v>
      </c>
      <c r="I71" s="253">
        <v>3990644.5096329981</v>
      </c>
      <c r="J71" s="253">
        <v>1608.6391100000001</v>
      </c>
      <c r="K71" s="253">
        <v>3118655.2470350009</v>
      </c>
      <c r="L71" s="253">
        <v>1175.6511199999995</v>
      </c>
      <c r="M71" s="253">
        <v>1978396.0088609988</v>
      </c>
      <c r="N71" s="253">
        <v>794.42131000000006</v>
      </c>
      <c r="O71" s="253">
        <v>1339155.3849950002</v>
      </c>
      <c r="P71" s="253">
        <v>1046.3929399999997</v>
      </c>
      <c r="Q71" s="253">
        <v>1822646.9826689991</v>
      </c>
      <c r="R71" s="277">
        <v>1080.2068899999999</v>
      </c>
      <c r="S71" s="277">
        <v>1829223.1737540008</v>
      </c>
      <c r="T71" s="277">
        <v>1966.3714798999995</v>
      </c>
      <c r="U71" s="277">
        <v>4039080.9611920007</v>
      </c>
      <c r="V71" s="277">
        <v>1892.2315500000027</v>
      </c>
      <c r="W71" s="277">
        <v>3531046.1205400066</v>
      </c>
      <c r="X71" s="277">
        <v>1864.7968299999984</v>
      </c>
      <c r="Y71" s="277">
        <v>3543061.0957170026</v>
      </c>
      <c r="Z71" s="277">
        <v>1966.4513500000005</v>
      </c>
      <c r="AA71" s="277">
        <v>3403050.8831810006</v>
      </c>
      <c r="AB71" s="317">
        <f t="shared" si="11"/>
        <v>19588.670629899996</v>
      </c>
      <c r="AC71" s="317">
        <f t="shared" si="11"/>
        <v>35974045.921744011</v>
      </c>
    </row>
    <row r="72" spans="1:29" ht="12.75" customHeight="1" x14ac:dyDescent="0.25">
      <c r="A72" s="318"/>
      <c r="B72" s="290"/>
      <c r="C72" s="319" t="s">
        <v>101</v>
      </c>
      <c r="D72" s="320"/>
      <c r="E72" s="320"/>
      <c r="F72" s="320"/>
      <c r="G72" s="32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321"/>
      <c r="AC72" s="321"/>
    </row>
    <row r="73" spans="1:29" ht="12.75" customHeight="1" x14ac:dyDescent="0.25">
      <c r="A73" s="322"/>
      <c r="B73" s="388">
        <v>801.11</v>
      </c>
      <c r="C73" s="252" t="s">
        <v>102</v>
      </c>
      <c r="D73" s="253">
        <v>130.24600000000001</v>
      </c>
      <c r="E73" s="253">
        <v>60936.22</v>
      </c>
      <c r="F73" s="253">
        <v>125.62961999999999</v>
      </c>
      <c r="G73" s="253">
        <v>69197.333077999996</v>
      </c>
      <c r="H73" s="253">
        <v>26.5</v>
      </c>
      <c r="I73" s="253">
        <v>12780.95</v>
      </c>
      <c r="J73" s="253">
        <v>225.76754</v>
      </c>
      <c r="K73" s="253">
        <v>176715.09069000001</v>
      </c>
      <c r="L73" s="253">
        <v>544.48500000000001</v>
      </c>
      <c r="M73" s="253">
        <v>375770.53450000001</v>
      </c>
      <c r="N73" s="253">
        <v>13</v>
      </c>
      <c r="O73" s="253">
        <v>27387.1</v>
      </c>
      <c r="P73" s="253">
        <v>12.5</v>
      </c>
      <c r="Q73" s="253">
        <v>22338.75</v>
      </c>
      <c r="R73" s="253">
        <v>0.2268</v>
      </c>
      <c r="S73" s="253">
        <v>825.00768000000005</v>
      </c>
      <c r="T73" s="253">
        <v>100</v>
      </c>
      <c r="U73" s="253">
        <v>190295.2</v>
      </c>
      <c r="V73" s="253">
        <v>210.21679999999998</v>
      </c>
      <c r="W73" s="253">
        <v>121638.92363999999</v>
      </c>
      <c r="X73" s="253">
        <v>187.38027000000002</v>
      </c>
      <c r="Y73" s="253">
        <v>116057.866989</v>
      </c>
      <c r="Z73" s="253">
        <v>87.996800000000007</v>
      </c>
      <c r="AA73" s="253">
        <v>101089.54684</v>
      </c>
      <c r="AB73" s="317">
        <f>D73+F73+H73+J73+L73+N73+P73+R73+T73+V73+X73+Z73</f>
        <v>1663.9488299999998</v>
      </c>
      <c r="AC73" s="317">
        <f>E73+G73+I73+K73+M73+O73+Q73+S73+U73+W73+Y73+AA73</f>
        <v>1275032.523417</v>
      </c>
    </row>
    <row r="74" spans="1:29" ht="12.75" customHeight="1" x14ac:dyDescent="0.25">
      <c r="A74" s="318"/>
      <c r="B74" s="323" t="s">
        <v>103</v>
      </c>
      <c r="C74" s="252" t="s">
        <v>104</v>
      </c>
      <c r="D74" s="253">
        <v>148.94710999999998</v>
      </c>
      <c r="E74" s="253">
        <v>480570.99926899985</v>
      </c>
      <c r="F74" s="253">
        <v>123.86277</v>
      </c>
      <c r="G74" s="253">
        <v>375549.295881</v>
      </c>
      <c r="H74" s="253">
        <v>127.65257000000003</v>
      </c>
      <c r="I74" s="253">
        <v>422039.82962800004</v>
      </c>
      <c r="J74" s="253">
        <v>157.87793999999997</v>
      </c>
      <c r="K74" s="253">
        <v>501966.20340199996</v>
      </c>
      <c r="L74" s="253">
        <v>122.26319000000001</v>
      </c>
      <c r="M74" s="253">
        <v>383708.30614699988</v>
      </c>
      <c r="N74" s="253">
        <v>85.934399999999997</v>
      </c>
      <c r="O74" s="253">
        <v>312039.96296999999</v>
      </c>
      <c r="P74" s="253">
        <v>115.75215</v>
      </c>
      <c r="Q74" s="253">
        <v>354802.05873700004</v>
      </c>
      <c r="R74" s="253">
        <v>92.993559999999988</v>
      </c>
      <c r="S74" s="253">
        <v>299846.01880299998</v>
      </c>
      <c r="T74" s="253">
        <v>83.117500000000007</v>
      </c>
      <c r="U74" s="253">
        <v>239789.03256699996</v>
      </c>
      <c r="V74" s="253">
        <v>97.505259999999993</v>
      </c>
      <c r="W74" s="253">
        <v>241959.86930299996</v>
      </c>
      <c r="X74" s="253">
        <v>91.123189999999994</v>
      </c>
      <c r="Y74" s="253">
        <v>275092.94241199997</v>
      </c>
      <c r="Z74" s="253">
        <v>183.40227999999996</v>
      </c>
      <c r="AA74" s="253">
        <v>474797.54526699998</v>
      </c>
      <c r="AB74" s="317">
        <f>D74+F74+H74+J74+L74+N74+P74+R74+T74+V74+X74+Z74</f>
        <v>1430.43192</v>
      </c>
      <c r="AC74" s="317">
        <f>E74+G74+I74+K74+M74+O74+Q74+S74+U74+W74+Y74+AA74</f>
        <v>4362162.0643859999</v>
      </c>
    </row>
    <row r="75" spans="1:29" ht="12.75" customHeight="1" x14ac:dyDescent="0.25">
      <c r="A75" s="248" t="s">
        <v>105</v>
      </c>
      <c r="B75" s="324"/>
      <c r="C75" s="325" t="s">
        <v>106</v>
      </c>
      <c r="D75" s="291"/>
      <c r="E75" s="291"/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7"/>
      <c r="AC75" s="327"/>
    </row>
    <row r="76" spans="1:29" ht="12.75" customHeight="1" x14ac:dyDescent="0.25">
      <c r="A76" s="588" t="s">
        <v>107</v>
      </c>
      <c r="B76" s="588"/>
      <c r="C76" s="328" t="s">
        <v>108</v>
      </c>
      <c r="D76" s="262">
        <f>+D77+D78+D79+D80</f>
        <v>3864.5431500000004</v>
      </c>
      <c r="E76" s="262">
        <f t="shared" ref="E76:AA76" si="13">+E77+E78+E79+E80</f>
        <v>3672901.1001940002</v>
      </c>
      <c r="F76" s="262">
        <f t="shared" si="13"/>
        <v>2577.09978</v>
      </c>
      <c r="G76" s="262">
        <f t="shared" si="13"/>
        <v>2550015.3134690002</v>
      </c>
      <c r="H76" s="262">
        <f t="shared" si="13"/>
        <v>3335.8868300000004</v>
      </c>
      <c r="I76" s="262">
        <f t="shared" si="13"/>
        <v>3621747.0594519996</v>
      </c>
      <c r="J76" s="262">
        <f t="shared" si="13"/>
        <v>4031.4247000000005</v>
      </c>
      <c r="K76" s="262">
        <f t="shared" si="13"/>
        <v>4489964.8738249997</v>
      </c>
      <c r="L76" s="262">
        <f t="shared" si="13"/>
        <v>4735.0647799999997</v>
      </c>
      <c r="M76" s="262">
        <f t="shared" si="13"/>
        <v>5592356.0546470005</v>
      </c>
      <c r="N76" s="262">
        <f t="shared" si="13"/>
        <v>11968.85338</v>
      </c>
      <c r="O76" s="262">
        <f t="shared" si="13"/>
        <v>14264885.776702002</v>
      </c>
      <c r="P76" s="262">
        <f t="shared" si="13"/>
        <v>9194.5519999999997</v>
      </c>
      <c r="Q76" s="262">
        <f t="shared" si="13"/>
        <v>10316593.600291999</v>
      </c>
      <c r="R76" s="262">
        <f t="shared" si="13"/>
        <v>3166.1485699999998</v>
      </c>
      <c r="S76" s="262">
        <f t="shared" si="13"/>
        <v>3566956.1274649999</v>
      </c>
      <c r="T76" s="262">
        <f t="shared" si="13"/>
        <v>1889.0061699999999</v>
      </c>
      <c r="U76" s="262">
        <f t="shared" si="13"/>
        <v>2036906.3097589996</v>
      </c>
      <c r="V76" s="262">
        <f t="shared" si="13"/>
        <v>3925.7493899999999</v>
      </c>
      <c r="W76" s="262">
        <f t="shared" si="13"/>
        <v>3888944.6767839999</v>
      </c>
      <c r="X76" s="262">
        <f t="shared" si="13"/>
        <v>4786.6873699999996</v>
      </c>
      <c r="Y76" s="262">
        <f t="shared" si="13"/>
        <v>4753490.8899609987</v>
      </c>
      <c r="Z76" s="262">
        <f t="shared" si="13"/>
        <v>9304.3252599999978</v>
      </c>
      <c r="AA76" s="262">
        <f t="shared" si="13"/>
        <v>8765155.9216439985</v>
      </c>
      <c r="AB76" s="329">
        <f t="shared" ref="AB76:AC86" si="14">D76+F76+H76+J76+L76+N76+P76+R76+T76+V76+X76+Z76</f>
        <v>62779.341379999998</v>
      </c>
      <c r="AC76" s="329">
        <f t="shared" si="14"/>
        <v>67519917.704193994</v>
      </c>
    </row>
    <row r="77" spans="1:29" ht="11.25" customHeight="1" x14ac:dyDescent="0.25">
      <c r="A77" s="388"/>
      <c r="B77" s="388"/>
      <c r="C77" s="252" t="s">
        <v>109</v>
      </c>
      <c r="D77" s="253">
        <v>2662.1816100000001</v>
      </c>
      <c r="E77" s="253">
        <v>2488555.4627720001</v>
      </c>
      <c r="F77" s="253">
        <v>1229.8902499999999</v>
      </c>
      <c r="G77" s="253">
        <v>1214800.166953</v>
      </c>
      <c r="H77" s="253">
        <v>1542.1943999999999</v>
      </c>
      <c r="I77" s="253">
        <v>1815514.9146599998</v>
      </c>
      <c r="J77" s="253">
        <v>1719.1413600000001</v>
      </c>
      <c r="K77" s="253">
        <v>2168373.7573600002</v>
      </c>
      <c r="L77" s="253">
        <v>1930.0702099999999</v>
      </c>
      <c r="M77" s="253">
        <v>2760933.808712</v>
      </c>
      <c r="N77" s="253">
        <v>4626.9949100000003</v>
      </c>
      <c r="O77" s="253">
        <v>6524134.2683609994</v>
      </c>
      <c r="P77" s="277">
        <v>2675.9988199999998</v>
      </c>
      <c r="Q77" s="277">
        <v>3696681.3703769995</v>
      </c>
      <c r="R77" s="277">
        <v>1314.16929</v>
      </c>
      <c r="S77" s="277">
        <v>1668300.5913820001</v>
      </c>
      <c r="T77" s="277">
        <v>113.4</v>
      </c>
      <c r="U77" s="277">
        <v>159932.55599999998</v>
      </c>
      <c r="V77" s="277">
        <v>853.90271999999993</v>
      </c>
      <c r="W77" s="277">
        <v>781948.65858000005</v>
      </c>
      <c r="X77" s="277">
        <v>2723.0194799999999</v>
      </c>
      <c r="Y77" s="277">
        <v>2591434.039276999</v>
      </c>
      <c r="Z77" s="277">
        <v>5702.4929799999991</v>
      </c>
      <c r="AA77" s="277">
        <v>5328416.3943849998</v>
      </c>
      <c r="AB77" s="317">
        <f t="shared" si="14"/>
        <v>27093.456030000001</v>
      </c>
      <c r="AC77" s="317">
        <f t="shared" si="14"/>
        <v>31199025.988818999</v>
      </c>
    </row>
    <row r="78" spans="1:29" ht="12" customHeight="1" x14ac:dyDescent="0.25">
      <c r="A78" s="388"/>
      <c r="B78" s="388">
        <v>713.1</v>
      </c>
      <c r="C78" s="252" t="s">
        <v>110</v>
      </c>
      <c r="D78" s="253">
        <v>884.36014</v>
      </c>
      <c r="E78" s="253">
        <v>868249.054198</v>
      </c>
      <c r="F78" s="253">
        <v>968.65536999999983</v>
      </c>
      <c r="G78" s="253">
        <v>913389.75146499998</v>
      </c>
      <c r="H78" s="253">
        <v>1600.9383</v>
      </c>
      <c r="I78" s="253">
        <v>1601519.5808899999</v>
      </c>
      <c r="J78" s="253">
        <v>1813.4240300000004</v>
      </c>
      <c r="K78" s="253">
        <v>1656678.651449</v>
      </c>
      <c r="L78" s="253">
        <v>2064.6796399999998</v>
      </c>
      <c r="M78" s="253">
        <v>1903987.7866470001</v>
      </c>
      <c r="N78" s="253">
        <v>6194.66219</v>
      </c>
      <c r="O78" s="253">
        <v>6247905.8115020003</v>
      </c>
      <c r="P78" s="277">
        <v>5294.7324400000007</v>
      </c>
      <c r="Q78" s="277">
        <v>5269708.6291449992</v>
      </c>
      <c r="R78" s="277">
        <v>1489.0209499999999</v>
      </c>
      <c r="S78" s="277">
        <v>1443558.9739399999</v>
      </c>
      <c r="T78" s="277">
        <v>1519.5948199999998</v>
      </c>
      <c r="U78" s="277">
        <v>1596997.0123339999</v>
      </c>
      <c r="V78" s="277">
        <v>2820.8225299999999</v>
      </c>
      <c r="W78" s="277">
        <v>2765356.439154</v>
      </c>
      <c r="X78" s="277">
        <v>1354.9392700000001</v>
      </c>
      <c r="Y78" s="277">
        <v>1240559.2107279999</v>
      </c>
      <c r="Z78" s="277">
        <v>2516.4943200000002</v>
      </c>
      <c r="AA78" s="277">
        <v>2198142.078708</v>
      </c>
      <c r="AB78" s="317">
        <f t="shared" si="14"/>
        <v>28522.323999999997</v>
      </c>
      <c r="AC78" s="317">
        <f t="shared" si="14"/>
        <v>27706052.980160002</v>
      </c>
    </row>
    <row r="79" spans="1:29" ht="11.25" customHeight="1" x14ac:dyDescent="0.25">
      <c r="A79" s="388"/>
      <c r="B79" s="388"/>
      <c r="C79" s="252" t="s">
        <v>111</v>
      </c>
      <c r="D79" s="253">
        <v>79.832239999999999</v>
      </c>
      <c r="E79" s="253">
        <v>86721.762312000006</v>
      </c>
      <c r="F79" s="253">
        <v>0</v>
      </c>
      <c r="G79" s="253">
        <v>0</v>
      </c>
      <c r="H79" s="253">
        <v>0</v>
      </c>
      <c r="I79" s="253">
        <v>0</v>
      </c>
      <c r="J79" s="253">
        <v>64.090099999999993</v>
      </c>
      <c r="K79" s="253">
        <v>79311.498749999999</v>
      </c>
      <c r="L79" s="253">
        <v>138.72</v>
      </c>
      <c r="M79" s="253">
        <v>187367.52000000002</v>
      </c>
      <c r="N79" s="253">
        <v>293.25</v>
      </c>
      <c r="O79" s="253">
        <v>467826.48</v>
      </c>
      <c r="P79" s="277">
        <v>188.69989999999999</v>
      </c>
      <c r="Q79" s="277">
        <v>171869.65951</v>
      </c>
      <c r="R79" s="277">
        <v>0</v>
      </c>
      <c r="S79" s="277">
        <v>0</v>
      </c>
      <c r="T79" s="277">
        <v>164.23165</v>
      </c>
      <c r="U79" s="277">
        <v>160283.75247499999</v>
      </c>
      <c r="V79" s="277">
        <v>46.488</v>
      </c>
      <c r="W79" s="277">
        <v>39911.546399999999</v>
      </c>
      <c r="X79" s="277">
        <v>202.98393999999999</v>
      </c>
      <c r="Y79" s="277">
        <v>254077.18400800001</v>
      </c>
      <c r="Z79" s="277">
        <v>272.11430000000001</v>
      </c>
      <c r="AA79" s="277">
        <v>327806.09651</v>
      </c>
      <c r="AB79" s="317">
        <f t="shared" si="14"/>
        <v>1450.41013</v>
      </c>
      <c r="AC79" s="317">
        <f t="shared" si="14"/>
        <v>1775175.4999650002</v>
      </c>
    </row>
    <row r="80" spans="1:29" ht="12" customHeight="1" x14ac:dyDescent="0.25">
      <c r="A80" s="388"/>
      <c r="B80" s="388"/>
      <c r="C80" s="252" t="s">
        <v>112</v>
      </c>
      <c r="D80" s="253">
        <v>238.16916000000001</v>
      </c>
      <c r="E80" s="253">
        <v>229374.820912</v>
      </c>
      <c r="F80" s="253">
        <v>378.55416000000002</v>
      </c>
      <c r="G80" s="253">
        <v>421825.395051</v>
      </c>
      <c r="H80" s="253">
        <v>192.75413000000003</v>
      </c>
      <c r="I80" s="253">
        <v>204712.56390199999</v>
      </c>
      <c r="J80" s="253">
        <v>434.76921000000004</v>
      </c>
      <c r="K80" s="253">
        <v>585600.96626600006</v>
      </c>
      <c r="L80" s="253">
        <v>601.59493000000009</v>
      </c>
      <c r="M80" s="253">
        <v>740066.93928799999</v>
      </c>
      <c r="N80" s="253">
        <v>853.94628</v>
      </c>
      <c r="O80" s="253">
        <v>1025019.2168390001</v>
      </c>
      <c r="P80" s="277">
        <v>1035.12084</v>
      </c>
      <c r="Q80" s="277">
        <v>1178333.94126</v>
      </c>
      <c r="R80" s="277">
        <v>362.95832999999999</v>
      </c>
      <c r="S80" s="277">
        <v>455096.56214300002</v>
      </c>
      <c r="T80" s="277">
        <v>91.779699999999991</v>
      </c>
      <c r="U80" s="277">
        <v>119692.98895000001</v>
      </c>
      <c r="V80" s="277">
        <v>204.53614000000002</v>
      </c>
      <c r="W80" s="277">
        <v>301728.03265000001</v>
      </c>
      <c r="X80" s="277">
        <v>505.74468000000002</v>
      </c>
      <c r="Y80" s="277">
        <v>667420.45594799996</v>
      </c>
      <c r="Z80" s="277">
        <v>813.22366</v>
      </c>
      <c r="AA80" s="277">
        <v>910791.35204099992</v>
      </c>
      <c r="AB80" s="317">
        <f t="shared" si="14"/>
        <v>5713.1512200000006</v>
      </c>
      <c r="AC80" s="317">
        <f t="shared" si="14"/>
        <v>6839663.2352499999</v>
      </c>
    </row>
    <row r="81" spans="1:29" ht="12" customHeight="1" x14ac:dyDescent="0.25">
      <c r="A81" s="588" t="s">
        <v>113</v>
      </c>
      <c r="B81" s="588"/>
      <c r="C81" s="252" t="s">
        <v>114</v>
      </c>
      <c r="D81" s="253">
        <v>48.398720000000004</v>
      </c>
      <c r="E81" s="253">
        <v>21777.09534</v>
      </c>
      <c r="F81" s="253">
        <v>140.65088</v>
      </c>
      <c r="G81" s="253">
        <v>99684.430746000013</v>
      </c>
      <c r="H81" s="253">
        <v>46.722000000000001</v>
      </c>
      <c r="I81" s="253">
        <v>33921.138099999996</v>
      </c>
      <c r="J81" s="253">
        <v>122.563</v>
      </c>
      <c r="K81" s="253">
        <v>76035.773199999996</v>
      </c>
      <c r="L81" s="253">
        <v>543.77192999999988</v>
      </c>
      <c r="M81" s="253">
        <v>417525.97873100004</v>
      </c>
      <c r="N81" s="253">
        <v>635.73653999999999</v>
      </c>
      <c r="O81" s="253">
        <v>353947.07747000002</v>
      </c>
      <c r="P81" s="277">
        <v>934.65381000000002</v>
      </c>
      <c r="Q81" s="277">
        <v>507216.84690900001</v>
      </c>
      <c r="R81" s="277">
        <v>120.74527999999999</v>
      </c>
      <c r="S81" s="277">
        <v>90047.473599000004</v>
      </c>
      <c r="T81" s="277">
        <v>129.81136000000001</v>
      </c>
      <c r="U81" s="277">
        <v>63905.742192000005</v>
      </c>
      <c r="V81" s="277">
        <v>217.607</v>
      </c>
      <c r="W81" s="277">
        <v>182052.57579999999</v>
      </c>
      <c r="X81" s="277">
        <v>74.832999999999998</v>
      </c>
      <c r="Y81" s="277">
        <v>57520.057500000003</v>
      </c>
      <c r="Z81" s="277">
        <v>92.362929999999992</v>
      </c>
      <c r="AA81" s="277">
        <v>87019.70779</v>
      </c>
      <c r="AB81" s="317">
        <f t="shared" si="14"/>
        <v>3107.8564499999998</v>
      </c>
      <c r="AC81" s="317">
        <f t="shared" si="14"/>
        <v>1990653.897377</v>
      </c>
    </row>
    <row r="82" spans="1:29" ht="12" customHeight="1" x14ac:dyDescent="0.25">
      <c r="A82" s="588" t="s">
        <v>115</v>
      </c>
      <c r="B82" s="588"/>
      <c r="C82" s="252" t="s">
        <v>116</v>
      </c>
      <c r="D82" s="253">
        <v>2.2799999999999999E-3</v>
      </c>
      <c r="E82" s="253">
        <v>14.149908</v>
      </c>
      <c r="F82" s="253">
        <v>9.4596700000000009</v>
      </c>
      <c r="G82" s="253">
        <v>9094.3898719999997</v>
      </c>
      <c r="H82" s="253">
        <v>0</v>
      </c>
      <c r="I82" s="253">
        <v>0</v>
      </c>
      <c r="J82" s="253">
        <v>0.45926999999999996</v>
      </c>
      <c r="K82" s="253">
        <v>1438.1580779999999</v>
      </c>
      <c r="L82" s="253">
        <v>0.63684000000000007</v>
      </c>
      <c r="M82" s="253">
        <v>1464.5425319999999</v>
      </c>
      <c r="N82" s="253">
        <v>6.6680000000000001</v>
      </c>
      <c r="O82" s="253">
        <v>5848.5028000000002</v>
      </c>
      <c r="P82" s="277">
        <v>0</v>
      </c>
      <c r="Q82" s="277">
        <v>0</v>
      </c>
      <c r="R82" s="277">
        <v>0</v>
      </c>
      <c r="S82" s="277">
        <v>0</v>
      </c>
      <c r="T82" s="277">
        <v>0.61236000000000002</v>
      </c>
      <c r="U82" s="277">
        <v>1337.7616559999999</v>
      </c>
      <c r="V82" s="277">
        <v>0</v>
      </c>
      <c r="W82" s="277">
        <v>0</v>
      </c>
      <c r="X82" s="277">
        <v>2.88</v>
      </c>
      <c r="Y82" s="277">
        <v>2838.24</v>
      </c>
      <c r="Z82" s="277">
        <v>13.24719</v>
      </c>
      <c r="AA82" s="277">
        <v>16467.371954999999</v>
      </c>
      <c r="AB82" s="317">
        <f t="shared" si="14"/>
        <v>33.965609999999998</v>
      </c>
      <c r="AC82" s="317">
        <f t="shared" si="14"/>
        <v>38503.116800999996</v>
      </c>
    </row>
    <row r="83" spans="1:29" ht="13.5" customHeight="1" x14ac:dyDescent="0.25">
      <c r="A83" s="589"/>
      <c r="B83" s="589"/>
      <c r="C83" s="330" t="s">
        <v>117</v>
      </c>
      <c r="D83" s="311">
        <f>+D84+D85+D86</f>
        <v>214.97431</v>
      </c>
      <c r="E83" s="311">
        <f t="shared" ref="E83:F83" si="15">+E84+E85+E86</f>
        <v>188272.22554700001</v>
      </c>
      <c r="F83" s="311">
        <f t="shared" si="15"/>
        <v>1.1430499999999999</v>
      </c>
      <c r="G83" s="311">
        <f>+G84+G85+G86</f>
        <v>2141.9613949999998</v>
      </c>
      <c r="H83" s="311">
        <f t="shared" ref="H83:AA83" si="16">+H84+H85+H86</f>
        <v>58.989269999999998</v>
      </c>
      <c r="I83" s="311">
        <f t="shared" si="16"/>
        <v>50757.379073999997</v>
      </c>
      <c r="J83" s="311">
        <f t="shared" si="16"/>
        <v>61.515210000000003</v>
      </c>
      <c r="K83" s="311">
        <f t="shared" si="16"/>
        <v>61520.330258999995</v>
      </c>
      <c r="L83" s="311">
        <f t="shared" si="16"/>
        <v>666.65511000000015</v>
      </c>
      <c r="M83" s="311">
        <f t="shared" si="16"/>
        <v>794303.52740400005</v>
      </c>
      <c r="N83" s="311">
        <f t="shared" si="16"/>
        <v>59.90343</v>
      </c>
      <c r="O83" s="311">
        <f t="shared" si="16"/>
        <v>49216.466277</v>
      </c>
      <c r="P83" s="311">
        <f t="shared" si="16"/>
        <v>638.74338999999998</v>
      </c>
      <c r="Q83" s="311">
        <f t="shared" si="16"/>
        <v>777412.83685399999</v>
      </c>
      <c r="R83" s="311">
        <f t="shared" si="16"/>
        <v>700.06362000000001</v>
      </c>
      <c r="S83" s="311">
        <f t="shared" si="16"/>
        <v>902367.7160149999</v>
      </c>
      <c r="T83" s="311">
        <f t="shared" si="16"/>
        <v>394.01474999999999</v>
      </c>
      <c r="U83" s="311">
        <f t="shared" si="16"/>
        <v>699703.077192</v>
      </c>
      <c r="V83" s="311">
        <f t="shared" si="16"/>
        <v>696.29268999999999</v>
      </c>
      <c r="W83" s="311">
        <f>+W84+W85+W86</f>
        <v>1083875.6013110001</v>
      </c>
      <c r="X83" s="311">
        <f>+X84+X85+X86</f>
        <v>919.16207000000009</v>
      </c>
      <c r="Y83" s="311">
        <f>+Y84+Y85+Y86</f>
        <v>1378878.800669</v>
      </c>
      <c r="Z83" s="311">
        <f t="shared" si="16"/>
        <v>256.91169000000002</v>
      </c>
      <c r="AA83" s="311">
        <f t="shared" si="16"/>
        <v>295369.64187500003</v>
      </c>
      <c r="AB83" s="317">
        <f t="shared" si="14"/>
        <v>4668.36859</v>
      </c>
      <c r="AC83" s="317">
        <f t="shared" si="14"/>
        <v>6283819.5638719993</v>
      </c>
    </row>
    <row r="84" spans="1:29" ht="13.5" customHeight="1" x14ac:dyDescent="0.25">
      <c r="A84" s="388"/>
      <c r="B84" s="388" t="s">
        <v>118</v>
      </c>
      <c r="C84" s="252" t="s">
        <v>119</v>
      </c>
      <c r="D84" s="253">
        <v>0</v>
      </c>
      <c r="E84" s="253">
        <v>0</v>
      </c>
      <c r="F84" s="253">
        <v>1.1430499999999999</v>
      </c>
      <c r="G84" s="253">
        <v>2141.9613949999998</v>
      </c>
      <c r="H84" s="253">
        <v>0</v>
      </c>
      <c r="I84" s="253">
        <v>0</v>
      </c>
      <c r="J84" s="253">
        <v>1.4288099999999999</v>
      </c>
      <c r="K84" s="253">
        <v>2677.4470590000001</v>
      </c>
      <c r="L84" s="253">
        <v>0</v>
      </c>
      <c r="M84" s="253">
        <v>0</v>
      </c>
      <c r="N84" s="253">
        <v>0.68583000000000005</v>
      </c>
      <c r="O84" s="253">
        <v>1285.176837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3">
        <v>0</v>
      </c>
      <c r="V84" s="253">
        <v>1.90509</v>
      </c>
      <c r="W84" s="253">
        <v>3569.9481510000001</v>
      </c>
      <c r="X84" s="277">
        <v>0</v>
      </c>
      <c r="Y84" s="277">
        <v>0</v>
      </c>
      <c r="Z84" s="277">
        <v>68.039550000000006</v>
      </c>
      <c r="AA84" s="277">
        <v>43497.684314999999</v>
      </c>
      <c r="AB84" s="317">
        <f t="shared" si="14"/>
        <v>73.202330000000003</v>
      </c>
      <c r="AC84" s="317">
        <f t="shared" si="14"/>
        <v>53172.217756999999</v>
      </c>
    </row>
    <row r="85" spans="1:29" ht="13.5" customHeight="1" x14ac:dyDescent="0.25">
      <c r="A85" s="388"/>
      <c r="B85" s="388" t="s">
        <v>120</v>
      </c>
      <c r="C85" s="252" t="s">
        <v>121</v>
      </c>
      <c r="D85" s="253">
        <v>13.44</v>
      </c>
      <c r="E85" s="253">
        <v>9637.152</v>
      </c>
      <c r="F85" s="253">
        <v>0</v>
      </c>
      <c r="G85" s="253">
        <v>0</v>
      </c>
      <c r="H85" s="253">
        <v>8.64</v>
      </c>
      <c r="I85" s="253">
        <v>6137.8559999999998</v>
      </c>
      <c r="J85" s="253">
        <v>60.086400000000005</v>
      </c>
      <c r="K85" s="253">
        <v>58842.883199999997</v>
      </c>
      <c r="L85" s="253">
        <v>591.13121000000012</v>
      </c>
      <c r="M85" s="253">
        <v>713311.69704400003</v>
      </c>
      <c r="N85" s="253">
        <v>11.135999999999999</v>
      </c>
      <c r="O85" s="253">
        <v>7364.8435200000004</v>
      </c>
      <c r="P85" s="277">
        <v>516.24338999999998</v>
      </c>
      <c r="Q85" s="277">
        <v>692324.33685399999</v>
      </c>
      <c r="R85" s="277">
        <v>476.26961999999997</v>
      </c>
      <c r="S85" s="277">
        <v>708089.56701499992</v>
      </c>
      <c r="T85" s="277">
        <v>394.01474999999999</v>
      </c>
      <c r="U85" s="277">
        <v>699703.077192</v>
      </c>
      <c r="V85" s="277">
        <v>644.40120999999999</v>
      </c>
      <c r="W85" s="277">
        <v>1052638.1862949999</v>
      </c>
      <c r="X85" s="277">
        <v>919.08707000000004</v>
      </c>
      <c r="Y85" s="277">
        <v>1378741.0556689999</v>
      </c>
      <c r="Z85" s="277">
        <v>188.87214</v>
      </c>
      <c r="AA85" s="277">
        <v>251871.95756000001</v>
      </c>
      <c r="AB85" s="329">
        <f t="shared" si="14"/>
        <v>3823.32179</v>
      </c>
      <c r="AC85" s="329">
        <f t="shared" si="14"/>
        <v>5578662.6123489998</v>
      </c>
    </row>
    <row r="86" spans="1:29" ht="12" customHeight="1" x14ac:dyDescent="0.25">
      <c r="A86" s="388"/>
      <c r="B86" s="388" t="s">
        <v>122</v>
      </c>
      <c r="C86" s="252" t="s">
        <v>123</v>
      </c>
      <c r="D86" s="253">
        <v>201.53431</v>
      </c>
      <c r="E86" s="253">
        <v>178635.07354700001</v>
      </c>
      <c r="F86" s="253">
        <v>0</v>
      </c>
      <c r="G86" s="253">
        <v>0</v>
      </c>
      <c r="H86" s="253">
        <v>50.349269999999997</v>
      </c>
      <c r="I86" s="253">
        <v>44619.523073999997</v>
      </c>
      <c r="J86" s="253">
        <v>0</v>
      </c>
      <c r="K86" s="253">
        <v>0</v>
      </c>
      <c r="L86" s="253">
        <v>75.523899999999998</v>
      </c>
      <c r="M86" s="253">
        <v>80991.830360000007</v>
      </c>
      <c r="N86" s="253">
        <v>48.081600000000002</v>
      </c>
      <c r="O86" s="253">
        <v>40566.445919999998</v>
      </c>
      <c r="P86" s="253">
        <v>122.5</v>
      </c>
      <c r="Q86" s="253">
        <v>85088.5</v>
      </c>
      <c r="R86" s="277">
        <v>223.79400000000001</v>
      </c>
      <c r="S86" s="277">
        <v>194278.149</v>
      </c>
      <c r="T86" s="277">
        <v>0</v>
      </c>
      <c r="U86" s="277">
        <v>0</v>
      </c>
      <c r="V86" s="277">
        <v>49.98639</v>
      </c>
      <c r="W86" s="277">
        <v>27667.466864999999</v>
      </c>
      <c r="X86" s="277">
        <v>7.4999999999999997E-2</v>
      </c>
      <c r="Y86" s="277">
        <v>137.745</v>
      </c>
      <c r="Z86" s="277">
        <v>0</v>
      </c>
      <c r="AA86" s="277">
        <v>0</v>
      </c>
      <c r="AB86" s="317">
        <f t="shared" si="14"/>
        <v>771.84447</v>
      </c>
      <c r="AC86" s="317">
        <f t="shared" si="14"/>
        <v>651984.7337659999</v>
      </c>
    </row>
    <row r="87" spans="1:29" ht="12.75" customHeight="1" x14ac:dyDescent="0.25">
      <c r="A87" s="248" t="s">
        <v>105</v>
      </c>
      <c r="B87" s="324"/>
      <c r="C87" s="325" t="s">
        <v>124</v>
      </c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</row>
    <row r="88" spans="1:29" ht="13.5" customHeight="1" x14ac:dyDescent="0.25">
      <c r="A88" s="331"/>
      <c r="B88" s="388" t="s">
        <v>125</v>
      </c>
      <c r="C88" s="332" t="s">
        <v>126</v>
      </c>
      <c r="D88" s="263">
        <v>27.164900000000003</v>
      </c>
      <c r="E88" s="263">
        <v>97978.758659999992</v>
      </c>
      <c r="F88" s="263">
        <v>0.1045</v>
      </c>
      <c r="G88" s="263">
        <v>768.60136999999997</v>
      </c>
      <c r="H88" s="263">
        <v>11.70172</v>
      </c>
      <c r="I88" s="263">
        <v>16630.595819999999</v>
      </c>
      <c r="J88" s="263">
        <v>4.5359999999999998E-2</v>
      </c>
      <c r="K88" s="263">
        <v>202.99960799999999</v>
      </c>
      <c r="L88" s="263">
        <v>31.651679999999999</v>
      </c>
      <c r="M88" s="263">
        <v>17277.159252000001</v>
      </c>
      <c r="N88" s="263">
        <v>30.89</v>
      </c>
      <c r="O88" s="263">
        <v>16125.8</v>
      </c>
      <c r="P88" s="263">
        <v>53.503999999999998</v>
      </c>
      <c r="Q88" s="263">
        <v>22620.54</v>
      </c>
      <c r="R88" s="263">
        <v>46.515000000000001</v>
      </c>
      <c r="S88" s="263">
        <v>19701.650000000001</v>
      </c>
      <c r="T88" s="263">
        <v>61.933999999999997</v>
      </c>
      <c r="U88" s="263">
        <v>38461.5</v>
      </c>
      <c r="V88" s="263">
        <v>107.17</v>
      </c>
      <c r="W88" s="263">
        <v>50505.55</v>
      </c>
      <c r="X88" s="263">
        <v>50.56</v>
      </c>
      <c r="Y88" s="263">
        <v>25908</v>
      </c>
      <c r="Z88" s="263">
        <v>69.63</v>
      </c>
      <c r="AA88" s="263">
        <v>35635.5</v>
      </c>
      <c r="AB88" s="263">
        <f t="shared" ref="AB88:AC99" si="17">D88+F88+H88+J88+L88+N88+P88+R88+T88+V88+X88+Z88</f>
        <v>490.87116000000003</v>
      </c>
      <c r="AC88" s="263">
        <f t="shared" si="17"/>
        <v>341816.65470999997</v>
      </c>
    </row>
    <row r="89" spans="1:29" ht="12.75" customHeight="1" x14ac:dyDescent="0.25">
      <c r="A89" s="331"/>
      <c r="B89" s="388" t="s">
        <v>309</v>
      </c>
      <c r="C89" s="332" t="s">
        <v>128</v>
      </c>
      <c r="D89" s="263">
        <v>322.97845000000001</v>
      </c>
      <c r="E89" s="263">
        <v>110252.42987199999</v>
      </c>
      <c r="F89" s="263">
        <v>99.634199999999993</v>
      </c>
      <c r="G89" s="263">
        <v>39426.510284999997</v>
      </c>
      <c r="H89" s="263">
        <v>308.28937999999999</v>
      </c>
      <c r="I89" s="263">
        <v>97924.077366000012</v>
      </c>
      <c r="J89" s="263">
        <v>639.66458999999998</v>
      </c>
      <c r="K89" s="263">
        <v>224908.83057799999</v>
      </c>
      <c r="L89" s="263">
        <v>292.96947999999998</v>
      </c>
      <c r="M89" s="263">
        <v>138300.32192700001</v>
      </c>
      <c r="N89" s="253">
        <v>17.20261</v>
      </c>
      <c r="O89" s="253">
        <v>21464.484381000002</v>
      </c>
      <c r="P89" s="277">
        <v>110.51598</v>
      </c>
      <c r="Q89" s="277">
        <v>57996.454262000007</v>
      </c>
      <c r="R89" s="277">
        <v>395.82013000000001</v>
      </c>
      <c r="S89" s="277">
        <v>253485.218743</v>
      </c>
      <c r="T89" s="277">
        <v>601.48997999999995</v>
      </c>
      <c r="U89" s="277">
        <v>328992.82410100003</v>
      </c>
      <c r="V89" s="277">
        <v>4359.7625699999999</v>
      </c>
      <c r="W89" s="277">
        <v>2529783.6946560005</v>
      </c>
      <c r="X89" s="277">
        <v>8849.9584500000037</v>
      </c>
      <c r="Y89" s="277">
        <v>4585598.8194969995</v>
      </c>
      <c r="Z89" s="277">
        <v>5910.4280999999992</v>
      </c>
      <c r="AA89" s="277">
        <v>3002288.9442139999</v>
      </c>
      <c r="AB89" s="317">
        <f t="shared" si="17"/>
        <v>21908.713920000002</v>
      </c>
      <c r="AC89" s="317">
        <f t="shared" si="17"/>
        <v>11390422.609881999</v>
      </c>
    </row>
    <row r="90" spans="1:29" ht="12" customHeight="1" x14ac:dyDescent="0.25">
      <c r="A90" s="588"/>
      <c r="B90" s="588"/>
      <c r="C90" s="328" t="s">
        <v>129</v>
      </c>
      <c r="D90" s="262">
        <f>+D91+D92+D93</f>
        <v>1142.3314399999999</v>
      </c>
      <c r="E90" s="262">
        <f t="shared" ref="E90:AA90" si="18">+E91+E92+E93</f>
        <v>1426502.8363780002</v>
      </c>
      <c r="F90" s="262">
        <f t="shared" si="18"/>
        <v>812.14677000000006</v>
      </c>
      <c r="G90" s="262">
        <f t="shared" si="18"/>
        <v>1191752.3429339998</v>
      </c>
      <c r="H90" s="262">
        <f t="shared" si="18"/>
        <v>440.31431000000009</v>
      </c>
      <c r="I90" s="262">
        <f t="shared" si="18"/>
        <v>599558.08641000011</v>
      </c>
      <c r="J90" s="262">
        <f t="shared" si="18"/>
        <v>1806.6152400000001</v>
      </c>
      <c r="K90" s="262">
        <f t="shared" si="18"/>
        <v>2229968.0964100002</v>
      </c>
      <c r="L90" s="262">
        <f t="shared" si="18"/>
        <v>658.03771000000006</v>
      </c>
      <c r="M90" s="262">
        <f t="shared" si="18"/>
        <v>809591.34388000006</v>
      </c>
      <c r="N90" s="262">
        <f t="shared" si="18"/>
        <v>694.85493999999994</v>
      </c>
      <c r="O90" s="262">
        <f t="shared" si="18"/>
        <v>1088789.1022129999</v>
      </c>
      <c r="P90" s="262">
        <f t="shared" si="18"/>
        <v>1035.5651800000001</v>
      </c>
      <c r="Q90" s="262">
        <f t="shared" si="18"/>
        <v>784226.61249000009</v>
      </c>
      <c r="R90" s="262">
        <f t="shared" si="18"/>
        <v>278.12144000000001</v>
      </c>
      <c r="S90" s="262">
        <f t="shared" si="18"/>
        <v>251240.96180600001</v>
      </c>
      <c r="T90" s="262">
        <f t="shared" si="18"/>
        <v>260.43095</v>
      </c>
      <c r="U90" s="262">
        <f t="shared" si="18"/>
        <v>239568.98535500001</v>
      </c>
      <c r="V90" s="262">
        <f t="shared" si="18"/>
        <v>187.29982000000001</v>
      </c>
      <c r="W90" s="262">
        <f t="shared" si="18"/>
        <v>220502.31299199999</v>
      </c>
      <c r="X90" s="262">
        <f t="shared" si="18"/>
        <v>1460.0209</v>
      </c>
      <c r="Y90" s="262">
        <f t="shared" si="18"/>
        <v>1217472.5977000003</v>
      </c>
      <c r="Z90" s="262">
        <f t="shared" si="18"/>
        <v>2431.5608099999999</v>
      </c>
      <c r="AA90" s="262">
        <f t="shared" si="18"/>
        <v>2174974.9965549996</v>
      </c>
      <c r="AB90" s="317">
        <f t="shared" si="17"/>
        <v>11207.299510000001</v>
      </c>
      <c r="AC90" s="317">
        <f t="shared" si="17"/>
        <v>12234148.275123</v>
      </c>
    </row>
    <row r="91" spans="1:29" ht="12.75" customHeight="1" x14ac:dyDescent="0.25">
      <c r="A91" s="388"/>
      <c r="B91" s="388"/>
      <c r="C91" s="328" t="s">
        <v>310</v>
      </c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311"/>
      <c r="U91" s="311"/>
      <c r="V91" s="311"/>
      <c r="W91" s="311"/>
      <c r="X91" s="311"/>
      <c r="Y91" s="311"/>
      <c r="Z91" s="311"/>
      <c r="AA91" s="311"/>
      <c r="AB91" s="317">
        <f t="shared" si="17"/>
        <v>0</v>
      </c>
      <c r="AC91" s="317">
        <f t="shared" si="17"/>
        <v>0</v>
      </c>
    </row>
    <row r="92" spans="1:29" ht="12" customHeight="1" x14ac:dyDescent="0.25">
      <c r="A92" s="388"/>
      <c r="B92" s="388" t="s">
        <v>131</v>
      </c>
      <c r="C92" s="252" t="s">
        <v>132</v>
      </c>
      <c r="D92" s="253">
        <v>1007.4899799999999</v>
      </c>
      <c r="E92" s="253">
        <v>1172016.5182400001</v>
      </c>
      <c r="F92" s="253">
        <v>699.63707000000011</v>
      </c>
      <c r="G92" s="253">
        <v>975174.99891199986</v>
      </c>
      <c r="H92" s="253">
        <v>351.12880000000007</v>
      </c>
      <c r="I92" s="253">
        <v>446890.48400000005</v>
      </c>
      <c r="J92" s="253">
        <v>1676.4570000000001</v>
      </c>
      <c r="K92" s="253">
        <v>1979488.3864000002</v>
      </c>
      <c r="L92" s="253">
        <v>549.36106000000007</v>
      </c>
      <c r="M92" s="253">
        <v>591449.59637799999</v>
      </c>
      <c r="N92" s="253">
        <v>475.88</v>
      </c>
      <c r="O92" s="253">
        <v>561982.67599999998</v>
      </c>
      <c r="P92" s="277">
        <v>923.7</v>
      </c>
      <c r="Q92" s="277">
        <v>502547.12200000003</v>
      </c>
      <c r="R92" s="277">
        <v>250.54499999999999</v>
      </c>
      <c r="S92" s="277">
        <v>153094.0098</v>
      </c>
      <c r="T92" s="277">
        <v>168</v>
      </c>
      <c r="U92" s="277">
        <v>108780</v>
      </c>
      <c r="V92" s="277">
        <v>112</v>
      </c>
      <c r="W92" s="277">
        <v>81676</v>
      </c>
      <c r="X92" s="277">
        <v>1345.9829999999999</v>
      </c>
      <c r="Y92" s="277">
        <v>1084559.2211000002</v>
      </c>
      <c r="Z92" s="277">
        <v>2288.6691799999999</v>
      </c>
      <c r="AA92" s="277">
        <v>1896757.1299999997</v>
      </c>
      <c r="AB92" s="317">
        <f t="shared" si="17"/>
        <v>9848.8510900000001</v>
      </c>
      <c r="AC92" s="317">
        <f t="shared" si="17"/>
        <v>9554416.1428300012</v>
      </c>
    </row>
    <row r="93" spans="1:29" ht="13.5" customHeight="1" x14ac:dyDescent="0.25">
      <c r="A93" s="388"/>
      <c r="B93" s="388" t="s">
        <v>133</v>
      </c>
      <c r="C93" s="252" t="s">
        <v>134</v>
      </c>
      <c r="D93" s="253">
        <v>134.84146000000001</v>
      </c>
      <c r="E93" s="253">
        <v>254486.318138</v>
      </c>
      <c r="F93" s="253">
        <v>112.5097</v>
      </c>
      <c r="G93" s="253">
        <v>216577.344022</v>
      </c>
      <c r="H93" s="253">
        <v>89.185509999999994</v>
      </c>
      <c r="I93" s="253">
        <v>152667.60241000002</v>
      </c>
      <c r="J93" s="253">
        <v>130.15824000000001</v>
      </c>
      <c r="K93" s="253">
        <v>250479.71001000001</v>
      </c>
      <c r="L93" s="253">
        <v>108.67665</v>
      </c>
      <c r="M93" s="253">
        <v>218141.74750200004</v>
      </c>
      <c r="N93" s="253">
        <v>218.97493999999995</v>
      </c>
      <c r="O93" s="253">
        <v>526806.42621300009</v>
      </c>
      <c r="P93" s="277">
        <v>111.86518</v>
      </c>
      <c r="Q93" s="277">
        <v>281679.49049000005</v>
      </c>
      <c r="R93" s="277">
        <v>27.576439999999998</v>
      </c>
      <c r="S93" s="277">
        <v>98146.952006000007</v>
      </c>
      <c r="T93" s="277">
        <v>92.430949999999996</v>
      </c>
      <c r="U93" s="277">
        <v>130788.985355</v>
      </c>
      <c r="V93" s="277">
        <v>75.299820000000011</v>
      </c>
      <c r="W93" s="277">
        <v>138826.31299199999</v>
      </c>
      <c r="X93" s="277">
        <v>114.03790000000001</v>
      </c>
      <c r="Y93" s="277">
        <v>132913.37659999999</v>
      </c>
      <c r="Z93" s="277">
        <v>142.89162999999999</v>
      </c>
      <c r="AA93" s="277">
        <v>278217.86655500002</v>
      </c>
      <c r="AB93" s="317">
        <f t="shared" si="17"/>
        <v>1358.4484199999999</v>
      </c>
      <c r="AC93" s="317">
        <f t="shared" si="17"/>
        <v>2679732.1322930004</v>
      </c>
    </row>
    <row r="94" spans="1:29" ht="12.75" customHeight="1" x14ac:dyDescent="0.25">
      <c r="A94" s="388"/>
      <c r="B94" s="388" t="s">
        <v>135</v>
      </c>
      <c r="C94" s="328" t="s">
        <v>136</v>
      </c>
      <c r="D94" s="262">
        <v>5.1296599999999994</v>
      </c>
      <c r="E94" s="262">
        <v>2205.9810299999999</v>
      </c>
      <c r="F94" s="262">
        <v>15.156750000000001</v>
      </c>
      <c r="G94" s="262">
        <v>7213.1839069999996</v>
      </c>
      <c r="H94" s="262">
        <v>1.5256500000000002</v>
      </c>
      <c r="I94" s="262">
        <v>3152.1062139999999</v>
      </c>
      <c r="J94" s="262">
        <v>5.9639999999999999E-2</v>
      </c>
      <c r="K94" s="262">
        <v>298.050072</v>
      </c>
      <c r="L94" s="262">
        <v>4.2901600000000002</v>
      </c>
      <c r="M94" s="262">
        <v>5709.9030720000001</v>
      </c>
      <c r="N94" s="262">
        <v>0</v>
      </c>
      <c r="O94" s="262">
        <v>0</v>
      </c>
      <c r="P94" s="311">
        <v>4.5359999999999998E-2</v>
      </c>
      <c r="Q94" s="311">
        <v>212.29061999999999</v>
      </c>
      <c r="R94" s="311">
        <v>4.2419999999999999E-2</v>
      </c>
      <c r="S94" s="311">
        <v>310.798902</v>
      </c>
      <c r="T94" s="311">
        <v>17.222150000000003</v>
      </c>
      <c r="U94" s="311">
        <v>22463.818938</v>
      </c>
      <c r="V94" s="311">
        <v>0.70732000000000006</v>
      </c>
      <c r="W94" s="311">
        <v>3390.466097</v>
      </c>
      <c r="X94" s="311">
        <v>11.591200000000001</v>
      </c>
      <c r="Y94" s="311">
        <v>24987.220364999997</v>
      </c>
      <c r="Z94" s="311">
        <v>0.11384999999999999</v>
      </c>
      <c r="AA94" s="311">
        <v>455.817251</v>
      </c>
      <c r="AB94" s="317">
        <f t="shared" si="17"/>
        <v>55.884160000000001</v>
      </c>
      <c r="AC94" s="317">
        <f t="shared" si="17"/>
        <v>70399.636467999997</v>
      </c>
    </row>
    <row r="95" spans="1:29" ht="12" customHeight="1" x14ac:dyDescent="0.25">
      <c r="A95" s="388"/>
      <c r="B95" s="388" t="s">
        <v>137</v>
      </c>
      <c r="C95" s="252" t="s">
        <v>138</v>
      </c>
      <c r="D95" s="253">
        <v>8.7539999999999993E-2</v>
      </c>
      <c r="E95" s="253">
        <v>160.20011499999998</v>
      </c>
      <c r="F95" s="253">
        <v>8.1600000000000006E-3</v>
      </c>
      <c r="G95" s="253">
        <v>44.950175999999999</v>
      </c>
      <c r="H95" s="253">
        <v>7.3469999999999994E-2</v>
      </c>
      <c r="I95" s="253">
        <v>189.29778099999999</v>
      </c>
      <c r="J95" s="253">
        <v>0.22317000000000001</v>
      </c>
      <c r="K95" s="253">
        <v>497.69767099999996</v>
      </c>
      <c r="L95" s="253">
        <v>2.3955900000000003</v>
      </c>
      <c r="M95" s="253">
        <v>1324.899306</v>
      </c>
      <c r="N95" s="253">
        <v>0</v>
      </c>
      <c r="O95" s="253">
        <v>0</v>
      </c>
      <c r="P95" s="277">
        <v>0.44452999999999998</v>
      </c>
      <c r="Q95" s="277">
        <v>810.4520960000001</v>
      </c>
      <c r="R95" s="277">
        <v>2.3326700000000002</v>
      </c>
      <c r="S95" s="277">
        <v>4310.3682869999993</v>
      </c>
      <c r="T95" s="277">
        <v>3.3479999999999999</v>
      </c>
      <c r="U95" s="277">
        <v>4425.0353999999998</v>
      </c>
      <c r="V95" s="277">
        <v>9.8456700000000001</v>
      </c>
      <c r="W95" s="277">
        <v>10575.619537</v>
      </c>
      <c r="X95" s="277">
        <v>8.2948500000000021</v>
      </c>
      <c r="Y95" s="277">
        <v>12523.647150000003</v>
      </c>
      <c r="Z95" s="277">
        <v>5.4755600000000006</v>
      </c>
      <c r="AA95" s="277">
        <v>7413.4052669999992</v>
      </c>
      <c r="AB95" s="317">
        <f t="shared" si="17"/>
        <v>32.529210000000006</v>
      </c>
      <c r="AC95" s="317">
        <f t="shared" si="17"/>
        <v>42275.572786000004</v>
      </c>
    </row>
    <row r="96" spans="1:29" ht="12.75" customHeight="1" x14ac:dyDescent="0.25">
      <c r="A96" s="332"/>
      <c r="B96" s="388" t="s">
        <v>139</v>
      </c>
      <c r="C96" s="252" t="s">
        <v>140</v>
      </c>
      <c r="D96" s="253">
        <v>11.37467</v>
      </c>
      <c r="E96" s="253">
        <v>37137.330815000001</v>
      </c>
      <c r="F96" s="253">
        <v>11.487809999999998</v>
      </c>
      <c r="G96" s="253">
        <v>38651.822750999992</v>
      </c>
      <c r="H96" s="253">
        <v>11.58053</v>
      </c>
      <c r="I96" s="253">
        <v>38776.995503000006</v>
      </c>
      <c r="J96" s="253">
        <v>8.7777199999999969</v>
      </c>
      <c r="K96" s="253">
        <v>34405.138015000004</v>
      </c>
      <c r="L96" s="253">
        <v>6.5127299999999995</v>
      </c>
      <c r="M96" s="253">
        <v>18493.789842999999</v>
      </c>
      <c r="N96" s="253">
        <v>10.28659</v>
      </c>
      <c r="O96" s="253">
        <v>33420.679271000001</v>
      </c>
      <c r="P96" s="277">
        <v>13.248589999999998</v>
      </c>
      <c r="Q96" s="277">
        <v>42049.728761999999</v>
      </c>
      <c r="R96" s="277">
        <v>17.733219999999996</v>
      </c>
      <c r="S96" s="277">
        <v>44249.818725000005</v>
      </c>
      <c r="T96" s="277">
        <v>21.107999999999997</v>
      </c>
      <c r="U96" s="277">
        <v>58449.275108000002</v>
      </c>
      <c r="V96" s="277">
        <v>24.358319999999999</v>
      </c>
      <c r="W96" s="277">
        <v>74414.837762999974</v>
      </c>
      <c r="X96" s="277">
        <v>22.938300000000002</v>
      </c>
      <c r="Y96" s="277">
        <v>74204.301930999995</v>
      </c>
      <c r="Z96" s="277">
        <v>23.504150000000003</v>
      </c>
      <c r="AA96" s="277">
        <v>88878.231571000011</v>
      </c>
      <c r="AB96" s="317">
        <f>D96+F96+H96+J96+L96+N96+P96+R96+T96+V96+X96+Z96</f>
        <v>182.91063</v>
      </c>
      <c r="AC96" s="317">
        <f t="shared" si="17"/>
        <v>583131.95005800016</v>
      </c>
    </row>
    <row r="97" spans="1:29" ht="13.5" customHeight="1" x14ac:dyDescent="0.25">
      <c r="A97" s="333"/>
      <c r="B97" s="388" t="s">
        <v>311</v>
      </c>
      <c r="C97" s="252" t="s">
        <v>142</v>
      </c>
      <c r="D97" s="253">
        <v>1.0877300000000001</v>
      </c>
      <c r="E97" s="253">
        <v>3373.8375420000002</v>
      </c>
      <c r="F97" s="253">
        <v>0.16331000000000001</v>
      </c>
      <c r="G97" s="253">
        <v>211.637584</v>
      </c>
      <c r="H97" s="253">
        <v>0.33567999999999992</v>
      </c>
      <c r="I97" s="253">
        <v>389.90947</v>
      </c>
      <c r="J97" s="253">
        <v>1.17344</v>
      </c>
      <c r="K97" s="253">
        <v>3383.0566110000004</v>
      </c>
      <c r="L97" s="253">
        <v>0.31977</v>
      </c>
      <c r="M97" s="253">
        <v>456.30383499999999</v>
      </c>
      <c r="N97" s="253">
        <v>4.5359999999999998E-2</v>
      </c>
      <c r="O97" s="253">
        <v>226.8</v>
      </c>
      <c r="P97" s="277">
        <v>0.52298999999999995</v>
      </c>
      <c r="Q97" s="277">
        <v>1395.6102459999997</v>
      </c>
      <c r="R97" s="277">
        <v>0.61687999999999987</v>
      </c>
      <c r="S97" s="277">
        <v>2197.6387369999998</v>
      </c>
      <c r="T97" s="277">
        <v>26.158560000000001</v>
      </c>
      <c r="U97" s="277">
        <v>19384.902010999998</v>
      </c>
      <c r="V97" s="277">
        <v>7.4598900000000006</v>
      </c>
      <c r="W97" s="277">
        <v>11123.747202</v>
      </c>
      <c r="X97" s="277">
        <v>39.470190000000002</v>
      </c>
      <c r="Y97" s="277">
        <v>90650.581204999995</v>
      </c>
      <c r="Z97" s="277">
        <v>7.4461000000000004</v>
      </c>
      <c r="AA97" s="277">
        <v>15399.342693000001</v>
      </c>
      <c r="AB97" s="317">
        <f t="shared" si="17"/>
        <v>84.799900000000008</v>
      </c>
      <c r="AC97" s="317">
        <f t="shared" si="17"/>
        <v>148193.36713600002</v>
      </c>
    </row>
    <row r="98" spans="1:29" ht="12.75" customHeight="1" x14ac:dyDescent="0.25">
      <c r="A98" s="333"/>
      <c r="B98" s="388">
        <v>705</v>
      </c>
      <c r="C98" s="252" t="s">
        <v>143</v>
      </c>
      <c r="D98" s="253">
        <v>13.766699999999995</v>
      </c>
      <c r="E98" s="253">
        <v>66478.698282999991</v>
      </c>
      <c r="F98" s="253">
        <v>18.008429999999997</v>
      </c>
      <c r="G98" s="253">
        <v>76472.729192000013</v>
      </c>
      <c r="H98" s="253">
        <v>15.809109999999997</v>
      </c>
      <c r="I98" s="253">
        <v>73207.581307000015</v>
      </c>
      <c r="J98" s="253">
        <v>11.84790999999999</v>
      </c>
      <c r="K98" s="253">
        <v>50066.64917600005</v>
      </c>
      <c r="L98" s="253">
        <v>9.3030300000000032</v>
      </c>
      <c r="M98" s="253">
        <v>29793.573756999995</v>
      </c>
      <c r="N98" s="253">
        <v>12.89902</v>
      </c>
      <c r="O98" s="253">
        <v>47884.686598999993</v>
      </c>
      <c r="P98" s="277">
        <v>14.967930000000001</v>
      </c>
      <c r="Q98" s="277">
        <v>70216.708358999997</v>
      </c>
      <c r="R98" s="277">
        <v>13.58342</v>
      </c>
      <c r="S98" s="277">
        <v>58330.552809999994</v>
      </c>
      <c r="T98" s="277">
        <v>18.994799999999998</v>
      </c>
      <c r="U98" s="277">
        <v>87797.354163999989</v>
      </c>
      <c r="V98" s="277">
        <v>18.731759999999998</v>
      </c>
      <c r="W98" s="277">
        <v>91553.631446999978</v>
      </c>
      <c r="X98" s="277">
        <v>20.118869999999994</v>
      </c>
      <c r="Y98" s="277">
        <v>104506.15844500001</v>
      </c>
      <c r="Z98" s="277">
        <v>25.227199999999996</v>
      </c>
      <c r="AA98" s="277">
        <v>118566.009702</v>
      </c>
      <c r="AB98" s="317">
        <f t="shared" si="17"/>
        <v>193.25817999999998</v>
      </c>
      <c r="AC98" s="317">
        <f t="shared" si="17"/>
        <v>874874.33324099996</v>
      </c>
    </row>
    <row r="99" spans="1:29" ht="12.75" customHeight="1" x14ac:dyDescent="0.25">
      <c r="A99" s="332"/>
      <c r="B99" s="388" t="s">
        <v>144</v>
      </c>
      <c r="C99" s="252" t="s">
        <v>145</v>
      </c>
      <c r="D99" s="253">
        <v>0.36238999999999999</v>
      </c>
      <c r="E99" s="253">
        <v>1407.6617880000001</v>
      </c>
      <c r="F99" s="253">
        <v>0.56785000000000008</v>
      </c>
      <c r="G99" s="253">
        <v>1681.425017</v>
      </c>
      <c r="H99" s="253">
        <v>1.2042899999999999</v>
      </c>
      <c r="I99" s="253">
        <v>2852.6514870000001</v>
      </c>
      <c r="J99" s="253">
        <v>0.65333999999999992</v>
      </c>
      <c r="K99" s="253">
        <v>1912.0726839999998</v>
      </c>
      <c r="L99" s="253">
        <v>0.91852999999999996</v>
      </c>
      <c r="M99" s="253">
        <v>2748.4051279999999</v>
      </c>
      <c r="N99" s="253">
        <v>0.6418299999999999</v>
      </c>
      <c r="O99" s="253">
        <v>2265.3596649999999</v>
      </c>
      <c r="P99" s="277">
        <v>1.4410799999999999</v>
      </c>
      <c r="Q99" s="277">
        <v>4917.025909</v>
      </c>
      <c r="R99" s="277">
        <v>1.5499499999999997</v>
      </c>
      <c r="S99" s="277">
        <v>5391.4479090000004</v>
      </c>
      <c r="T99" s="277">
        <v>1.1176700000000002</v>
      </c>
      <c r="U99" s="277">
        <v>3792.030432</v>
      </c>
      <c r="V99" s="277">
        <v>0.64455999999999991</v>
      </c>
      <c r="W99" s="277">
        <v>1934.9130789999999</v>
      </c>
      <c r="X99" s="277">
        <v>1.26644</v>
      </c>
      <c r="Y99" s="277">
        <v>3803.4247930000001</v>
      </c>
      <c r="Z99" s="277">
        <v>1.8057699999999999</v>
      </c>
      <c r="AA99" s="277">
        <v>6301.6740479999999</v>
      </c>
      <c r="AB99" s="317">
        <f t="shared" si="17"/>
        <v>12.1737</v>
      </c>
      <c r="AC99" s="317">
        <f t="shared" si="17"/>
        <v>39008.091938999998</v>
      </c>
    </row>
    <row r="100" spans="1:29" ht="5.25" customHeight="1" x14ac:dyDescent="0.25">
      <c r="A100" s="312"/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581" t="s">
        <v>308</v>
      </c>
      <c r="B105" s="581"/>
      <c r="C105" s="581"/>
      <c r="D105" s="581"/>
      <c r="E105" s="581"/>
      <c r="F105" s="581"/>
      <c r="G105" s="581"/>
      <c r="H105" s="581"/>
      <c r="I105" s="581"/>
      <c r="J105" s="581"/>
      <c r="K105" s="581"/>
      <c r="L105" s="581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81"/>
      <c r="Z105" s="581"/>
      <c r="AA105" s="581"/>
      <c r="AB105" s="581"/>
      <c r="AC105" s="581"/>
    </row>
    <row r="106" spans="1:29" x14ac:dyDescent="0.25">
      <c r="A106" s="582" t="s">
        <v>3</v>
      </c>
      <c r="B106" s="582"/>
      <c r="C106" s="582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582"/>
      <c r="AC106" s="582"/>
    </row>
    <row r="107" spans="1:29" ht="8.25" customHeight="1" thickBo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thickBot="1" x14ac:dyDescent="0.3">
      <c r="A108" s="597" t="s">
        <v>149</v>
      </c>
      <c r="B108" s="599" t="s">
        <v>5</v>
      </c>
      <c r="C108" s="586" t="s">
        <v>90</v>
      </c>
      <c r="D108" s="585" t="s">
        <v>7</v>
      </c>
      <c r="E108" s="585"/>
      <c r="F108" s="585" t="s">
        <v>8</v>
      </c>
      <c r="G108" s="585"/>
      <c r="H108" s="585" t="s">
        <v>9</v>
      </c>
      <c r="I108" s="585"/>
      <c r="J108" s="585" t="s">
        <v>10</v>
      </c>
      <c r="K108" s="585"/>
      <c r="L108" s="585" t="s">
        <v>11</v>
      </c>
      <c r="M108" s="585"/>
      <c r="N108" s="585" t="s">
        <v>12</v>
      </c>
      <c r="O108" s="585"/>
      <c r="P108" s="585" t="s">
        <v>13</v>
      </c>
      <c r="Q108" s="585"/>
      <c r="R108" s="585" t="s">
        <v>14</v>
      </c>
      <c r="S108" s="585"/>
      <c r="T108" s="585" t="s">
        <v>15</v>
      </c>
      <c r="U108" s="585"/>
      <c r="V108" s="585" t="s">
        <v>16</v>
      </c>
      <c r="W108" s="585"/>
      <c r="X108" s="585" t="s">
        <v>17</v>
      </c>
      <c r="Y108" s="585"/>
      <c r="Z108" s="585" t="s">
        <v>18</v>
      </c>
      <c r="AA108" s="585"/>
      <c r="AB108" s="585" t="s">
        <v>19</v>
      </c>
      <c r="AC108" s="592"/>
    </row>
    <row r="109" spans="1:29" ht="15.75" thickBot="1" x14ac:dyDescent="0.3">
      <c r="A109" s="598"/>
      <c r="B109" s="600"/>
      <c r="C109" s="587"/>
      <c r="D109" s="242" t="s">
        <v>20</v>
      </c>
      <c r="E109" s="242" t="s">
        <v>21</v>
      </c>
      <c r="F109" s="242" t="s">
        <v>20</v>
      </c>
      <c r="G109" s="242" t="s">
        <v>21</v>
      </c>
      <c r="H109" s="242" t="s">
        <v>20</v>
      </c>
      <c r="I109" s="242" t="s">
        <v>21</v>
      </c>
      <c r="J109" s="242" t="s">
        <v>20</v>
      </c>
      <c r="K109" s="242" t="s">
        <v>21</v>
      </c>
      <c r="L109" s="242" t="s">
        <v>20</v>
      </c>
      <c r="M109" s="242" t="s">
        <v>21</v>
      </c>
      <c r="N109" s="242" t="s">
        <v>20</v>
      </c>
      <c r="O109" s="242" t="s">
        <v>21</v>
      </c>
      <c r="P109" s="242" t="s">
        <v>20</v>
      </c>
      <c r="Q109" s="242" t="s">
        <v>21</v>
      </c>
      <c r="R109" s="242" t="s">
        <v>20</v>
      </c>
      <c r="S109" s="242" t="s">
        <v>21</v>
      </c>
      <c r="T109" s="242" t="s">
        <v>20</v>
      </c>
      <c r="U109" s="242" t="s">
        <v>21</v>
      </c>
      <c r="V109" s="242" t="s">
        <v>20</v>
      </c>
      <c r="W109" s="242" t="s">
        <v>21</v>
      </c>
      <c r="X109" s="242" t="s">
        <v>20</v>
      </c>
      <c r="Y109" s="242" t="s">
        <v>21</v>
      </c>
      <c r="Z109" s="242" t="s">
        <v>20</v>
      </c>
      <c r="AA109" s="242" t="s">
        <v>21</v>
      </c>
      <c r="AB109" s="242" t="s">
        <v>20</v>
      </c>
      <c r="AC109" s="243" t="s">
        <v>21</v>
      </c>
    </row>
    <row r="110" spans="1:29" ht="12" customHeight="1" x14ac:dyDescent="0.25">
      <c r="A110" s="334"/>
      <c r="B110" s="335"/>
      <c r="C110" s="334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  <c r="Z110" s="336"/>
      <c r="AA110" s="336"/>
      <c r="AB110" s="336"/>
      <c r="AC110" s="336"/>
    </row>
    <row r="111" spans="1:29" ht="12.75" customHeight="1" x14ac:dyDescent="0.25">
      <c r="A111" s="332"/>
      <c r="B111" s="388" t="s">
        <v>150</v>
      </c>
      <c r="C111" s="252" t="s">
        <v>151</v>
      </c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>
        <f t="shared" ref="AB111:AC116" si="19">D111+F111+H111+J111+L111+N111+P111+R111+T111+V111+X111+Z111</f>
        <v>0</v>
      </c>
      <c r="AC111" s="253">
        <f t="shared" si="19"/>
        <v>0</v>
      </c>
    </row>
    <row r="112" spans="1:29" ht="11.25" customHeight="1" x14ac:dyDescent="0.25">
      <c r="A112" s="333"/>
      <c r="B112" s="388" t="s">
        <v>152</v>
      </c>
      <c r="C112" s="254" t="s">
        <v>153</v>
      </c>
      <c r="D112" s="302">
        <v>0</v>
      </c>
      <c r="E112" s="302">
        <v>0</v>
      </c>
      <c r="F112" s="253">
        <v>1.556</v>
      </c>
      <c r="G112" s="253">
        <v>1372.0808</v>
      </c>
      <c r="H112" s="253">
        <v>0</v>
      </c>
      <c r="I112" s="253">
        <v>0</v>
      </c>
      <c r="J112" s="253">
        <v>0</v>
      </c>
      <c r="K112" s="253">
        <v>0</v>
      </c>
      <c r="L112" s="253">
        <v>3.8291900000000001</v>
      </c>
      <c r="M112" s="253">
        <v>4463.8352539999996</v>
      </c>
      <c r="N112" s="253">
        <v>4.9430000000000002E-2</v>
      </c>
      <c r="O112" s="253">
        <v>129.50659999999999</v>
      </c>
      <c r="P112" s="253">
        <v>2.4489999999999998E-2</v>
      </c>
      <c r="Q112" s="253">
        <v>31.993735999999998</v>
      </c>
      <c r="R112" s="253">
        <v>5.67E-2</v>
      </c>
      <c r="S112" s="253">
        <v>133.81200000000001</v>
      </c>
      <c r="T112" s="253">
        <v>4.7980200000000002</v>
      </c>
      <c r="U112" s="253">
        <v>5312.5223999999998</v>
      </c>
      <c r="V112" s="253">
        <v>3.7359999999999997E-2</v>
      </c>
      <c r="W112" s="253">
        <v>79.203199999999995</v>
      </c>
      <c r="X112" s="253">
        <v>5.4613000000000005</v>
      </c>
      <c r="Y112" s="253">
        <v>5330.1339420000004</v>
      </c>
      <c r="Z112" s="253">
        <v>0</v>
      </c>
      <c r="AA112" s="253">
        <v>0</v>
      </c>
      <c r="AB112" s="263">
        <f t="shared" si="19"/>
        <v>15.81249</v>
      </c>
      <c r="AC112" s="263">
        <f t="shared" si="19"/>
        <v>16853.087931999999</v>
      </c>
    </row>
    <row r="113" spans="1:29" ht="11.25" customHeight="1" x14ac:dyDescent="0.25">
      <c r="A113" s="333"/>
      <c r="B113" s="388" t="s">
        <v>154</v>
      </c>
      <c r="C113" s="254" t="s">
        <v>155</v>
      </c>
      <c r="D113" s="253">
        <v>7.846149999999998</v>
      </c>
      <c r="E113" s="253">
        <v>21821.965075</v>
      </c>
      <c r="F113" s="253">
        <v>6.800209999999999</v>
      </c>
      <c r="G113" s="253">
        <v>19060.086940999998</v>
      </c>
      <c r="H113" s="253">
        <v>6.9569899999999993</v>
      </c>
      <c r="I113" s="253">
        <v>17155.828081999996</v>
      </c>
      <c r="J113" s="337">
        <v>3.8316100000000004</v>
      </c>
      <c r="K113" s="337">
        <v>12356.002165999998</v>
      </c>
      <c r="L113" s="337">
        <v>3.7284199999999994</v>
      </c>
      <c r="M113" s="337">
        <v>11811.420425000004</v>
      </c>
      <c r="N113" s="337">
        <v>5.5457699999999992</v>
      </c>
      <c r="O113" s="337">
        <v>17251.581911999998</v>
      </c>
      <c r="P113" s="337">
        <v>7.6756800000000007</v>
      </c>
      <c r="Q113" s="337">
        <v>23417.74063</v>
      </c>
      <c r="R113" s="337">
        <v>4.7408899999999994</v>
      </c>
      <c r="S113" s="337">
        <v>16340.471624000002</v>
      </c>
      <c r="T113" s="337">
        <v>7.1476899999999999</v>
      </c>
      <c r="U113" s="337">
        <v>23279.840372000002</v>
      </c>
      <c r="V113" s="337">
        <v>6.0563599999999997</v>
      </c>
      <c r="W113" s="337">
        <v>19281.491073000005</v>
      </c>
      <c r="X113" s="337">
        <v>6.0408100000000013</v>
      </c>
      <c r="Y113" s="337">
        <v>19199.024319</v>
      </c>
      <c r="Z113" s="337">
        <v>7.4555000000000007</v>
      </c>
      <c r="AA113" s="337">
        <v>24446.825651000003</v>
      </c>
      <c r="AB113" s="263">
        <f t="shared" si="19"/>
        <v>73.826080000000005</v>
      </c>
      <c r="AC113" s="263">
        <f t="shared" si="19"/>
        <v>225422.27826999998</v>
      </c>
    </row>
    <row r="114" spans="1:29" ht="13.5" customHeight="1" x14ac:dyDescent="0.25">
      <c r="A114" s="332"/>
      <c r="B114" s="388" t="s">
        <v>156</v>
      </c>
      <c r="C114" s="252" t="s">
        <v>157</v>
      </c>
      <c r="D114" s="253">
        <v>2.8328099999999998</v>
      </c>
      <c r="E114" s="253">
        <v>17017.393441</v>
      </c>
      <c r="F114" s="253">
        <v>3.2993200000000003</v>
      </c>
      <c r="G114" s="253">
        <v>17379.082750000001</v>
      </c>
      <c r="H114" s="253">
        <v>2.2538100000000005</v>
      </c>
      <c r="I114" s="253">
        <v>12655.058238000001</v>
      </c>
      <c r="J114" s="253">
        <v>1.7416699999999998</v>
      </c>
      <c r="K114" s="253">
        <v>9764.4732779999977</v>
      </c>
      <c r="L114" s="253">
        <v>0.8311900000000001</v>
      </c>
      <c r="M114" s="253">
        <v>5382.8763770000005</v>
      </c>
      <c r="N114" s="253">
        <v>1.16734</v>
      </c>
      <c r="O114" s="253">
        <v>7092.9549470000002</v>
      </c>
      <c r="P114" s="253">
        <v>1.9805400000000002</v>
      </c>
      <c r="Q114" s="253">
        <v>12039.850157999999</v>
      </c>
      <c r="R114" s="253">
        <v>2.53878</v>
      </c>
      <c r="S114" s="253">
        <v>11442.64488</v>
      </c>
      <c r="T114" s="253">
        <v>2.66805</v>
      </c>
      <c r="U114" s="253">
        <v>15857.593658</v>
      </c>
      <c r="V114" s="253">
        <v>2.8281999999999998</v>
      </c>
      <c r="W114" s="253">
        <v>17038.127548999997</v>
      </c>
      <c r="X114" s="253">
        <v>2.26709</v>
      </c>
      <c r="Y114" s="253">
        <v>15024.506034999999</v>
      </c>
      <c r="Z114" s="253">
        <v>3.3481099999999997</v>
      </c>
      <c r="AA114" s="253">
        <v>20923.418873999999</v>
      </c>
      <c r="AB114" s="263">
        <f t="shared" si="19"/>
        <v>27.756909999999998</v>
      </c>
      <c r="AC114" s="263">
        <f t="shared" si="19"/>
        <v>161617.98018499999</v>
      </c>
    </row>
    <row r="115" spans="1:29" ht="12" customHeight="1" x14ac:dyDescent="0.25">
      <c r="A115" s="332"/>
      <c r="B115" s="388" t="s">
        <v>158</v>
      </c>
      <c r="C115" s="252" t="s">
        <v>159</v>
      </c>
      <c r="D115" s="253">
        <v>5.1414399999999993</v>
      </c>
      <c r="E115" s="253">
        <v>11781.127696</v>
      </c>
      <c r="F115" s="253">
        <v>6.6558999999999999</v>
      </c>
      <c r="G115" s="253">
        <v>14959.207826</v>
      </c>
      <c r="H115" s="253">
        <v>6.23672</v>
      </c>
      <c r="I115" s="253">
        <v>11892.71674</v>
      </c>
      <c r="J115" s="253">
        <v>1.5297400000000001</v>
      </c>
      <c r="K115" s="253">
        <v>4425.6177380000008</v>
      </c>
      <c r="L115" s="253">
        <v>5.5306699999999998</v>
      </c>
      <c r="M115" s="253">
        <v>10013.342786000001</v>
      </c>
      <c r="N115" s="253">
        <v>1.8144</v>
      </c>
      <c r="O115" s="253">
        <v>3976.0761600000001</v>
      </c>
      <c r="P115" s="253">
        <v>2.2793400000000004</v>
      </c>
      <c r="Q115" s="253">
        <v>6926.7691080000004</v>
      </c>
      <c r="R115" s="253">
        <v>2.8286400000000005</v>
      </c>
      <c r="S115" s="253">
        <v>7628.8761119999999</v>
      </c>
      <c r="T115" s="253">
        <v>8.2781099999999999</v>
      </c>
      <c r="U115" s="253">
        <v>18302.772194999998</v>
      </c>
      <c r="V115" s="253">
        <v>5.7112100000000003</v>
      </c>
      <c r="W115" s="253">
        <v>12075.330341000001</v>
      </c>
      <c r="X115" s="253">
        <v>3.3025600000000006</v>
      </c>
      <c r="Y115" s="253">
        <v>8467.691707</v>
      </c>
      <c r="Z115" s="253">
        <v>9.6415900000000008</v>
      </c>
      <c r="AA115" s="253">
        <v>19392.691088</v>
      </c>
      <c r="AB115" s="263">
        <f t="shared" si="19"/>
        <v>58.950319999999998</v>
      </c>
      <c r="AC115" s="263">
        <f t="shared" si="19"/>
        <v>129842.21949700001</v>
      </c>
    </row>
    <row r="116" spans="1:29" ht="11.25" customHeight="1" x14ac:dyDescent="0.25">
      <c r="A116" s="332"/>
      <c r="B116" s="388" t="s">
        <v>160</v>
      </c>
      <c r="C116" s="252" t="s">
        <v>161</v>
      </c>
      <c r="D116" s="253">
        <v>9.300000000000001E-3</v>
      </c>
      <c r="E116" s="253">
        <v>80.199703999999997</v>
      </c>
      <c r="F116" s="253">
        <v>9.0699999999999999E-3</v>
      </c>
      <c r="G116" s="253">
        <v>44.299694000000002</v>
      </c>
      <c r="H116" s="253">
        <v>1.814E-2</v>
      </c>
      <c r="I116" s="253">
        <v>86.599453000000011</v>
      </c>
      <c r="J116" s="253">
        <v>9.0699999999999999E-3</v>
      </c>
      <c r="K116" s="253">
        <v>44.299694000000002</v>
      </c>
      <c r="L116" s="253">
        <v>9.0699999999999999E-3</v>
      </c>
      <c r="M116" s="253">
        <v>40.600040999999997</v>
      </c>
      <c r="N116" s="253">
        <v>0</v>
      </c>
      <c r="O116" s="253">
        <v>0</v>
      </c>
      <c r="P116" s="253">
        <v>1.3609999999999999E-2</v>
      </c>
      <c r="Q116" s="253">
        <v>75.449757000000005</v>
      </c>
      <c r="R116" s="253">
        <v>1.3609999999999999E-2</v>
      </c>
      <c r="S116" s="253">
        <v>62.400489</v>
      </c>
      <c r="T116" s="253">
        <v>0</v>
      </c>
      <c r="U116" s="253">
        <v>0</v>
      </c>
      <c r="V116" s="253">
        <v>1.3609999999999999E-2</v>
      </c>
      <c r="W116" s="253">
        <v>87.449693999999994</v>
      </c>
      <c r="X116" s="253">
        <v>9.0699999999999999E-3</v>
      </c>
      <c r="Y116" s="253">
        <v>52.499881000000002</v>
      </c>
      <c r="Z116" s="253">
        <v>0</v>
      </c>
      <c r="AA116" s="253">
        <v>0</v>
      </c>
      <c r="AB116" s="263">
        <f t="shared" si="19"/>
        <v>0.10454999999999999</v>
      </c>
      <c r="AC116" s="263">
        <f t="shared" si="19"/>
        <v>573.798407</v>
      </c>
    </row>
    <row r="117" spans="1:29" ht="12.75" customHeight="1" x14ac:dyDescent="0.25">
      <c r="A117" s="338"/>
      <c r="B117" s="388" t="s">
        <v>312</v>
      </c>
      <c r="C117" s="328" t="s">
        <v>313</v>
      </c>
      <c r="D117" s="262">
        <v>58.557460000000006</v>
      </c>
      <c r="E117" s="262">
        <v>35136.77289800001</v>
      </c>
      <c r="F117" s="262">
        <v>5.8507999999999996</v>
      </c>
      <c r="G117" s="262">
        <v>15870.598276000002</v>
      </c>
      <c r="H117" s="262">
        <v>7.4146700000000001</v>
      </c>
      <c r="I117" s="262">
        <v>14968.742591999999</v>
      </c>
      <c r="J117" s="262">
        <v>10.496259999999999</v>
      </c>
      <c r="K117" s="262">
        <v>15325.927256999999</v>
      </c>
      <c r="L117" s="262">
        <v>2.4093300000000002</v>
      </c>
      <c r="M117" s="262">
        <v>6404.7624250000026</v>
      </c>
      <c r="N117" s="262">
        <v>97.790309999999991</v>
      </c>
      <c r="O117" s="262">
        <v>21605.927637000004</v>
      </c>
      <c r="P117" s="262">
        <v>128.1456</v>
      </c>
      <c r="Q117" s="262">
        <v>30070.443977999992</v>
      </c>
      <c r="R117" s="262">
        <v>8.7412500000000026</v>
      </c>
      <c r="S117" s="262">
        <v>17688.110778999999</v>
      </c>
      <c r="T117" s="262">
        <v>10.667409999999999</v>
      </c>
      <c r="U117" s="262">
        <v>21314.698018999992</v>
      </c>
      <c r="V117" s="262">
        <v>7.4609799999999993</v>
      </c>
      <c r="W117" s="262">
        <v>16390.369411000003</v>
      </c>
      <c r="X117" s="262">
        <v>32.871110000000002</v>
      </c>
      <c r="Y117" s="262">
        <v>23152.101515000006</v>
      </c>
      <c r="Z117" s="262">
        <v>58.482819999999997</v>
      </c>
      <c r="AA117" s="262">
        <v>35207.506379999999</v>
      </c>
      <c r="AB117" s="263">
        <f>D117+F117+H117</f>
        <v>71.822930000000014</v>
      </c>
      <c r="AC117" s="263">
        <f>E117+G117+I117</f>
        <v>65976.113766000009</v>
      </c>
    </row>
    <row r="118" spans="1:29" ht="12.75" customHeight="1" x14ac:dyDescent="0.25">
      <c r="A118" s="248" t="s">
        <v>105</v>
      </c>
      <c r="B118" s="250"/>
      <c r="C118" s="325" t="s">
        <v>166</v>
      </c>
      <c r="D118" s="285"/>
      <c r="E118" s="285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91"/>
      <c r="AC118" s="291"/>
    </row>
    <row r="119" spans="1:29" ht="12" customHeight="1" x14ac:dyDescent="0.25">
      <c r="A119" s="588"/>
      <c r="B119" s="588"/>
      <c r="C119" s="339" t="s">
        <v>167</v>
      </c>
      <c r="D119" s="262">
        <f>+D120+D121+D122+D123+D124</f>
        <v>4347.8839100000005</v>
      </c>
      <c r="E119" s="262">
        <f t="shared" ref="E119:AA119" si="20">+E120+E121+E122+E123+E124</f>
        <v>2733079.7817270001</v>
      </c>
      <c r="F119" s="262">
        <f t="shared" si="20"/>
        <v>3370.9327199999998</v>
      </c>
      <c r="G119" s="262">
        <f t="shared" si="20"/>
        <v>2150413.9931839998</v>
      </c>
      <c r="H119" s="262">
        <f t="shared" si="20"/>
        <v>3671.9206699999986</v>
      </c>
      <c r="I119" s="262">
        <f t="shared" si="20"/>
        <v>2840207.9601419978</v>
      </c>
      <c r="J119" s="262">
        <f t="shared" si="20"/>
        <v>2918.2866499999977</v>
      </c>
      <c r="K119" s="262">
        <f t="shared" si="20"/>
        <v>2191874.7352219997</v>
      </c>
      <c r="L119" s="262">
        <f t="shared" si="20"/>
        <v>804.32077999999979</v>
      </c>
      <c r="M119" s="262">
        <f t="shared" si="20"/>
        <v>672173.9493140002</v>
      </c>
      <c r="N119" s="262">
        <f t="shared" si="20"/>
        <v>537.3700399999999</v>
      </c>
      <c r="O119" s="262">
        <f t="shared" si="20"/>
        <v>432994.93466699991</v>
      </c>
      <c r="P119" s="262">
        <f t="shared" si="20"/>
        <v>695.03343000000018</v>
      </c>
      <c r="Q119" s="262">
        <f t="shared" si="20"/>
        <v>607650.90963200014</v>
      </c>
      <c r="R119" s="262">
        <f t="shared" si="20"/>
        <v>1894.1628499999999</v>
      </c>
      <c r="S119" s="262">
        <f t="shared" si="20"/>
        <v>1424269.7625950004</v>
      </c>
      <c r="T119" s="262">
        <f t="shared" si="20"/>
        <v>2699.4711400000015</v>
      </c>
      <c r="U119" s="262">
        <f t="shared" si="20"/>
        <v>1811265.9380679999</v>
      </c>
      <c r="V119" s="262">
        <f t="shared" si="20"/>
        <v>4676.1167299999997</v>
      </c>
      <c r="W119" s="262">
        <f t="shared" si="20"/>
        <v>2755824.2994000004</v>
      </c>
      <c r="X119" s="262">
        <f t="shared" si="20"/>
        <v>4730.529849999999</v>
      </c>
      <c r="Y119" s="262">
        <f t="shared" si="20"/>
        <v>2852258.1295730001</v>
      </c>
      <c r="Z119" s="262">
        <f t="shared" si="20"/>
        <v>8438.3785199999966</v>
      </c>
      <c r="AA119" s="262">
        <f t="shared" si="20"/>
        <v>3799202.6283960016</v>
      </c>
      <c r="AB119" s="263">
        <f t="shared" ref="AB119:AC126" si="21">D119+F119+H119+J119+L119+N119+P119+R119+T119+V119+X119+Z119</f>
        <v>38784.407289999996</v>
      </c>
      <c r="AC119" s="263">
        <f t="shared" si="21"/>
        <v>24271217.021919999</v>
      </c>
    </row>
    <row r="120" spans="1:29" ht="12" customHeight="1" x14ac:dyDescent="0.25">
      <c r="A120" s="388"/>
      <c r="B120" s="388" t="s">
        <v>168</v>
      </c>
      <c r="C120" s="252" t="s">
        <v>169</v>
      </c>
      <c r="D120" s="265">
        <v>199.38</v>
      </c>
      <c r="E120" s="265">
        <v>132762.66699999999</v>
      </c>
      <c r="F120" s="265">
        <v>257.75</v>
      </c>
      <c r="G120" s="265">
        <v>172003.92499999999</v>
      </c>
      <c r="H120" s="265">
        <v>324.56</v>
      </c>
      <c r="I120" s="265">
        <v>249588.82799999998</v>
      </c>
      <c r="J120" s="265">
        <v>255</v>
      </c>
      <c r="K120" s="265">
        <v>164803.5</v>
      </c>
      <c r="L120" s="265">
        <v>300</v>
      </c>
      <c r="M120" s="265">
        <v>199830</v>
      </c>
      <c r="N120" s="265">
        <v>0</v>
      </c>
      <c r="O120" s="265">
        <v>0</v>
      </c>
      <c r="P120" s="265">
        <v>0</v>
      </c>
      <c r="Q120" s="265">
        <v>0</v>
      </c>
      <c r="R120" s="265">
        <v>150</v>
      </c>
      <c r="S120" s="265">
        <v>138975</v>
      </c>
      <c r="T120" s="265">
        <v>150</v>
      </c>
      <c r="U120" s="265">
        <v>138226</v>
      </c>
      <c r="V120" s="265">
        <v>325</v>
      </c>
      <c r="W120" s="265">
        <v>242580</v>
      </c>
      <c r="X120" s="265">
        <v>750</v>
      </c>
      <c r="Y120" s="265">
        <v>556868.375</v>
      </c>
      <c r="Z120" s="265">
        <v>868.08100000000002</v>
      </c>
      <c r="AA120" s="265">
        <v>629482.99</v>
      </c>
      <c r="AB120" s="263">
        <f t="shared" si="21"/>
        <v>3579.7710000000002</v>
      </c>
      <c r="AC120" s="263">
        <f t="shared" si="21"/>
        <v>2625121.2850000001</v>
      </c>
    </row>
    <row r="121" spans="1:29" ht="11.25" customHeight="1" x14ac:dyDescent="0.25">
      <c r="A121" s="388"/>
      <c r="B121" s="388" t="s">
        <v>170</v>
      </c>
      <c r="C121" s="252" t="s">
        <v>171</v>
      </c>
      <c r="D121" s="253">
        <v>1811.0061599999999</v>
      </c>
      <c r="E121" s="253">
        <v>695353.53648699995</v>
      </c>
      <c r="F121" s="253">
        <v>1037.1658300000001</v>
      </c>
      <c r="G121" s="253">
        <v>381319.631551</v>
      </c>
      <c r="H121" s="253">
        <v>124.72858000000001</v>
      </c>
      <c r="I121" s="253">
        <v>57962.315046000003</v>
      </c>
      <c r="J121" s="253">
        <v>58.720649999999999</v>
      </c>
      <c r="K121" s="253">
        <v>37946.005342999997</v>
      </c>
      <c r="L121" s="253">
        <v>10.1838</v>
      </c>
      <c r="M121" s="253">
        <v>19621.509013999999</v>
      </c>
      <c r="N121" s="253">
        <v>8.1166</v>
      </c>
      <c r="O121" s="253">
        <v>12591.075356999998</v>
      </c>
      <c r="P121" s="253">
        <v>41.940350000000009</v>
      </c>
      <c r="Q121" s="253">
        <v>38666.847512</v>
      </c>
      <c r="R121" s="253">
        <v>16.06053</v>
      </c>
      <c r="S121" s="253">
        <v>22656.481384000006</v>
      </c>
      <c r="T121" s="253">
        <v>198.90692999999999</v>
      </c>
      <c r="U121" s="253">
        <v>94505.463695999992</v>
      </c>
      <c r="V121" s="253">
        <v>1399.9185199999999</v>
      </c>
      <c r="W121" s="253">
        <v>502117.70257700002</v>
      </c>
      <c r="X121" s="253">
        <v>1037.90004</v>
      </c>
      <c r="Y121" s="253">
        <v>343729.63215600001</v>
      </c>
      <c r="Z121" s="253">
        <v>4793.6967699999996</v>
      </c>
      <c r="AA121" s="253">
        <v>1251277.0227969999</v>
      </c>
      <c r="AB121" s="263">
        <f t="shared" si="21"/>
        <v>10538.34476</v>
      </c>
      <c r="AC121" s="263">
        <f t="shared" si="21"/>
        <v>3457747.2229199996</v>
      </c>
    </row>
    <row r="122" spans="1:29" ht="12" customHeight="1" x14ac:dyDescent="0.25">
      <c r="A122" s="388"/>
      <c r="B122" s="388" t="s">
        <v>172</v>
      </c>
      <c r="C122" s="252" t="s">
        <v>173</v>
      </c>
      <c r="D122" s="340">
        <v>8.6817600000000006</v>
      </c>
      <c r="E122" s="253">
        <v>21087.158388</v>
      </c>
      <c r="F122" s="253">
        <v>7.1373299999999995</v>
      </c>
      <c r="G122" s="253">
        <v>19446.402505999999</v>
      </c>
      <c r="H122" s="253">
        <v>6.2963199999999997</v>
      </c>
      <c r="I122" s="253">
        <v>15343.49337</v>
      </c>
      <c r="J122" s="253">
        <v>1.1494200000000001</v>
      </c>
      <c r="K122" s="253">
        <v>2201.7722350000004</v>
      </c>
      <c r="L122" s="253">
        <v>0</v>
      </c>
      <c r="M122" s="253">
        <v>0</v>
      </c>
      <c r="N122" s="253">
        <v>0.61236000000000002</v>
      </c>
      <c r="O122" s="253">
        <v>1610.2346400000001</v>
      </c>
      <c r="P122" s="253">
        <v>0</v>
      </c>
      <c r="Q122" s="253">
        <v>0</v>
      </c>
      <c r="R122" s="253">
        <v>0</v>
      </c>
      <c r="S122" s="253">
        <v>0</v>
      </c>
      <c r="T122" s="253">
        <v>1.1339999999999999</v>
      </c>
      <c r="U122" s="253">
        <v>1099.98</v>
      </c>
      <c r="V122" s="253">
        <v>0</v>
      </c>
      <c r="W122" s="253">
        <v>0</v>
      </c>
      <c r="X122" s="253">
        <v>25.240819999999999</v>
      </c>
      <c r="Y122" s="253">
        <v>17566.574799999999</v>
      </c>
      <c r="Z122" s="253">
        <v>0</v>
      </c>
      <c r="AA122" s="253">
        <v>0</v>
      </c>
      <c r="AB122" s="263">
        <f t="shared" si="21"/>
        <v>50.252009999999999</v>
      </c>
      <c r="AC122" s="263">
        <f t="shared" si="21"/>
        <v>78355.615938999996</v>
      </c>
    </row>
    <row r="123" spans="1:29" ht="11.25" customHeight="1" x14ac:dyDescent="0.25">
      <c r="A123" s="388"/>
      <c r="B123" s="388" t="s">
        <v>174</v>
      </c>
      <c r="C123" s="252" t="s">
        <v>175</v>
      </c>
      <c r="D123" s="253">
        <v>0</v>
      </c>
      <c r="E123" s="253">
        <v>0</v>
      </c>
      <c r="F123" s="253">
        <v>105.455</v>
      </c>
      <c r="G123" s="253">
        <v>81765.812000000005</v>
      </c>
      <c r="H123" s="253">
        <v>25.082799999999999</v>
      </c>
      <c r="I123" s="253">
        <v>20400.305210000002</v>
      </c>
      <c r="J123" s="253">
        <v>141.20536000000001</v>
      </c>
      <c r="K123" s="253">
        <v>107639.339257</v>
      </c>
      <c r="L123" s="253">
        <v>140.85</v>
      </c>
      <c r="M123" s="253">
        <v>101359.25</v>
      </c>
      <c r="N123" s="253">
        <v>230.25</v>
      </c>
      <c r="O123" s="253">
        <v>168548.35</v>
      </c>
      <c r="P123" s="253">
        <v>110.25</v>
      </c>
      <c r="Q123" s="253">
        <v>82472.25</v>
      </c>
      <c r="R123" s="253">
        <v>102.125</v>
      </c>
      <c r="S123" s="253">
        <v>79815.625</v>
      </c>
      <c r="T123" s="253">
        <v>110.19499999999999</v>
      </c>
      <c r="U123" s="253">
        <v>83662.606999999989</v>
      </c>
      <c r="V123" s="253">
        <v>132.04082</v>
      </c>
      <c r="W123" s="253">
        <v>130229.794626</v>
      </c>
      <c r="X123" s="253">
        <v>132.41</v>
      </c>
      <c r="Y123" s="253">
        <v>104701.663</v>
      </c>
      <c r="Z123" s="253">
        <v>114.825</v>
      </c>
      <c r="AA123" s="253">
        <v>89521.739999999991</v>
      </c>
      <c r="AB123" s="263">
        <f t="shared" si="21"/>
        <v>1344.6889800000001</v>
      </c>
      <c r="AC123" s="263">
        <f t="shared" si="21"/>
        <v>1050116.736093</v>
      </c>
    </row>
    <row r="124" spans="1:29" ht="12.75" customHeight="1" x14ac:dyDescent="0.25">
      <c r="A124" s="388"/>
      <c r="B124" s="341" t="s">
        <v>176</v>
      </c>
      <c r="C124" s="252" t="s">
        <v>177</v>
      </c>
      <c r="D124" s="253">
        <v>2328.8159900000001</v>
      </c>
      <c r="E124" s="253">
        <v>1883876.419852</v>
      </c>
      <c r="F124" s="253">
        <v>1963.4245599999999</v>
      </c>
      <c r="G124" s="253">
        <v>1495878.2221269999</v>
      </c>
      <c r="H124" s="253">
        <v>3191.2529699999986</v>
      </c>
      <c r="I124" s="253">
        <v>2496913.018515998</v>
      </c>
      <c r="J124" s="253">
        <v>2462.2112199999979</v>
      </c>
      <c r="K124" s="253">
        <v>1879284.1183869999</v>
      </c>
      <c r="L124" s="253">
        <v>353.28697999999974</v>
      </c>
      <c r="M124" s="253">
        <v>351363.19030000019</v>
      </c>
      <c r="N124" s="253">
        <v>298.39107999999993</v>
      </c>
      <c r="O124" s="253">
        <v>250245.2746699999</v>
      </c>
      <c r="P124" s="253">
        <v>542.8430800000001</v>
      </c>
      <c r="Q124" s="253">
        <v>486511.81212000008</v>
      </c>
      <c r="R124" s="253">
        <v>1625.97732</v>
      </c>
      <c r="S124" s="253">
        <v>1182822.6562110004</v>
      </c>
      <c r="T124" s="253">
        <v>2239.2352100000016</v>
      </c>
      <c r="U124" s="253">
        <v>1493771.8873719999</v>
      </c>
      <c r="V124" s="253">
        <v>2819.1573899999999</v>
      </c>
      <c r="W124" s="253">
        <v>1880896.8021970002</v>
      </c>
      <c r="X124" s="253">
        <v>2784.9789899999992</v>
      </c>
      <c r="Y124" s="253">
        <v>1829391.8846170001</v>
      </c>
      <c r="Z124" s="253">
        <v>2661.7757499999975</v>
      </c>
      <c r="AA124" s="253">
        <v>1828920.8755990015</v>
      </c>
      <c r="AB124" s="263">
        <f t="shared" si="21"/>
        <v>23271.350539999996</v>
      </c>
      <c r="AC124" s="263">
        <f t="shared" si="21"/>
        <v>17059876.161968</v>
      </c>
    </row>
    <row r="125" spans="1:29" ht="11.25" customHeight="1" x14ac:dyDescent="0.25">
      <c r="A125" s="388"/>
      <c r="B125" s="388" t="s">
        <v>178</v>
      </c>
      <c r="C125" s="252" t="s">
        <v>179</v>
      </c>
      <c r="D125" s="253">
        <v>50</v>
      </c>
      <c r="E125" s="253">
        <v>41800</v>
      </c>
      <c r="F125" s="253">
        <v>74.843999999999994</v>
      </c>
      <c r="G125" s="253">
        <v>69300.554400000008</v>
      </c>
      <c r="H125" s="253">
        <v>62.440809999999999</v>
      </c>
      <c r="I125" s="253">
        <v>61861.305978999997</v>
      </c>
      <c r="J125" s="253">
        <v>66.422800000000009</v>
      </c>
      <c r="K125" s="253">
        <v>54748.760880000002</v>
      </c>
      <c r="L125" s="253">
        <v>19.19622</v>
      </c>
      <c r="M125" s="253">
        <v>7405.9016760000004</v>
      </c>
      <c r="N125" s="253">
        <v>18.166720000000002</v>
      </c>
      <c r="O125" s="253">
        <v>8007.8901759999999</v>
      </c>
      <c r="P125" s="253">
        <v>0</v>
      </c>
      <c r="Q125" s="253">
        <v>0</v>
      </c>
      <c r="R125" s="253">
        <v>0</v>
      </c>
      <c r="S125" s="253">
        <v>0</v>
      </c>
      <c r="T125" s="253">
        <v>0</v>
      </c>
      <c r="U125" s="253">
        <v>0</v>
      </c>
      <c r="V125" s="253">
        <v>0</v>
      </c>
      <c r="W125" s="253">
        <v>0</v>
      </c>
      <c r="X125" s="253">
        <v>0</v>
      </c>
      <c r="Y125" s="253">
        <v>0</v>
      </c>
      <c r="Z125" s="253"/>
      <c r="AA125" s="253"/>
      <c r="AB125" s="263">
        <f t="shared" si="21"/>
        <v>291.07054999999997</v>
      </c>
      <c r="AC125" s="263">
        <f t="shared" si="21"/>
        <v>243124.41311100003</v>
      </c>
    </row>
    <row r="126" spans="1:29" ht="12.75" customHeight="1" x14ac:dyDescent="0.25">
      <c r="A126" s="332"/>
      <c r="B126" s="388" t="s">
        <v>180</v>
      </c>
      <c r="C126" s="252" t="s">
        <v>181</v>
      </c>
      <c r="D126" s="253">
        <v>7.5482300000000002</v>
      </c>
      <c r="E126" s="253">
        <v>8550.5486180000007</v>
      </c>
      <c r="F126" s="253">
        <v>6.4641800000000007</v>
      </c>
      <c r="G126" s="253">
        <v>9296.6328380000014</v>
      </c>
      <c r="H126" s="253">
        <v>8.736460000000001</v>
      </c>
      <c r="I126" s="253">
        <v>9237.2691599999998</v>
      </c>
      <c r="J126" s="253">
        <v>4.4271200000000004</v>
      </c>
      <c r="K126" s="253">
        <v>5330.268075</v>
      </c>
      <c r="L126" s="253">
        <v>3.1570399999999998</v>
      </c>
      <c r="M126" s="253">
        <v>4032.9255720000001</v>
      </c>
      <c r="N126" s="253">
        <v>5.0077300000000005</v>
      </c>
      <c r="O126" s="253">
        <v>6644.9923930000004</v>
      </c>
      <c r="P126" s="253">
        <v>4.7899799999999999</v>
      </c>
      <c r="Q126" s="253">
        <v>6516.5107820000012</v>
      </c>
      <c r="R126" s="253">
        <v>1.9051000000000005</v>
      </c>
      <c r="S126" s="253">
        <v>2256.4748920000002</v>
      </c>
      <c r="T126" s="253">
        <v>11.242979999999999</v>
      </c>
      <c r="U126" s="253">
        <v>16793.474997000001</v>
      </c>
      <c r="V126" s="253">
        <v>3.2559999999999998</v>
      </c>
      <c r="W126" s="253">
        <v>4048.2918850000005</v>
      </c>
      <c r="X126" s="253">
        <v>4.8562200000000004</v>
      </c>
      <c r="Y126" s="253">
        <v>6533.611957000001</v>
      </c>
      <c r="Z126" s="253">
        <v>5.7606800000000007</v>
      </c>
      <c r="AA126" s="253">
        <v>7577.7236700000003</v>
      </c>
      <c r="AB126" s="263">
        <f t="shared" si="21"/>
        <v>67.151719999999997</v>
      </c>
      <c r="AC126" s="263">
        <f t="shared" si="21"/>
        <v>86818.724839000002</v>
      </c>
    </row>
    <row r="127" spans="1:29" ht="12.75" customHeight="1" x14ac:dyDescent="0.25">
      <c r="A127" s="257"/>
      <c r="B127" s="257"/>
      <c r="C127" s="325" t="s">
        <v>182</v>
      </c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  <c r="AB127" s="291"/>
      <c r="AC127" s="291"/>
    </row>
    <row r="128" spans="1:29" ht="12" customHeight="1" x14ac:dyDescent="0.25">
      <c r="A128" s="388"/>
      <c r="B128" s="388" t="s">
        <v>183</v>
      </c>
      <c r="C128" s="252" t="s">
        <v>184</v>
      </c>
      <c r="D128" s="253">
        <v>0</v>
      </c>
      <c r="E128" s="253">
        <v>0</v>
      </c>
      <c r="F128" s="253">
        <v>0</v>
      </c>
      <c r="G128" s="253">
        <v>0</v>
      </c>
      <c r="H128" s="253">
        <v>0</v>
      </c>
      <c r="I128" s="253">
        <v>0</v>
      </c>
      <c r="J128" s="253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3">
        <v>0</v>
      </c>
      <c r="V128" s="253">
        <v>0</v>
      </c>
      <c r="W128" s="253">
        <v>0</v>
      </c>
      <c r="X128" s="253">
        <v>0</v>
      </c>
      <c r="Y128" s="253">
        <v>0</v>
      </c>
      <c r="Z128" s="253">
        <v>0</v>
      </c>
      <c r="AA128" s="253">
        <v>0</v>
      </c>
      <c r="AB128" s="263">
        <f t="shared" ref="AB128:AC130" si="22">D128+F128+H128+J128+L128+N128+P128+R128+T128+V128+X128+Z128</f>
        <v>0</v>
      </c>
      <c r="AC128" s="263">
        <f t="shared" si="22"/>
        <v>0</v>
      </c>
    </row>
    <row r="129" spans="1:29" ht="12" customHeight="1" x14ac:dyDescent="0.25">
      <c r="A129" s="388"/>
      <c r="B129" s="388" t="s">
        <v>185</v>
      </c>
      <c r="C129" s="252" t="s">
        <v>186</v>
      </c>
      <c r="D129" s="253">
        <v>0</v>
      </c>
      <c r="E129" s="253">
        <v>0</v>
      </c>
      <c r="F129" s="253">
        <v>0</v>
      </c>
      <c r="G129" s="253">
        <v>0</v>
      </c>
      <c r="H129" s="253">
        <v>0</v>
      </c>
      <c r="I129" s="253">
        <v>0</v>
      </c>
      <c r="J129" s="253">
        <v>0</v>
      </c>
      <c r="K129" s="253">
        <v>0</v>
      </c>
      <c r="L129" s="253">
        <v>0</v>
      </c>
      <c r="M129" s="253">
        <v>0</v>
      </c>
      <c r="N129" s="253">
        <v>0</v>
      </c>
      <c r="O129" s="253">
        <v>0</v>
      </c>
      <c r="P129" s="253">
        <v>0</v>
      </c>
      <c r="Q129" s="253">
        <v>0</v>
      </c>
      <c r="R129" s="253">
        <v>0</v>
      </c>
      <c r="S129" s="253">
        <v>0</v>
      </c>
      <c r="T129" s="253">
        <v>0</v>
      </c>
      <c r="U129" s="253">
        <v>0</v>
      </c>
      <c r="V129" s="253">
        <v>0</v>
      </c>
      <c r="W129" s="253">
        <v>0</v>
      </c>
      <c r="X129" s="253">
        <v>0</v>
      </c>
      <c r="Y129" s="253">
        <v>0</v>
      </c>
      <c r="Z129" s="253">
        <v>0</v>
      </c>
      <c r="AA129" s="253">
        <v>0</v>
      </c>
      <c r="AB129" s="263">
        <f t="shared" si="22"/>
        <v>0</v>
      </c>
      <c r="AC129" s="263">
        <f t="shared" si="22"/>
        <v>0</v>
      </c>
    </row>
    <row r="130" spans="1:29" ht="12" customHeight="1" x14ac:dyDescent="0.25">
      <c r="A130" s="388"/>
      <c r="B130" s="388" t="s">
        <v>187</v>
      </c>
      <c r="C130" s="252" t="s">
        <v>188</v>
      </c>
      <c r="D130" s="253">
        <v>0</v>
      </c>
      <c r="E130" s="253">
        <v>0</v>
      </c>
      <c r="F130" s="253">
        <v>0</v>
      </c>
      <c r="G130" s="253">
        <v>0</v>
      </c>
      <c r="H130" s="253">
        <v>0</v>
      </c>
      <c r="I130" s="253">
        <v>0</v>
      </c>
      <c r="J130" s="253">
        <v>0</v>
      </c>
      <c r="K130" s="253">
        <v>0</v>
      </c>
      <c r="L130" s="253">
        <v>0</v>
      </c>
      <c r="M130" s="253">
        <v>0</v>
      </c>
      <c r="N130" s="253">
        <v>0</v>
      </c>
      <c r="O130" s="253">
        <v>0</v>
      </c>
      <c r="P130" s="253">
        <v>0</v>
      </c>
      <c r="Q130" s="253">
        <v>0</v>
      </c>
      <c r="R130" s="253">
        <v>0</v>
      </c>
      <c r="S130" s="253">
        <v>0</v>
      </c>
      <c r="T130" s="253">
        <v>0</v>
      </c>
      <c r="U130" s="253">
        <v>0</v>
      </c>
      <c r="V130" s="253">
        <v>0</v>
      </c>
      <c r="W130" s="253">
        <v>0</v>
      </c>
      <c r="X130" s="253"/>
      <c r="Y130" s="253"/>
      <c r="Z130" s="253">
        <v>0</v>
      </c>
      <c r="AA130" s="253">
        <v>0</v>
      </c>
      <c r="AB130" s="263">
        <f t="shared" si="22"/>
        <v>0</v>
      </c>
      <c r="AC130" s="263">
        <f t="shared" si="22"/>
        <v>0</v>
      </c>
    </row>
    <row r="131" spans="1:29" ht="12.75" customHeight="1" x14ac:dyDescent="0.25">
      <c r="A131" s="248" t="s">
        <v>189</v>
      </c>
      <c r="B131" s="247"/>
      <c r="C131" s="342" t="s">
        <v>190</v>
      </c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91"/>
      <c r="AC131" s="291"/>
    </row>
    <row r="132" spans="1:29" ht="13.5" customHeight="1" x14ac:dyDescent="0.25">
      <c r="A132" s="331"/>
      <c r="B132" s="343" t="s">
        <v>191</v>
      </c>
      <c r="C132" s="252" t="s">
        <v>192</v>
      </c>
      <c r="D132" s="253">
        <v>0</v>
      </c>
      <c r="E132" s="253">
        <v>0</v>
      </c>
      <c r="F132" s="253">
        <v>0</v>
      </c>
      <c r="G132" s="253">
        <v>0</v>
      </c>
      <c r="H132" s="253">
        <v>0</v>
      </c>
      <c r="I132" s="253">
        <v>0</v>
      </c>
      <c r="J132" s="253">
        <v>0</v>
      </c>
      <c r="K132" s="253">
        <v>0</v>
      </c>
      <c r="L132" s="253">
        <v>0</v>
      </c>
      <c r="M132" s="253">
        <v>0</v>
      </c>
      <c r="N132" s="253">
        <v>2.2699999999999999E-3</v>
      </c>
      <c r="O132" s="253">
        <v>14.8231</v>
      </c>
      <c r="P132" s="253">
        <v>0</v>
      </c>
      <c r="Q132" s="253">
        <v>0</v>
      </c>
      <c r="R132" s="253">
        <v>0</v>
      </c>
      <c r="S132" s="253">
        <v>0</v>
      </c>
      <c r="T132" s="253">
        <v>0</v>
      </c>
      <c r="U132" s="253">
        <v>0</v>
      </c>
      <c r="V132" s="253">
        <v>0</v>
      </c>
      <c r="W132" s="253">
        <v>0</v>
      </c>
      <c r="X132" s="253">
        <v>0</v>
      </c>
      <c r="Y132" s="253">
        <v>0</v>
      </c>
      <c r="Z132" s="253">
        <v>0</v>
      </c>
      <c r="AA132" s="253">
        <v>0</v>
      </c>
      <c r="AB132" s="263">
        <f t="shared" ref="AB132:AC143" si="23">D132+F132+H132+J132+L132+N132+P132+R132+T132+V132+X132+Z132</f>
        <v>2.2699999999999999E-3</v>
      </c>
      <c r="AC132" s="263">
        <f t="shared" si="23"/>
        <v>14.8231</v>
      </c>
    </row>
    <row r="133" spans="1:29" ht="12.75" customHeight="1" x14ac:dyDescent="0.25">
      <c r="A133" s="343"/>
      <c r="B133" s="388" t="s">
        <v>193</v>
      </c>
      <c r="C133" s="252" t="s">
        <v>194</v>
      </c>
      <c r="D133" s="253">
        <v>16.54495</v>
      </c>
      <c r="E133" s="253">
        <v>7294.668455</v>
      </c>
      <c r="F133" s="253">
        <v>0.50985999999999998</v>
      </c>
      <c r="G133" s="253">
        <v>1685.0872999999999</v>
      </c>
      <c r="H133" s="253">
        <v>19.409939999999999</v>
      </c>
      <c r="I133" s="253">
        <v>30292.5717</v>
      </c>
      <c r="J133" s="253">
        <v>0</v>
      </c>
      <c r="K133" s="253">
        <v>0</v>
      </c>
      <c r="L133" s="253">
        <v>0</v>
      </c>
      <c r="M133" s="253">
        <v>0</v>
      </c>
      <c r="N133" s="253">
        <v>0</v>
      </c>
      <c r="O133" s="253">
        <v>0</v>
      </c>
      <c r="P133" s="253">
        <v>19.28</v>
      </c>
      <c r="Q133" s="253">
        <v>24264.32</v>
      </c>
      <c r="R133" s="253">
        <v>0.34405999999999998</v>
      </c>
      <c r="S133" s="253">
        <v>502.14008999999999</v>
      </c>
      <c r="T133" s="253">
        <v>11.166189999999999</v>
      </c>
      <c r="U133" s="253">
        <v>16701.414560000001</v>
      </c>
      <c r="V133" s="253">
        <v>1.9989999999999997E-2</v>
      </c>
      <c r="W133" s="253">
        <v>42.738619999999997</v>
      </c>
      <c r="X133" s="253">
        <v>0</v>
      </c>
      <c r="Y133" s="253">
        <v>0</v>
      </c>
      <c r="Z133" s="253">
        <v>0.40988000000000002</v>
      </c>
      <c r="AA133" s="253">
        <v>876.32344000000001</v>
      </c>
      <c r="AB133" s="263">
        <f t="shared" si="23"/>
        <v>67.684870000000004</v>
      </c>
      <c r="AC133" s="263">
        <f t="shared" si="23"/>
        <v>81659.264165000001</v>
      </c>
    </row>
    <row r="134" spans="1:29" ht="12.75" customHeight="1" x14ac:dyDescent="0.25">
      <c r="A134" s="343"/>
      <c r="B134" s="388" t="s">
        <v>195</v>
      </c>
      <c r="C134" s="252" t="s">
        <v>196</v>
      </c>
      <c r="D134" s="253"/>
      <c r="E134" s="253"/>
      <c r="F134" s="253"/>
      <c r="G134" s="253"/>
      <c r="H134" s="253"/>
      <c r="I134" s="253"/>
      <c r="J134" s="253">
        <v>21.1</v>
      </c>
      <c r="K134" s="253">
        <v>8001.12</v>
      </c>
      <c r="L134" s="253">
        <v>42.2</v>
      </c>
      <c r="M134" s="253">
        <v>16002.24</v>
      </c>
      <c r="N134" s="253">
        <v>126.59982000000001</v>
      </c>
      <c r="O134" s="253">
        <v>47981.33178</v>
      </c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63">
        <f t="shared" si="23"/>
        <v>189.89982000000001</v>
      </c>
      <c r="AC134" s="263">
        <f t="shared" si="23"/>
        <v>71984.691779999994</v>
      </c>
    </row>
    <row r="135" spans="1:29" ht="12.75" customHeight="1" x14ac:dyDescent="0.25">
      <c r="A135" s="343"/>
      <c r="B135" s="388" t="s">
        <v>197</v>
      </c>
      <c r="C135" s="252" t="s">
        <v>198</v>
      </c>
      <c r="D135" s="253">
        <v>67.619100000000003</v>
      </c>
      <c r="E135" s="253">
        <v>83747.906470000002</v>
      </c>
      <c r="F135" s="253">
        <v>86.129859999999994</v>
      </c>
      <c r="G135" s="253">
        <v>106689.05758199999</v>
      </c>
      <c r="H135" s="253">
        <v>88.110199999999992</v>
      </c>
      <c r="I135" s="253">
        <v>90973.806490000003</v>
      </c>
      <c r="J135" s="253">
        <v>157.40513000000001</v>
      </c>
      <c r="K135" s="253">
        <v>85684.403311000002</v>
      </c>
      <c r="L135" s="253">
        <v>69.872019999999992</v>
      </c>
      <c r="M135" s="253">
        <v>61523.681666999997</v>
      </c>
      <c r="N135" s="253">
        <v>63.11495</v>
      </c>
      <c r="O135" s="253">
        <v>60331.580705</v>
      </c>
      <c r="P135" s="253">
        <v>35.094800000000006</v>
      </c>
      <c r="Q135" s="253">
        <v>38748.715618000002</v>
      </c>
      <c r="R135" s="253">
        <v>55.306359999999998</v>
      </c>
      <c r="S135" s="253">
        <v>65709.081038999997</v>
      </c>
      <c r="T135" s="253">
        <v>18.128439999999998</v>
      </c>
      <c r="U135" s="253">
        <v>21148.638103999998</v>
      </c>
      <c r="V135" s="253">
        <v>136.64657</v>
      </c>
      <c r="W135" s="253">
        <v>158714.07652599999</v>
      </c>
      <c r="X135" s="253">
        <v>52.724940000000004</v>
      </c>
      <c r="Y135" s="253">
        <v>61508.915003999995</v>
      </c>
      <c r="Z135" s="253">
        <v>57.767100000000006</v>
      </c>
      <c r="AA135" s="253">
        <v>61166.180386</v>
      </c>
      <c r="AB135" s="263">
        <f t="shared" si="23"/>
        <v>887.91947000000005</v>
      </c>
      <c r="AC135" s="263">
        <f t="shared" si="23"/>
        <v>895946.04290200002</v>
      </c>
    </row>
    <row r="136" spans="1:29" ht="12.75" customHeight="1" x14ac:dyDescent="0.25">
      <c r="A136" s="343"/>
      <c r="B136" s="388">
        <v>805.5</v>
      </c>
      <c r="C136" s="344" t="s">
        <v>297</v>
      </c>
      <c r="D136" s="253">
        <v>135.60527000000002</v>
      </c>
      <c r="E136" s="253">
        <v>142673.72426799999</v>
      </c>
      <c r="F136" s="253">
        <v>295.11975000000001</v>
      </c>
      <c r="G136" s="253">
        <v>281775.13963300001</v>
      </c>
      <c r="H136" s="253">
        <v>355.02181999999999</v>
      </c>
      <c r="I136" s="253">
        <v>332990.88380400004</v>
      </c>
      <c r="J136" s="253">
        <v>283.77350999999999</v>
      </c>
      <c r="K136" s="253">
        <v>290573.37187899998</v>
      </c>
      <c r="L136" s="253">
        <v>39.258520000000004</v>
      </c>
      <c r="M136" s="253">
        <v>44549.675309999999</v>
      </c>
      <c r="N136" s="253">
        <v>21.186040000000002</v>
      </c>
      <c r="O136" s="253">
        <v>28559.278097000002</v>
      </c>
      <c r="P136" s="253">
        <v>6.8833400000000005</v>
      </c>
      <c r="Q136" s="253">
        <v>11861.487633000001</v>
      </c>
      <c r="R136" s="253">
        <v>32.507809999999999</v>
      </c>
      <c r="S136" s="253">
        <v>58459.502684000006</v>
      </c>
      <c r="T136" s="253">
        <v>13.005100000000001</v>
      </c>
      <c r="U136" s="253">
        <v>23675.441902999999</v>
      </c>
      <c r="V136" s="253">
        <v>8.7201399999999989</v>
      </c>
      <c r="W136" s="253">
        <v>22601.079617000003</v>
      </c>
      <c r="X136" s="253">
        <v>7.3497199999999996</v>
      </c>
      <c r="Y136" s="253">
        <v>18912.030588000001</v>
      </c>
      <c r="Z136" s="253">
        <v>19.709479999999999</v>
      </c>
      <c r="AA136" s="253">
        <v>51611.402752999995</v>
      </c>
      <c r="AB136" s="263">
        <f t="shared" si="23"/>
        <v>1218.1405000000002</v>
      </c>
      <c r="AC136" s="263">
        <f t="shared" si="23"/>
        <v>1308243.0181689998</v>
      </c>
    </row>
    <row r="137" spans="1:29" ht="13.5" customHeight="1" x14ac:dyDescent="0.25">
      <c r="A137" s="343"/>
      <c r="B137" s="388" t="s">
        <v>200</v>
      </c>
      <c r="C137" s="252" t="s">
        <v>201</v>
      </c>
      <c r="D137" s="253">
        <v>0</v>
      </c>
      <c r="E137" s="253">
        <v>0</v>
      </c>
      <c r="F137" s="253">
        <v>0</v>
      </c>
      <c r="G137" s="253">
        <v>0</v>
      </c>
      <c r="H137" s="253">
        <v>0</v>
      </c>
      <c r="I137" s="253">
        <v>0</v>
      </c>
      <c r="J137" s="253">
        <v>0</v>
      </c>
      <c r="K137" s="253">
        <v>0</v>
      </c>
      <c r="L137" s="253">
        <v>0.27216000000000001</v>
      </c>
      <c r="M137" s="253">
        <v>219.98692800000001</v>
      </c>
      <c r="N137" s="253">
        <v>0</v>
      </c>
      <c r="O137" s="253">
        <v>0</v>
      </c>
      <c r="P137" s="253">
        <v>0.32886000000000004</v>
      </c>
      <c r="Q137" s="253">
        <v>316.26239399999997</v>
      </c>
      <c r="R137" s="253">
        <v>5.67E-2</v>
      </c>
      <c r="S137" s="253">
        <v>151.24725000000001</v>
      </c>
      <c r="T137" s="253">
        <v>0</v>
      </c>
      <c r="U137" s="253">
        <v>0</v>
      </c>
      <c r="V137" s="253">
        <v>4.9738599999999993</v>
      </c>
      <c r="W137" s="253">
        <v>4822.1942120000003</v>
      </c>
      <c r="X137" s="253">
        <v>0.54430999999999996</v>
      </c>
      <c r="Y137" s="253">
        <v>430.00490000000002</v>
      </c>
      <c r="Z137" s="253">
        <v>0</v>
      </c>
      <c r="AA137" s="253">
        <v>0</v>
      </c>
      <c r="AB137" s="263">
        <f t="shared" si="23"/>
        <v>6.1758899999999999</v>
      </c>
      <c r="AC137" s="263">
        <f t="shared" si="23"/>
        <v>5939.6956840000003</v>
      </c>
    </row>
    <row r="138" spans="1:29" ht="12" customHeight="1" x14ac:dyDescent="0.25">
      <c r="A138" s="343"/>
      <c r="B138" s="388" t="s">
        <v>202</v>
      </c>
      <c r="C138" s="252" t="s">
        <v>203</v>
      </c>
      <c r="D138" s="253">
        <v>0</v>
      </c>
      <c r="E138" s="253">
        <v>0</v>
      </c>
      <c r="F138" s="253">
        <v>6.7210000000000006E-2</v>
      </c>
      <c r="G138" s="253">
        <v>493.94690200000002</v>
      </c>
      <c r="H138" s="253">
        <v>0</v>
      </c>
      <c r="I138" s="253">
        <v>0</v>
      </c>
      <c r="J138" s="253">
        <v>0</v>
      </c>
      <c r="K138" s="253">
        <v>0</v>
      </c>
      <c r="L138" s="253">
        <v>9.1020000000000004E-2</v>
      </c>
      <c r="M138" s="253">
        <v>709.99300799999992</v>
      </c>
      <c r="N138" s="253">
        <v>21.999890000000001</v>
      </c>
      <c r="O138" s="253">
        <v>1630.19274</v>
      </c>
      <c r="P138" s="253">
        <v>17.726916599999999</v>
      </c>
      <c r="Q138" s="253">
        <v>10276.526819999999</v>
      </c>
      <c r="R138" s="253">
        <v>1.5134199999999998</v>
      </c>
      <c r="S138" s="253">
        <v>1423.3934559999998</v>
      </c>
      <c r="T138" s="253">
        <v>1.9989999999999997E-2</v>
      </c>
      <c r="U138" s="253">
        <v>88.175889999999995</v>
      </c>
      <c r="V138" s="253">
        <v>0</v>
      </c>
      <c r="W138" s="253">
        <v>0</v>
      </c>
      <c r="X138" s="253">
        <v>6.8040000000000003E-2</v>
      </c>
      <c r="Y138" s="253">
        <v>707.99702400000001</v>
      </c>
      <c r="Z138" s="253">
        <v>0</v>
      </c>
      <c r="AA138" s="253">
        <v>0</v>
      </c>
      <c r="AB138" s="263">
        <f t="shared" si="23"/>
        <v>41.486486599999999</v>
      </c>
      <c r="AC138" s="263">
        <f t="shared" si="23"/>
        <v>15330.225839999999</v>
      </c>
    </row>
    <row r="139" spans="1:29" ht="12.75" customHeight="1" x14ac:dyDescent="0.25">
      <c r="A139" s="343"/>
      <c r="B139" s="388" t="s">
        <v>204</v>
      </c>
      <c r="C139" s="252" t="s">
        <v>205</v>
      </c>
      <c r="D139" s="253">
        <v>103.45818000000001</v>
      </c>
      <c r="E139" s="253">
        <v>137708.588494</v>
      </c>
      <c r="F139" s="253">
        <v>138.34283000000002</v>
      </c>
      <c r="G139" s="253">
        <v>161636.54436800003</v>
      </c>
      <c r="H139" s="253">
        <v>182.56797000000003</v>
      </c>
      <c r="I139" s="253">
        <v>199172.745558</v>
      </c>
      <c r="J139" s="253">
        <v>215.04121999999998</v>
      </c>
      <c r="K139" s="253">
        <v>240356.710987</v>
      </c>
      <c r="L139" s="253">
        <v>192.60808000000003</v>
      </c>
      <c r="M139" s="253">
        <v>230192.98216300001</v>
      </c>
      <c r="N139" s="253">
        <v>321.75207999999998</v>
      </c>
      <c r="O139" s="253">
        <v>468908.88444499992</v>
      </c>
      <c r="P139" s="253">
        <v>168.8185</v>
      </c>
      <c r="Q139" s="253">
        <v>208258.03321299999</v>
      </c>
      <c r="R139" s="253">
        <v>648.23807000000011</v>
      </c>
      <c r="S139" s="253">
        <v>538738.46187300002</v>
      </c>
      <c r="T139" s="253">
        <v>217.07062999999999</v>
      </c>
      <c r="U139" s="253">
        <v>247034.864161</v>
      </c>
      <c r="V139" s="253">
        <v>215.07758999999999</v>
      </c>
      <c r="W139" s="253">
        <v>298013.65382000001</v>
      </c>
      <c r="X139" s="253">
        <v>161.50827999999998</v>
      </c>
      <c r="Y139" s="253">
        <v>254948.70749099998</v>
      </c>
      <c r="Z139" s="253">
        <v>230.13756000000004</v>
      </c>
      <c r="AA139" s="253">
        <v>364414.35442100005</v>
      </c>
      <c r="AB139" s="263">
        <f t="shared" si="23"/>
        <v>2794.6209900000003</v>
      </c>
      <c r="AC139" s="263">
        <f t="shared" si="23"/>
        <v>3349384.5309940004</v>
      </c>
    </row>
    <row r="140" spans="1:29" ht="13.5" customHeight="1" x14ac:dyDescent="0.25">
      <c r="A140" s="343"/>
      <c r="B140" s="345" t="s">
        <v>206</v>
      </c>
      <c r="C140" s="332" t="s">
        <v>207</v>
      </c>
      <c r="D140" s="263">
        <f>+D141+D142</f>
        <v>486.78528999999992</v>
      </c>
      <c r="E140" s="263">
        <f t="shared" ref="E140:AA140" si="24">+E141+E142</f>
        <v>1373486.7752169999</v>
      </c>
      <c r="F140" s="263">
        <f t="shared" si="24"/>
        <v>614.15679000000011</v>
      </c>
      <c r="G140" s="263">
        <f t="shared" si="24"/>
        <v>1788584.288041</v>
      </c>
      <c r="H140" s="263">
        <f t="shared" si="24"/>
        <v>563.43209999999999</v>
      </c>
      <c r="I140" s="263">
        <f t="shared" si="24"/>
        <v>1576717.569172</v>
      </c>
      <c r="J140" s="263">
        <f t="shared" si="24"/>
        <v>473.25833999999998</v>
      </c>
      <c r="K140" s="263">
        <f t="shared" si="24"/>
        <v>1330728.021189</v>
      </c>
      <c r="L140" s="263">
        <f t="shared" si="24"/>
        <v>155.15880000000001</v>
      </c>
      <c r="M140" s="263">
        <f t="shared" si="24"/>
        <v>502824.31056400004</v>
      </c>
      <c r="N140" s="263">
        <f t="shared" si="24"/>
        <v>263.44535999999999</v>
      </c>
      <c r="O140" s="263">
        <f t="shared" si="24"/>
        <v>896884.89625200001</v>
      </c>
      <c r="P140" s="263">
        <f t="shared" si="24"/>
        <v>193.99858000000006</v>
      </c>
      <c r="Q140" s="263">
        <f t="shared" si="24"/>
        <v>636278.40261400002</v>
      </c>
      <c r="R140" s="263">
        <f t="shared" si="24"/>
        <v>675.90436999999997</v>
      </c>
      <c r="S140" s="263">
        <f t="shared" si="24"/>
        <v>2140656.509083</v>
      </c>
      <c r="T140" s="263">
        <f t="shared" si="24"/>
        <v>502.54402000000005</v>
      </c>
      <c r="U140" s="263">
        <f t="shared" si="24"/>
        <v>1448116.5884849997</v>
      </c>
      <c r="V140" s="263">
        <f t="shared" si="24"/>
        <v>634.70918999999992</v>
      </c>
      <c r="W140" s="263">
        <f t="shared" si="24"/>
        <v>1814433.5725560007</v>
      </c>
      <c r="X140" s="263">
        <f t="shared" si="24"/>
        <v>1036.9104500000003</v>
      </c>
      <c r="Y140" s="263">
        <f t="shared" si="24"/>
        <v>2908269.5715379994</v>
      </c>
      <c r="Z140" s="263">
        <f t="shared" si="24"/>
        <v>2309.71335</v>
      </c>
      <c r="AA140" s="263">
        <f t="shared" si="24"/>
        <v>5617715.8433689987</v>
      </c>
      <c r="AB140" s="263">
        <f t="shared" si="23"/>
        <v>7910.0166400000007</v>
      </c>
      <c r="AC140" s="263">
        <f t="shared" si="23"/>
        <v>22034696.348079998</v>
      </c>
    </row>
    <row r="141" spans="1:29" ht="13.5" customHeight="1" x14ac:dyDescent="0.25">
      <c r="A141" s="343"/>
      <c r="B141" s="388" t="s">
        <v>208</v>
      </c>
      <c r="C141" s="252" t="s">
        <v>209</v>
      </c>
      <c r="D141" s="253">
        <v>321.98243999999994</v>
      </c>
      <c r="E141" s="253">
        <v>794155.39525599976</v>
      </c>
      <c r="F141" s="253">
        <v>485.14024000000006</v>
      </c>
      <c r="G141" s="253">
        <v>1036268.0159189999</v>
      </c>
      <c r="H141" s="253">
        <v>383.17914000000002</v>
      </c>
      <c r="I141" s="253">
        <v>799848.34697600023</v>
      </c>
      <c r="J141" s="253">
        <v>377.50320999999997</v>
      </c>
      <c r="K141" s="253">
        <v>886178.63901500008</v>
      </c>
      <c r="L141" s="253">
        <v>97.952250000000006</v>
      </c>
      <c r="M141" s="253">
        <v>203059.039063</v>
      </c>
      <c r="N141" s="253">
        <v>137.73473999999999</v>
      </c>
      <c r="O141" s="253">
        <v>299236.96064599999</v>
      </c>
      <c r="P141" s="253">
        <v>136.73885000000004</v>
      </c>
      <c r="Q141" s="253">
        <v>414574.35238699999</v>
      </c>
      <c r="R141" s="253">
        <v>522.20679999999993</v>
      </c>
      <c r="S141" s="253">
        <v>1465089.925271</v>
      </c>
      <c r="T141" s="253">
        <v>348.20612000000006</v>
      </c>
      <c r="U141" s="253">
        <v>965962.64496799989</v>
      </c>
      <c r="V141" s="253">
        <v>481.86514999999997</v>
      </c>
      <c r="W141" s="253">
        <v>1248621.7463380005</v>
      </c>
      <c r="X141" s="253">
        <v>876.81246000000033</v>
      </c>
      <c r="Y141" s="253">
        <v>2349218.4006419992</v>
      </c>
      <c r="Z141" s="253">
        <v>2238.6918599999999</v>
      </c>
      <c r="AA141" s="253">
        <v>5302067.1465449985</v>
      </c>
      <c r="AB141" s="263">
        <f t="shared" si="23"/>
        <v>6408.0132600000006</v>
      </c>
      <c r="AC141" s="263">
        <f>E141+G141+I141+K141+M141+O141+Q141+S141+U141+W141+Y141+AA141</f>
        <v>15764280.613025999</v>
      </c>
    </row>
    <row r="142" spans="1:29" ht="11.25" customHeight="1" x14ac:dyDescent="0.25">
      <c r="A142" s="346"/>
      <c r="B142" s="267" t="s">
        <v>210</v>
      </c>
      <c r="C142" s="347" t="s">
        <v>211</v>
      </c>
      <c r="D142" s="253">
        <v>164.80285000000001</v>
      </c>
      <c r="E142" s="253">
        <v>579331.37996100006</v>
      </c>
      <c r="F142" s="253">
        <v>129.01655000000002</v>
      </c>
      <c r="G142" s="253">
        <v>752316.27212200011</v>
      </c>
      <c r="H142" s="253">
        <v>180.25296000000003</v>
      </c>
      <c r="I142" s="253">
        <v>776869.22219599993</v>
      </c>
      <c r="J142" s="269">
        <v>95.755130000000008</v>
      </c>
      <c r="K142" s="269">
        <v>444549.38217400003</v>
      </c>
      <c r="L142" s="269">
        <v>57.20655</v>
      </c>
      <c r="M142" s="269">
        <v>299765.27150100004</v>
      </c>
      <c r="N142" s="269">
        <v>125.71061999999999</v>
      </c>
      <c r="O142" s="269">
        <v>597647.93560600001</v>
      </c>
      <c r="P142" s="269">
        <v>57.259730000000005</v>
      </c>
      <c r="Q142" s="269">
        <v>221704.050227</v>
      </c>
      <c r="R142" s="269">
        <v>153.69757000000001</v>
      </c>
      <c r="S142" s="269">
        <v>675566.58381200023</v>
      </c>
      <c r="T142" s="269">
        <v>154.33789999999999</v>
      </c>
      <c r="U142" s="269">
        <v>482153.94351699995</v>
      </c>
      <c r="V142" s="269">
        <v>152.84403999999998</v>
      </c>
      <c r="W142" s="269">
        <v>565811.82621800003</v>
      </c>
      <c r="X142" s="269">
        <v>160.09798999999998</v>
      </c>
      <c r="Y142" s="269">
        <v>559051.170896</v>
      </c>
      <c r="Z142" s="269">
        <v>71.02149</v>
      </c>
      <c r="AA142" s="269">
        <v>315648.69682399998</v>
      </c>
      <c r="AB142" s="263">
        <f t="shared" si="23"/>
        <v>1502.0033800000001</v>
      </c>
      <c r="AC142" s="263">
        <f t="shared" si="23"/>
        <v>6270415.7350539993</v>
      </c>
    </row>
    <row r="143" spans="1:29" ht="12.75" customHeight="1" x14ac:dyDescent="0.25">
      <c r="A143" s="346"/>
      <c r="B143" s="267" t="s">
        <v>212</v>
      </c>
      <c r="C143" s="347" t="s">
        <v>213</v>
      </c>
      <c r="D143" s="269">
        <v>0</v>
      </c>
      <c r="E143" s="269">
        <v>0</v>
      </c>
      <c r="F143" s="269">
        <v>0</v>
      </c>
      <c r="G143" s="269">
        <v>0</v>
      </c>
      <c r="H143" s="269">
        <v>0</v>
      </c>
      <c r="I143" s="269">
        <v>0</v>
      </c>
      <c r="J143" s="269">
        <v>0</v>
      </c>
      <c r="K143" s="269">
        <v>0</v>
      </c>
      <c r="L143" s="269">
        <v>0</v>
      </c>
      <c r="M143" s="269">
        <v>0</v>
      </c>
      <c r="N143" s="269">
        <v>0</v>
      </c>
      <c r="O143" s="269">
        <v>0</v>
      </c>
      <c r="P143" s="269">
        <v>0</v>
      </c>
      <c r="Q143" s="269">
        <v>0</v>
      </c>
      <c r="R143" s="269">
        <v>0</v>
      </c>
      <c r="S143" s="269">
        <v>0</v>
      </c>
      <c r="T143" s="269">
        <v>0</v>
      </c>
      <c r="U143" s="269">
        <v>0</v>
      </c>
      <c r="V143" s="269">
        <v>0</v>
      </c>
      <c r="W143" s="269">
        <v>0</v>
      </c>
      <c r="X143" s="269">
        <v>0</v>
      </c>
      <c r="Y143" s="269">
        <v>0</v>
      </c>
      <c r="Z143" s="269">
        <v>0</v>
      </c>
      <c r="AA143" s="269">
        <v>0</v>
      </c>
      <c r="AB143" s="263">
        <f t="shared" si="23"/>
        <v>0</v>
      </c>
      <c r="AC143" s="263">
        <f t="shared" si="23"/>
        <v>0</v>
      </c>
    </row>
    <row r="144" spans="1:29" ht="6.75" customHeight="1" x14ac:dyDescent="0.25">
      <c r="A144" s="348"/>
      <c r="B144" s="348"/>
      <c r="C144" s="348"/>
      <c r="D144" s="348"/>
      <c r="E144" s="348"/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48"/>
      <c r="V144" s="348"/>
      <c r="W144" s="348"/>
      <c r="X144" s="348"/>
      <c r="Y144" s="348"/>
      <c r="Z144" s="348"/>
      <c r="AA144" s="348"/>
      <c r="AB144" s="348"/>
      <c r="AC144" s="348"/>
    </row>
    <row r="145" spans="1:29" ht="11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3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581" t="s">
        <v>308</v>
      </c>
      <c r="B149" s="581"/>
      <c r="C149" s="581"/>
      <c r="D149" s="581"/>
      <c r="E149" s="581"/>
      <c r="F149" s="581"/>
      <c r="G149" s="581"/>
      <c r="H149" s="581"/>
      <c r="I149" s="581"/>
      <c r="J149" s="581"/>
      <c r="K149" s="581"/>
      <c r="L149" s="581"/>
      <c r="M149" s="581"/>
      <c r="N149" s="581"/>
      <c r="O149" s="581"/>
      <c r="P149" s="581"/>
      <c r="Q149" s="581"/>
      <c r="R149" s="581"/>
      <c r="S149" s="581"/>
      <c r="T149" s="581"/>
      <c r="U149" s="581"/>
      <c r="V149" s="581"/>
      <c r="W149" s="581"/>
      <c r="X149" s="581"/>
      <c r="Y149" s="581"/>
      <c r="Z149" s="581"/>
      <c r="AA149" s="581"/>
      <c r="AB149" s="581"/>
      <c r="AC149" s="581"/>
    </row>
    <row r="150" spans="1:29" x14ac:dyDescent="0.25">
      <c r="A150" s="582" t="s">
        <v>3</v>
      </c>
      <c r="B150" s="582"/>
      <c r="C150" s="582"/>
      <c r="D150" s="582"/>
      <c r="E150" s="582"/>
      <c r="F150" s="582"/>
      <c r="G150" s="582"/>
      <c r="H150" s="582"/>
      <c r="I150" s="582"/>
      <c r="J150" s="582"/>
      <c r="K150" s="582"/>
      <c r="L150" s="582"/>
      <c r="M150" s="582"/>
      <c r="N150" s="582"/>
      <c r="O150" s="582"/>
      <c r="P150" s="582"/>
      <c r="Q150" s="582"/>
      <c r="R150" s="582"/>
      <c r="S150" s="582"/>
      <c r="T150" s="582"/>
      <c r="U150" s="582"/>
      <c r="V150" s="582"/>
      <c r="W150" s="582"/>
      <c r="X150" s="582"/>
      <c r="Y150" s="582"/>
      <c r="Z150" s="582"/>
      <c r="AA150" s="582"/>
      <c r="AB150" s="582"/>
      <c r="AC150" s="582"/>
    </row>
    <row r="151" spans="1:29" ht="7.5" customHeight="1" thickBo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thickBot="1" x14ac:dyDescent="0.3">
      <c r="A152" s="597" t="s">
        <v>4</v>
      </c>
      <c r="B152" s="599" t="s">
        <v>5</v>
      </c>
      <c r="C152" s="586" t="s">
        <v>90</v>
      </c>
      <c r="D152" s="585" t="s">
        <v>7</v>
      </c>
      <c r="E152" s="585"/>
      <c r="F152" s="585" t="s">
        <v>8</v>
      </c>
      <c r="G152" s="585"/>
      <c r="H152" s="585" t="s">
        <v>9</v>
      </c>
      <c r="I152" s="585"/>
      <c r="J152" s="585" t="s">
        <v>10</v>
      </c>
      <c r="K152" s="585"/>
      <c r="L152" s="585" t="s">
        <v>11</v>
      </c>
      <c r="M152" s="585"/>
      <c r="N152" s="585" t="s">
        <v>12</v>
      </c>
      <c r="O152" s="585"/>
      <c r="P152" s="585" t="s">
        <v>13</v>
      </c>
      <c r="Q152" s="585"/>
      <c r="R152" s="585" t="s">
        <v>14</v>
      </c>
      <c r="S152" s="585"/>
      <c r="T152" s="585" t="s">
        <v>15</v>
      </c>
      <c r="U152" s="585"/>
      <c r="V152" s="585" t="s">
        <v>16</v>
      </c>
      <c r="W152" s="585"/>
      <c r="X152" s="585" t="s">
        <v>17</v>
      </c>
      <c r="Y152" s="585"/>
      <c r="Z152" s="585" t="s">
        <v>18</v>
      </c>
      <c r="AA152" s="585"/>
      <c r="AB152" s="585" t="s">
        <v>19</v>
      </c>
      <c r="AC152" s="592"/>
    </row>
    <row r="153" spans="1:29" ht="15.75" thickBot="1" x14ac:dyDescent="0.3">
      <c r="A153" s="598"/>
      <c r="B153" s="600"/>
      <c r="C153" s="587"/>
      <c r="D153" s="242" t="s">
        <v>20</v>
      </c>
      <c r="E153" s="242" t="s">
        <v>21</v>
      </c>
      <c r="F153" s="242" t="s">
        <v>20</v>
      </c>
      <c r="G153" s="242" t="s">
        <v>21</v>
      </c>
      <c r="H153" s="242" t="s">
        <v>20</v>
      </c>
      <c r="I153" s="242" t="s">
        <v>21</v>
      </c>
      <c r="J153" s="242" t="s">
        <v>20</v>
      </c>
      <c r="K153" s="242" t="s">
        <v>21</v>
      </c>
      <c r="L153" s="242" t="s">
        <v>20</v>
      </c>
      <c r="M153" s="242" t="s">
        <v>21</v>
      </c>
      <c r="N153" s="242" t="s">
        <v>20</v>
      </c>
      <c r="O153" s="242" t="s">
        <v>21</v>
      </c>
      <c r="P153" s="242" t="s">
        <v>20</v>
      </c>
      <c r="Q153" s="242" t="s">
        <v>21</v>
      </c>
      <c r="R153" s="242" t="s">
        <v>20</v>
      </c>
      <c r="S153" s="242" t="s">
        <v>21</v>
      </c>
      <c r="T153" s="242" t="s">
        <v>20</v>
      </c>
      <c r="U153" s="242" t="s">
        <v>21</v>
      </c>
      <c r="V153" s="242" t="s">
        <v>20</v>
      </c>
      <c r="W153" s="242" t="s">
        <v>21</v>
      </c>
      <c r="X153" s="242" t="s">
        <v>20</v>
      </c>
      <c r="Y153" s="242" t="s">
        <v>21</v>
      </c>
      <c r="Z153" s="242" t="s">
        <v>20</v>
      </c>
      <c r="AA153" s="242" t="s">
        <v>21</v>
      </c>
      <c r="AB153" s="242" t="s">
        <v>20</v>
      </c>
      <c r="AC153" s="243" t="s">
        <v>21</v>
      </c>
    </row>
    <row r="154" spans="1:29" ht="14.25" customHeight="1" x14ac:dyDescent="0.25">
      <c r="A154" s="324"/>
      <c r="B154" s="260"/>
      <c r="C154" s="342" t="s">
        <v>217</v>
      </c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</row>
    <row r="155" spans="1:29" ht="13.5" customHeight="1" x14ac:dyDescent="0.25">
      <c r="A155" s="248" t="s">
        <v>218</v>
      </c>
      <c r="B155" s="324"/>
      <c r="C155" s="349" t="s">
        <v>219</v>
      </c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</row>
    <row r="156" spans="1:29" ht="13.5" customHeight="1" x14ac:dyDescent="0.25">
      <c r="A156" s="343"/>
      <c r="B156" s="388" t="s">
        <v>220</v>
      </c>
      <c r="C156" s="339" t="s">
        <v>221</v>
      </c>
      <c r="D156" s="262">
        <f>+D157+D158+D159+D160</f>
        <v>2583.5602799999997</v>
      </c>
      <c r="E156" s="262">
        <f t="shared" ref="E156:AA156" si="25">+E157+E158+E159+E160</f>
        <v>5694190.7860210007</v>
      </c>
      <c r="F156" s="262">
        <f t="shared" si="25"/>
        <v>2600.2958600000002</v>
      </c>
      <c r="G156" s="262">
        <f t="shared" si="25"/>
        <v>5780019.0403890014</v>
      </c>
      <c r="H156" s="262">
        <f t="shared" si="25"/>
        <v>4236.7545699999991</v>
      </c>
      <c r="I156" s="262">
        <f t="shared" si="25"/>
        <v>9095333.882416999</v>
      </c>
      <c r="J156" s="262">
        <f>+J157+J158+J159+J160</f>
        <v>3952.8850499999999</v>
      </c>
      <c r="K156" s="262">
        <f t="shared" si="25"/>
        <v>8244427.8700370006</v>
      </c>
      <c r="L156" s="262">
        <f t="shared" si="25"/>
        <v>3324.2130900000006</v>
      </c>
      <c r="M156" s="262">
        <f t="shared" si="25"/>
        <v>6949649.9384590015</v>
      </c>
      <c r="N156" s="262">
        <f t="shared" si="25"/>
        <v>2426.1737500000004</v>
      </c>
      <c r="O156" s="262">
        <f t="shared" si="25"/>
        <v>5167184.8608449996</v>
      </c>
      <c r="P156" s="262">
        <f t="shared" si="25"/>
        <v>2787.3657400000002</v>
      </c>
      <c r="Q156" s="262">
        <f t="shared" si="25"/>
        <v>5918232.8882260015</v>
      </c>
      <c r="R156" s="262">
        <f t="shared" si="25"/>
        <v>2404.4802900000004</v>
      </c>
      <c r="S156" s="262">
        <f t="shared" si="25"/>
        <v>4929329.7745049987</v>
      </c>
      <c r="T156" s="262">
        <f t="shared" si="25"/>
        <v>2466.7590100000002</v>
      </c>
      <c r="U156" s="262">
        <f t="shared" si="25"/>
        <v>5200211.7942629987</v>
      </c>
      <c r="V156" s="262">
        <f t="shared" si="25"/>
        <v>2621.9519599999999</v>
      </c>
      <c r="W156" s="262">
        <f t="shared" si="25"/>
        <v>5437390.6983830016</v>
      </c>
      <c r="X156" s="262">
        <f t="shared" si="25"/>
        <v>2625.1625699999995</v>
      </c>
      <c r="Y156" s="262">
        <f t="shared" si="25"/>
        <v>5946396.4403109988</v>
      </c>
      <c r="Z156" s="262">
        <f t="shared" si="25"/>
        <v>4590.0809799999997</v>
      </c>
      <c r="AA156" s="262">
        <f t="shared" si="25"/>
        <v>10551849.208114002</v>
      </c>
      <c r="AB156" s="262">
        <f>D156+F156+H156+J156+L156+N156+P156+R156+T156+V156+X156+Z156</f>
        <v>36619.683150000004</v>
      </c>
      <c r="AC156" s="262">
        <f t="shared" ref="AC156:AC188" si="26">E156+G156+I156+K156+M156+O156+Q156+S156+U156+W156+Y156+AA156</f>
        <v>78914217.18197</v>
      </c>
    </row>
    <row r="157" spans="1:29" ht="12" customHeight="1" x14ac:dyDescent="0.25">
      <c r="A157" s="343"/>
      <c r="B157" s="388"/>
      <c r="C157" s="350" t="s">
        <v>222</v>
      </c>
      <c r="D157" s="265">
        <v>1090.3347899999999</v>
      </c>
      <c r="E157" s="265">
        <v>2562931.2619179999</v>
      </c>
      <c r="F157" s="265">
        <v>867.92250999999987</v>
      </c>
      <c r="G157" s="265">
        <v>2053101.7191600003</v>
      </c>
      <c r="H157" s="265">
        <v>1917.3730900000003</v>
      </c>
      <c r="I157" s="265">
        <v>4082260.140836</v>
      </c>
      <c r="J157" s="265">
        <v>1942.9249100000002</v>
      </c>
      <c r="K157" s="265">
        <v>4151652.1352180005</v>
      </c>
      <c r="L157" s="265">
        <v>1608.9052600000005</v>
      </c>
      <c r="M157" s="265">
        <v>3516812.0234250007</v>
      </c>
      <c r="N157" s="265">
        <v>870.05825000000016</v>
      </c>
      <c r="O157" s="265">
        <v>2010769.87687</v>
      </c>
      <c r="P157" s="265">
        <v>965.50219000000016</v>
      </c>
      <c r="Q157" s="265">
        <v>2142112.8039380005</v>
      </c>
      <c r="R157" s="265">
        <v>751.71856000000014</v>
      </c>
      <c r="S157" s="265">
        <v>1495641.6394699998</v>
      </c>
      <c r="T157" s="265">
        <v>856.74587999999994</v>
      </c>
      <c r="U157" s="265">
        <v>1781075.5006709991</v>
      </c>
      <c r="V157" s="265">
        <v>1159.5091299999997</v>
      </c>
      <c r="W157" s="265">
        <v>2254933.9020179999</v>
      </c>
      <c r="X157" s="265">
        <v>930.38392999999996</v>
      </c>
      <c r="Y157" s="265">
        <v>2197610.0551359998</v>
      </c>
      <c r="Z157" s="265">
        <v>2420.5603999999998</v>
      </c>
      <c r="AA157" s="265">
        <v>5820080.4019640014</v>
      </c>
      <c r="AB157" s="262">
        <f t="shared" ref="AB157:AB188" si="27">D157+F157+H157+J157+L157+N157+P157+R157+T157+V157+X157+Z157</f>
        <v>15381.938900000001</v>
      </c>
      <c r="AC157" s="262">
        <f t="shared" si="26"/>
        <v>34068981.460624002</v>
      </c>
    </row>
    <row r="158" spans="1:29" ht="12.75" customHeight="1" x14ac:dyDescent="0.25">
      <c r="A158" s="343"/>
      <c r="B158" s="388"/>
      <c r="C158" s="350" t="s">
        <v>223</v>
      </c>
      <c r="D158" s="265">
        <v>1243.3016499999999</v>
      </c>
      <c r="E158" s="265">
        <v>2771290.4816090013</v>
      </c>
      <c r="F158" s="265">
        <v>1482.7553400000002</v>
      </c>
      <c r="G158" s="265">
        <v>3340773.2484010006</v>
      </c>
      <c r="H158" s="265">
        <v>1996.6845999999994</v>
      </c>
      <c r="I158" s="265">
        <v>4387692.9590599993</v>
      </c>
      <c r="J158" s="265">
        <v>1576.0740799999996</v>
      </c>
      <c r="K158" s="265">
        <v>3430700.7274809992</v>
      </c>
      <c r="L158" s="265">
        <v>1096.9251099999999</v>
      </c>
      <c r="M158" s="265">
        <v>2435786.9213160002</v>
      </c>
      <c r="N158" s="265">
        <v>1231.1321000000003</v>
      </c>
      <c r="O158" s="265">
        <v>2687741.6115449998</v>
      </c>
      <c r="P158" s="265">
        <v>1672.1262999999999</v>
      </c>
      <c r="Q158" s="265">
        <v>3560946.2653840012</v>
      </c>
      <c r="R158" s="265">
        <v>1531.8247300000003</v>
      </c>
      <c r="S158" s="265">
        <v>3234006.6106349998</v>
      </c>
      <c r="T158" s="265">
        <v>1408.2840400000002</v>
      </c>
      <c r="U158" s="265">
        <v>2987707.4384920006</v>
      </c>
      <c r="V158" s="265">
        <v>1283.90696</v>
      </c>
      <c r="W158" s="265">
        <v>2810222.5519330017</v>
      </c>
      <c r="X158" s="265">
        <v>1596.1921599999998</v>
      </c>
      <c r="Y158" s="265">
        <v>3563584.7782069999</v>
      </c>
      <c r="Z158" s="265">
        <v>1935.7056799999998</v>
      </c>
      <c r="AA158" s="265">
        <v>4305733.0422510002</v>
      </c>
      <c r="AB158" s="262">
        <f t="shared" si="27"/>
        <v>18054.91275</v>
      </c>
      <c r="AC158" s="262">
        <f t="shared" si="26"/>
        <v>39516186.636313997</v>
      </c>
    </row>
    <row r="159" spans="1:29" ht="11.25" customHeight="1" x14ac:dyDescent="0.25">
      <c r="A159" s="343"/>
      <c r="B159" s="388"/>
      <c r="C159" s="350" t="s">
        <v>224</v>
      </c>
      <c r="D159" s="265">
        <v>249.92383999999998</v>
      </c>
      <c r="E159" s="265">
        <v>359969.04249399999</v>
      </c>
      <c r="F159" s="265">
        <v>249.61801</v>
      </c>
      <c r="G159" s="265">
        <v>386144.072828</v>
      </c>
      <c r="H159" s="265">
        <v>322.69687999999996</v>
      </c>
      <c r="I159" s="265">
        <v>625380.78252100002</v>
      </c>
      <c r="J159" s="265">
        <v>429.35505999999998</v>
      </c>
      <c r="K159" s="265">
        <v>656979.89783799998</v>
      </c>
      <c r="L159" s="265">
        <v>618.38271999999995</v>
      </c>
      <c r="M159" s="265">
        <v>997050.99371800013</v>
      </c>
      <c r="N159" s="265">
        <v>324.98340000000002</v>
      </c>
      <c r="O159" s="265">
        <v>468673.37242999999</v>
      </c>
      <c r="P159" s="265">
        <v>149.73724999999999</v>
      </c>
      <c r="Q159" s="265">
        <v>215173.81890399999</v>
      </c>
      <c r="R159" s="265">
        <v>120.937</v>
      </c>
      <c r="S159" s="265">
        <v>199681.52439999999</v>
      </c>
      <c r="T159" s="265">
        <v>177.58219</v>
      </c>
      <c r="U159" s="265">
        <v>395691.44309999997</v>
      </c>
      <c r="V159" s="265">
        <v>178.53586999999999</v>
      </c>
      <c r="W159" s="265">
        <v>372234.24443199998</v>
      </c>
      <c r="X159" s="265">
        <v>98.136480000000006</v>
      </c>
      <c r="Y159" s="265">
        <v>184221.506968</v>
      </c>
      <c r="Z159" s="265">
        <v>232.56289999999998</v>
      </c>
      <c r="AA159" s="265">
        <v>423413.82549900003</v>
      </c>
      <c r="AB159" s="262">
        <f t="shared" si="27"/>
        <v>3152.4516000000003</v>
      </c>
      <c r="AC159" s="262">
        <f t="shared" si="26"/>
        <v>5284614.5251319995</v>
      </c>
    </row>
    <row r="160" spans="1:29" ht="12" customHeight="1" x14ac:dyDescent="0.25">
      <c r="A160" s="343"/>
      <c r="B160" s="388"/>
      <c r="C160" s="350" t="s">
        <v>225</v>
      </c>
      <c r="D160" s="265">
        <v>0</v>
      </c>
      <c r="E160" s="265">
        <v>0</v>
      </c>
      <c r="F160" s="265">
        <v>0</v>
      </c>
      <c r="G160" s="265">
        <v>0</v>
      </c>
      <c r="H160" s="265">
        <v>0</v>
      </c>
      <c r="I160" s="265">
        <v>0</v>
      </c>
      <c r="J160" s="265">
        <v>4.5309999999999997</v>
      </c>
      <c r="K160" s="265">
        <v>5095.1094999999996</v>
      </c>
      <c r="L160" s="265">
        <v>0</v>
      </c>
      <c r="M160" s="265">
        <v>0</v>
      </c>
      <c r="N160" s="265">
        <v>0</v>
      </c>
      <c r="O160" s="265">
        <v>0</v>
      </c>
      <c r="P160" s="265">
        <v>0</v>
      </c>
      <c r="Q160" s="265">
        <v>0</v>
      </c>
      <c r="R160" s="265">
        <v>0</v>
      </c>
      <c r="S160" s="265">
        <v>0</v>
      </c>
      <c r="T160" s="265">
        <v>24.146900000000002</v>
      </c>
      <c r="U160" s="265">
        <v>35737.411999999997</v>
      </c>
      <c r="V160" s="265">
        <v>0</v>
      </c>
      <c r="W160" s="265">
        <v>0</v>
      </c>
      <c r="X160" s="265">
        <v>0.45</v>
      </c>
      <c r="Y160" s="265">
        <v>980.1</v>
      </c>
      <c r="Z160" s="265">
        <v>1.252</v>
      </c>
      <c r="AA160" s="265">
        <v>2621.9384</v>
      </c>
      <c r="AB160" s="262">
        <f t="shared" si="27"/>
        <v>30.379899999999999</v>
      </c>
      <c r="AC160" s="262">
        <f t="shared" si="26"/>
        <v>44434.559899999993</v>
      </c>
    </row>
    <row r="161" spans="1:29" ht="13.5" customHeight="1" x14ac:dyDescent="0.25">
      <c r="A161" s="593" t="s">
        <v>226</v>
      </c>
      <c r="B161" s="593"/>
      <c r="C161" s="339" t="s">
        <v>227</v>
      </c>
      <c r="D161" s="262">
        <f>+D162+D163+D164</f>
        <v>411.62236999999999</v>
      </c>
      <c r="E161" s="262">
        <f t="shared" ref="E161:AA161" si="28">+E162+E163+E164</f>
        <v>964224.03990999993</v>
      </c>
      <c r="F161" s="262">
        <f t="shared" si="28"/>
        <v>301.01988</v>
      </c>
      <c r="G161" s="262">
        <f t="shared" si="28"/>
        <v>746008.013317</v>
      </c>
      <c r="H161" s="262">
        <f t="shared" si="28"/>
        <v>355.48697999999996</v>
      </c>
      <c r="I161" s="262">
        <f t="shared" si="28"/>
        <v>791018.80044000002</v>
      </c>
      <c r="J161" s="262">
        <f t="shared" si="28"/>
        <v>490.23693000000003</v>
      </c>
      <c r="K161" s="262">
        <f t="shared" si="28"/>
        <v>1298597.3593189998</v>
      </c>
      <c r="L161" s="262">
        <f t="shared" si="28"/>
        <v>363.61477000000002</v>
      </c>
      <c r="M161" s="262">
        <f t="shared" si="28"/>
        <v>1044114.5818940001</v>
      </c>
      <c r="N161" s="262">
        <f t="shared" si="28"/>
        <v>488.79153999999988</v>
      </c>
      <c r="O161" s="262">
        <f t="shared" si="28"/>
        <v>1230294.0595779999</v>
      </c>
      <c r="P161" s="262">
        <f t="shared" si="28"/>
        <v>275.76930999999996</v>
      </c>
      <c r="Q161" s="262">
        <f t="shared" si="28"/>
        <v>514305.53137500002</v>
      </c>
      <c r="R161" s="262">
        <f t="shared" si="28"/>
        <v>318.23452000000003</v>
      </c>
      <c r="S161" s="262">
        <f t="shared" si="28"/>
        <v>601786.05216600001</v>
      </c>
      <c r="T161" s="262">
        <f t="shared" si="28"/>
        <v>476.01525000000004</v>
      </c>
      <c r="U161" s="262">
        <f t="shared" si="28"/>
        <v>1020613.7761359998</v>
      </c>
      <c r="V161" s="262">
        <f t="shared" si="28"/>
        <v>297.65230000000003</v>
      </c>
      <c r="W161" s="262">
        <f t="shared" si="28"/>
        <v>654628.95196400001</v>
      </c>
      <c r="X161" s="262">
        <f t="shared" si="28"/>
        <v>425.47895000000011</v>
      </c>
      <c r="Y161" s="262">
        <f t="shared" si="28"/>
        <v>1024446.5793659999</v>
      </c>
      <c r="Z161" s="262">
        <f t="shared" si="28"/>
        <v>346.91698000000002</v>
      </c>
      <c r="AA161" s="262">
        <f t="shared" si="28"/>
        <v>733033.311154</v>
      </c>
      <c r="AB161" s="262">
        <f t="shared" si="27"/>
        <v>4550.8397800000002</v>
      </c>
      <c r="AC161" s="262">
        <f t="shared" si="26"/>
        <v>10623071.056619</v>
      </c>
    </row>
    <row r="162" spans="1:29" ht="12.75" customHeight="1" x14ac:dyDescent="0.25">
      <c r="A162" s="389"/>
      <c r="B162" s="389"/>
      <c r="C162" s="350" t="s">
        <v>228</v>
      </c>
      <c r="D162" s="265">
        <v>107.06498999999999</v>
      </c>
      <c r="E162" s="265">
        <v>349960.68522999994</v>
      </c>
      <c r="F162" s="265">
        <v>130.56255999999999</v>
      </c>
      <c r="G162" s="265">
        <v>399061.06062300003</v>
      </c>
      <c r="H162" s="265">
        <v>136.17082000000002</v>
      </c>
      <c r="I162" s="265">
        <v>472294.08230000001</v>
      </c>
      <c r="J162" s="265">
        <v>159.25599</v>
      </c>
      <c r="K162" s="265">
        <v>573135.08017299999</v>
      </c>
      <c r="L162" s="265">
        <v>110.04177</v>
      </c>
      <c r="M162" s="265">
        <v>411261.55540300003</v>
      </c>
      <c r="N162" s="265">
        <v>146.2603</v>
      </c>
      <c r="O162" s="265">
        <v>532208.62982499995</v>
      </c>
      <c r="P162" s="265">
        <v>60.985080000000004</v>
      </c>
      <c r="Q162" s="265">
        <v>190952.39644099999</v>
      </c>
      <c r="R162" s="265">
        <v>77.594429999999988</v>
      </c>
      <c r="S162" s="265">
        <v>200801.54574999999</v>
      </c>
      <c r="T162" s="265">
        <v>157.66838000000001</v>
      </c>
      <c r="U162" s="265">
        <v>423120.10674099997</v>
      </c>
      <c r="V162" s="265">
        <v>132.06264999999999</v>
      </c>
      <c r="W162" s="265">
        <v>401674.32252300001</v>
      </c>
      <c r="X162" s="265">
        <v>210.57439000000005</v>
      </c>
      <c r="Y162" s="265">
        <v>611211.8522369999</v>
      </c>
      <c r="Z162" s="265">
        <v>45.895940000000003</v>
      </c>
      <c r="AA162" s="265">
        <v>132345.15804100002</v>
      </c>
      <c r="AB162" s="262">
        <f t="shared" si="27"/>
        <v>1474.1373000000003</v>
      </c>
      <c r="AC162" s="262">
        <f t="shared" si="26"/>
        <v>4698026.4752870006</v>
      </c>
    </row>
    <row r="163" spans="1:29" ht="11.25" customHeight="1" x14ac:dyDescent="0.25">
      <c r="A163" s="389"/>
      <c r="B163" s="389"/>
      <c r="C163" s="350" t="s">
        <v>229</v>
      </c>
      <c r="D163" s="265">
        <v>290.94946999999996</v>
      </c>
      <c r="E163" s="265">
        <v>601761.76776299998</v>
      </c>
      <c r="F163" s="265">
        <v>156.84941000000003</v>
      </c>
      <c r="G163" s="265">
        <v>335046.83539899997</v>
      </c>
      <c r="H163" s="265">
        <v>181.21400999999994</v>
      </c>
      <c r="I163" s="265">
        <v>286919.49270199996</v>
      </c>
      <c r="J163" s="265">
        <v>318.53424000000001</v>
      </c>
      <c r="K163" s="265">
        <v>714486.77908599982</v>
      </c>
      <c r="L163" s="265">
        <v>253.57300000000004</v>
      </c>
      <c r="M163" s="265">
        <v>632853.02649099997</v>
      </c>
      <c r="N163" s="265">
        <v>268.59492999999992</v>
      </c>
      <c r="O163" s="265">
        <v>612255.76137199998</v>
      </c>
      <c r="P163" s="265">
        <v>187.56840999999997</v>
      </c>
      <c r="Q163" s="265">
        <v>285138.04128100001</v>
      </c>
      <c r="R163" s="265">
        <v>184.39403000000001</v>
      </c>
      <c r="S163" s="265">
        <v>325658.07154799998</v>
      </c>
      <c r="T163" s="265">
        <v>236.69941000000006</v>
      </c>
      <c r="U163" s="265">
        <v>489201.92161499994</v>
      </c>
      <c r="V163" s="265">
        <v>111.15801</v>
      </c>
      <c r="W163" s="265">
        <v>180495.23027300002</v>
      </c>
      <c r="X163" s="265">
        <v>203.10242000000005</v>
      </c>
      <c r="Y163" s="265">
        <v>390752.83064299996</v>
      </c>
      <c r="Z163" s="265">
        <v>262.51973000000004</v>
      </c>
      <c r="AA163" s="265">
        <v>554048.75807400001</v>
      </c>
      <c r="AB163" s="262">
        <f t="shared" si="27"/>
        <v>2655.1570700000002</v>
      </c>
      <c r="AC163" s="262">
        <f t="shared" si="26"/>
        <v>5408618.5162469987</v>
      </c>
    </row>
    <row r="164" spans="1:29" ht="12.75" customHeight="1" x14ac:dyDescent="0.25">
      <c r="A164" s="389"/>
      <c r="B164" s="389"/>
      <c r="C164" s="350" t="s">
        <v>230</v>
      </c>
      <c r="D164" s="265">
        <v>13.60791</v>
      </c>
      <c r="E164" s="265">
        <v>12501.586917000001</v>
      </c>
      <c r="F164" s="265">
        <v>13.60791</v>
      </c>
      <c r="G164" s="265">
        <v>11900.117295</v>
      </c>
      <c r="H164" s="265">
        <v>38.102150000000002</v>
      </c>
      <c r="I164" s="265">
        <v>31805.225438000001</v>
      </c>
      <c r="J164" s="265">
        <v>12.4467</v>
      </c>
      <c r="K164" s="265">
        <v>10975.50006</v>
      </c>
      <c r="L164" s="265">
        <v>0</v>
      </c>
      <c r="M164" s="265">
        <v>0</v>
      </c>
      <c r="N164" s="265">
        <v>73.936309999999992</v>
      </c>
      <c r="O164" s="265">
        <v>85829.668380999996</v>
      </c>
      <c r="P164" s="265">
        <v>27.215820000000001</v>
      </c>
      <c r="Q164" s="265">
        <v>38215.093653000004</v>
      </c>
      <c r="R164" s="265">
        <v>56.24606</v>
      </c>
      <c r="S164" s="265">
        <v>75326.434868000011</v>
      </c>
      <c r="T164" s="265">
        <v>81.647459999999995</v>
      </c>
      <c r="U164" s="265">
        <v>108291.74778000001</v>
      </c>
      <c r="V164" s="265">
        <v>54.431640000000002</v>
      </c>
      <c r="W164" s="265">
        <v>72459.399168000004</v>
      </c>
      <c r="X164" s="265">
        <v>11.80214</v>
      </c>
      <c r="Y164" s="265">
        <v>22481.896486000001</v>
      </c>
      <c r="Z164" s="265">
        <v>38.501309999999997</v>
      </c>
      <c r="AA164" s="265">
        <v>46639.395038999995</v>
      </c>
      <c r="AB164" s="262">
        <f t="shared" si="27"/>
        <v>421.54541</v>
      </c>
      <c r="AC164" s="262">
        <f t="shared" si="26"/>
        <v>516426.06508500001</v>
      </c>
    </row>
    <row r="165" spans="1:29" ht="12.75" customHeight="1" x14ac:dyDescent="0.25">
      <c r="A165" s="594" t="s">
        <v>231</v>
      </c>
      <c r="B165" s="594"/>
      <c r="C165" s="351" t="s">
        <v>232</v>
      </c>
      <c r="D165" s="352">
        <f>+D166+D167+D168</f>
        <v>4455.2179400000041</v>
      </c>
      <c r="E165" s="352">
        <f t="shared" ref="E165:AA165" si="29">+E166+E167+E168</f>
        <v>4799262.9968570042</v>
      </c>
      <c r="F165" s="352">
        <f t="shared" si="29"/>
        <v>4269.0084200000028</v>
      </c>
      <c r="G165" s="352">
        <f t="shared" si="29"/>
        <v>5102340.6679470036</v>
      </c>
      <c r="H165" s="352">
        <f t="shared" si="29"/>
        <v>6423.8908400000055</v>
      </c>
      <c r="I165" s="352">
        <f t="shared" si="29"/>
        <v>6905717.3037870061</v>
      </c>
      <c r="J165" s="352">
        <f t="shared" si="29"/>
        <v>5048.5796100000071</v>
      </c>
      <c r="K165" s="352">
        <f t="shared" si="29"/>
        <v>5002647.537448002</v>
      </c>
      <c r="L165" s="352">
        <f t="shared" si="29"/>
        <v>3627.6322800000016</v>
      </c>
      <c r="M165" s="352">
        <f t="shared" si="29"/>
        <v>3373564.8668440003</v>
      </c>
      <c r="N165" s="352">
        <f t="shared" si="29"/>
        <v>3676.0854900000045</v>
      </c>
      <c r="O165" s="352">
        <f t="shared" si="29"/>
        <v>3276051.8774849982</v>
      </c>
      <c r="P165" s="352">
        <f t="shared" si="29"/>
        <v>2286.2106800000001</v>
      </c>
      <c r="Q165" s="352">
        <f t="shared" si="29"/>
        <v>2156445.0372649999</v>
      </c>
      <c r="R165" s="352">
        <f t="shared" si="29"/>
        <v>2406.8291799999997</v>
      </c>
      <c r="S165" s="352">
        <f t="shared" si="29"/>
        <v>2336026.3512779996</v>
      </c>
      <c r="T165" s="352">
        <f t="shared" si="29"/>
        <v>3323.4439100000045</v>
      </c>
      <c r="U165" s="352">
        <f t="shared" si="29"/>
        <v>3035692.2640670007</v>
      </c>
      <c r="V165" s="352">
        <f t="shared" si="29"/>
        <v>4319.8919200000046</v>
      </c>
      <c r="W165" s="352">
        <f t="shared" si="29"/>
        <v>4342570.1921340059</v>
      </c>
      <c r="X165" s="352">
        <f t="shared" si="29"/>
        <v>4577.3172600000044</v>
      </c>
      <c r="Y165" s="352">
        <f t="shared" si="29"/>
        <v>5259372.415427004</v>
      </c>
      <c r="Z165" s="352">
        <f t="shared" si="29"/>
        <v>7120.9575600000098</v>
      </c>
      <c r="AA165" s="352">
        <f t="shared" si="29"/>
        <v>7774989.6309510041</v>
      </c>
      <c r="AB165" s="352">
        <f t="shared" si="27"/>
        <v>51535.065090000047</v>
      </c>
      <c r="AC165" s="352">
        <f t="shared" si="26"/>
        <v>53364681.141490027</v>
      </c>
    </row>
    <row r="166" spans="1:29" ht="12.75" customHeight="1" x14ac:dyDescent="0.25">
      <c r="A166" s="323"/>
      <c r="B166" s="323" t="s">
        <v>233</v>
      </c>
      <c r="C166" s="353" t="s">
        <v>234</v>
      </c>
      <c r="D166" s="354">
        <v>1593.4560700000006</v>
      </c>
      <c r="E166" s="354">
        <v>2620976.2219840027</v>
      </c>
      <c r="F166" s="354">
        <v>2051.8897500000003</v>
      </c>
      <c r="G166" s="354">
        <v>3449138.246346002</v>
      </c>
      <c r="H166" s="354">
        <v>2433.1130499999995</v>
      </c>
      <c r="I166" s="354">
        <v>3903158.0444090017</v>
      </c>
      <c r="J166" s="354">
        <v>1164.2902300000001</v>
      </c>
      <c r="K166" s="354">
        <v>1865646.4213019998</v>
      </c>
      <c r="L166" s="354">
        <v>743.08864999999992</v>
      </c>
      <c r="M166" s="354">
        <v>1107346.4572410001</v>
      </c>
      <c r="N166" s="354">
        <v>634.79180999999994</v>
      </c>
      <c r="O166" s="354">
        <v>924839.10682800005</v>
      </c>
      <c r="P166" s="354">
        <v>487.42243999999999</v>
      </c>
      <c r="Q166" s="354">
        <v>790705.20416299999</v>
      </c>
      <c r="R166" s="354">
        <v>719.28158999999971</v>
      </c>
      <c r="S166" s="354">
        <v>1086709.434777</v>
      </c>
      <c r="T166" s="354">
        <v>545.66866000000005</v>
      </c>
      <c r="U166" s="354">
        <v>821204.80012600007</v>
      </c>
      <c r="V166" s="354">
        <v>1166.6826399999998</v>
      </c>
      <c r="W166" s="354">
        <v>1782357.6367250003</v>
      </c>
      <c r="X166" s="354">
        <v>1833.3676500000001</v>
      </c>
      <c r="Y166" s="354">
        <v>2984129.6786249997</v>
      </c>
      <c r="Z166" s="354">
        <v>2612.1649300000008</v>
      </c>
      <c r="AA166" s="354">
        <v>4117174.5720549994</v>
      </c>
      <c r="AB166" s="352">
        <f t="shared" si="27"/>
        <v>15985.217470000001</v>
      </c>
      <c r="AC166" s="352">
        <f t="shared" si="26"/>
        <v>25453385.824581005</v>
      </c>
    </row>
    <row r="167" spans="1:29" ht="12" customHeight="1" x14ac:dyDescent="0.25">
      <c r="A167" s="323"/>
      <c r="B167" s="323" t="s">
        <v>235</v>
      </c>
      <c r="C167" s="353" t="s">
        <v>236</v>
      </c>
      <c r="D167" s="354">
        <v>14.80476</v>
      </c>
      <c r="E167" s="354">
        <v>25258.144968000004</v>
      </c>
      <c r="F167" s="354">
        <v>137.04574</v>
      </c>
      <c r="G167" s="354">
        <v>172776.65376399999</v>
      </c>
      <c r="H167" s="354">
        <v>108.91193999999999</v>
      </c>
      <c r="I167" s="354">
        <v>127446.74056200002</v>
      </c>
      <c r="J167" s="354">
        <v>50.078400000000002</v>
      </c>
      <c r="K167" s="354">
        <v>62851.583439999995</v>
      </c>
      <c r="L167" s="354">
        <v>26.309000000000001</v>
      </c>
      <c r="M167" s="354">
        <v>26161.669600000001</v>
      </c>
      <c r="N167" s="354">
        <v>29.574460000000002</v>
      </c>
      <c r="O167" s="354">
        <v>25397.624152</v>
      </c>
      <c r="P167" s="354">
        <v>7.0283499999999997</v>
      </c>
      <c r="Q167" s="354">
        <v>15982.387920999998</v>
      </c>
      <c r="R167" s="354">
        <v>26.897989999999997</v>
      </c>
      <c r="S167" s="354">
        <v>19392.382399999999</v>
      </c>
      <c r="T167" s="354">
        <v>51.6965</v>
      </c>
      <c r="U167" s="354">
        <v>33990.436860000002</v>
      </c>
      <c r="V167" s="354">
        <v>130.21104</v>
      </c>
      <c r="W167" s="354">
        <v>104371.610252</v>
      </c>
      <c r="X167" s="354">
        <v>145.06790000000007</v>
      </c>
      <c r="Y167" s="354">
        <v>97428.398350000003</v>
      </c>
      <c r="Z167" s="354">
        <v>436.70949000000007</v>
      </c>
      <c r="AA167" s="354">
        <v>305118.71810099995</v>
      </c>
      <c r="AB167" s="352">
        <f t="shared" si="27"/>
        <v>1164.3355700000002</v>
      </c>
      <c r="AC167" s="352">
        <f t="shared" si="26"/>
        <v>1016176.3503700001</v>
      </c>
    </row>
    <row r="168" spans="1:29" ht="12.75" customHeight="1" x14ac:dyDescent="0.25">
      <c r="A168" s="323"/>
      <c r="B168" s="323" t="s">
        <v>237</v>
      </c>
      <c r="C168" s="353" t="s">
        <v>238</v>
      </c>
      <c r="D168" s="354">
        <v>2846.957110000003</v>
      </c>
      <c r="E168" s="354">
        <v>2153028.6299050013</v>
      </c>
      <c r="F168" s="354">
        <v>2080.0729300000025</v>
      </c>
      <c r="G168" s="354">
        <v>1480425.7678370019</v>
      </c>
      <c r="H168" s="354">
        <v>3881.8658500000065</v>
      </c>
      <c r="I168" s="354">
        <v>2875112.5188160045</v>
      </c>
      <c r="J168" s="354">
        <v>3834.2109800000071</v>
      </c>
      <c r="K168" s="354">
        <v>3074149.5327060027</v>
      </c>
      <c r="L168" s="354">
        <v>2858.2346300000017</v>
      </c>
      <c r="M168" s="354">
        <v>2240056.740003</v>
      </c>
      <c r="N168" s="354">
        <v>3011.7192200000045</v>
      </c>
      <c r="O168" s="354">
        <v>2325815.1465049982</v>
      </c>
      <c r="P168" s="354">
        <v>1791.7598900000003</v>
      </c>
      <c r="Q168" s="354">
        <v>1349757.4451809998</v>
      </c>
      <c r="R168" s="354">
        <v>1660.6495999999997</v>
      </c>
      <c r="S168" s="354">
        <v>1229924.5341009996</v>
      </c>
      <c r="T168" s="354">
        <v>2726.0787500000047</v>
      </c>
      <c r="U168" s="354">
        <v>2180497.0270810006</v>
      </c>
      <c r="V168" s="354">
        <v>3022.9982400000049</v>
      </c>
      <c r="W168" s="354">
        <v>2455840.9451570059</v>
      </c>
      <c r="X168" s="354">
        <v>2598.8817100000042</v>
      </c>
      <c r="Y168" s="354">
        <v>2177814.3384520044</v>
      </c>
      <c r="Z168" s="354">
        <v>4072.0831400000084</v>
      </c>
      <c r="AA168" s="354">
        <v>3352696.3407950052</v>
      </c>
      <c r="AB168" s="352">
        <f t="shared" si="27"/>
        <v>34385.512050000048</v>
      </c>
      <c r="AC168" s="352">
        <f t="shared" si="26"/>
        <v>26895118.966539025</v>
      </c>
    </row>
    <row r="169" spans="1:29" ht="13.5" customHeight="1" x14ac:dyDescent="0.25">
      <c r="A169" s="322"/>
      <c r="B169" s="388" t="s">
        <v>239</v>
      </c>
      <c r="C169" s="339" t="s">
        <v>240</v>
      </c>
      <c r="D169" s="262">
        <f>+D170+D171+D172</f>
        <v>471.52093999999988</v>
      </c>
      <c r="E169" s="262">
        <f t="shared" ref="E169:AA169" si="30">+E170+E171+E172</f>
        <v>5014368.9402500018</v>
      </c>
      <c r="F169" s="262">
        <f t="shared" si="30"/>
        <v>537.92663000000027</v>
      </c>
      <c r="G169" s="262">
        <f t="shared" si="30"/>
        <v>5730638.3155809967</v>
      </c>
      <c r="H169" s="262">
        <f t="shared" si="30"/>
        <v>581.96654000000012</v>
      </c>
      <c r="I169" s="262">
        <f t="shared" si="30"/>
        <v>6220644.783920005</v>
      </c>
      <c r="J169" s="262">
        <f t="shared" si="30"/>
        <v>141.44374999999999</v>
      </c>
      <c r="K169" s="262">
        <f t="shared" si="30"/>
        <v>1065637.9007079999</v>
      </c>
      <c r="L169" s="262">
        <f t="shared" si="30"/>
        <v>78.951820000000012</v>
      </c>
      <c r="M169" s="262">
        <f t="shared" si="30"/>
        <v>893323.07697300008</v>
      </c>
      <c r="N169" s="262">
        <f t="shared" si="30"/>
        <v>97.082770000000011</v>
      </c>
      <c r="O169" s="262">
        <f t="shared" si="30"/>
        <v>922940.88755299977</v>
      </c>
      <c r="P169" s="262">
        <f t="shared" si="30"/>
        <v>132.04718</v>
      </c>
      <c r="Q169" s="262">
        <f t="shared" si="30"/>
        <v>1483588.9125120009</v>
      </c>
      <c r="R169" s="262">
        <f t="shared" si="30"/>
        <v>188.49517000000006</v>
      </c>
      <c r="S169" s="262">
        <f t="shared" si="30"/>
        <v>1635565.2321659999</v>
      </c>
      <c r="T169" s="262">
        <f t="shared" si="30"/>
        <v>219.23638999999994</v>
      </c>
      <c r="U169" s="262">
        <f t="shared" si="30"/>
        <v>2068814.8549889987</v>
      </c>
      <c r="V169" s="262">
        <f t="shared" si="30"/>
        <v>199.83324000000002</v>
      </c>
      <c r="W169" s="262">
        <f t="shared" si="30"/>
        <v>1792068.7304240011</v>
      </c>
      <c r="X169" s="262">
        <f t="shared" si="30"/>
        <v>267.64549999999991</v>
      </c>
      <c r="Y169" s="262">
        <f t="shared" si="30"/>
        <v>2581424.3298699991</v>
      </c>
      <c r="Z169" s="262">
        <f t="shared" si="30"/>
        <v>336.61364999999989</v>
      </c>
      <c r="AA169" s="262">
        <f t="shared" si="30"/>
        <v>2848537.2371319984</v>
      </c>
      <c r="AB169" s="262">
        <f t="shared" si="27"/>
        <v>3252.7635799999998</v>
      </c>
      <c r="AC169" s="262">
        <f t="shared" si="26"/>
        <v>32257553.202078003</v>
      </c>
    </row>
    <row r="170" spans="1:29" ht="13.5" customHeight="1" x14ac:dyDescent="0.25">
      <c r="A170" s="322"/>
      <c r="B170" s="388"/>
      <c r="C170" s="350" t="s">
        <v>241</v>
      </c>
      <c r="D170" s="265">
        <v>452.9239399999999</v>
      </c>
      <c r="E170" s="265">
        <v>4942148.7894500019</v>
      </c>
      <c r="F170" s="265">
        <v>511.67750000000018</v>
      </c>
      <c r="G170" s="265">
        <v>5659504.9638829967</v>
      </c>
      <c r="H170" s="265">
        <v>529.46720000000016</v>
      </c>
      <c r="I170" s="265">
        <v>6080785.7059950046</v>
      </c>
      <c r="J170" s="265">
        <v>89.370360000000005</v>
      </c>
      <c r="K170" s="265">
        <v>969331.27911699994</v>
      </c>
      <c r="L170" s="265">
        <v>77.790480000000002</v>
      </c>
      <c r="M170" s="265">
        <v>880261.91072100005</v>
      </c>
      <c r="N170" s="265">
        <v>97.082770000000011</v>
      </c>
      <c r="O170" s="265">
        <v>922940.88755299977</v>
      </c>
      <c r="P170" s="265">
        <v>131.63227000000001</v>
      </c>
      <c r="Q170" s="265">
        <v>1478733.0495510008</v>
      </c>
      <c r="R170" s="265">
        <v>163.89976000000007</v>
      </c>
      <c r="S170" s="265">
        <v>1541119.5948739999</v>
      </c>
      <c r="T170" s="265">
        <v>194.57409999999996</v>
      </c>
      <c r="U170" s="265">
        <v>2013564.7507099989</v>
      </c>
      <c r="V170" s="265">
        <v>148.43360000000004</v>
      </c>
      <c r="W170" s="265">
        <v>1627716.152222001</v>
      </c>
      <c r="X170" s="265">
        <v>239.23404999999994</v>
      </c>
      <c r="Y170" s="265">
        <v>2520441.338173999</v>
      </c>
      <c r="Z170" s="265">
        <v>293.94036999999992</v>
      </c>
      <c r="AA170" s="265">
        <v>2694644.0151799987</v>
      </c>
      <c r="AB170" s="262">
        <f t="shared" si="27"/>
        <v>2930.0264000000002</v>
      </c>
      <c r="AC170" s="262">
        <f t="shared" si="26"/>
        <v>31331192.437430002</v>
      </c>
    </row>
    <row r="171" spans="1:29" ht="12" customHeight="1" x14ac:dyDescent="0.25">
      <c r="A171" s="322"/>
      <c r="B171" s="388"/>
      <c r="C171" s="350" t="s">
        <v>242</v>
      </c>
      <c r="D171" s="265">
        <v>18.597000000000001</v>
      </c>
      <c r="E171" s="265">
        <v>72220.150799999989</v>
      </c>
      <c r="F171" s="265">
        <v>1.7464499999999998</v>
      </c>
      <c r="G171" s="265">
        <v>9395.8493060000001</v>
      </c>
      <c r="H171" s="265">
        <v>18.143689999999999</v>
      </c>
      <c r="I171" s="265">
        <v>62091.335917999997</v>
      </c>
      <c r="J171" s="265">
        <v>0</v>
      </c>
      <c r="K171" s="265">
        <v>0</v>
      </c>
      <c r="L171" s="265">
        <v>1.14306</v>
      </c>
      <c r="M171" s="265">
        <v>12790.777027</v>
      </c>
      <c r="N171" s="265">
        <v>0</v>
      </c>
      <c r="O171" s="265">
        <v>0</v>
      </c>
      <c r="P171" s="265">
        <v>0.40098</v>
      </c>
      <c r="Q171" s="265">
        <v>4621.0031609999996</v>
      </c>
      <c r="R171" s="265">
        <v>18.880089999999999</v>
      </c>
      <c r="S171" s="265">
        <v>82443.465291999993</v>
      </c>
      <c r="T171" s="265">
        <v>0.18190999999999999</v>
      </c>
      <c r="U171" s="265">
        <v>1280.658531</v>
      </c>
      <c r="V171" s="265">
        <v>21.468709999999998</v>
      </c>
      <c r="W171" s="265">
        <v>98073.588495999997</v>
      </c>
      <c r="X171" s="265">
        <v>2.3334300000000003</v>
      </c>
      <c r="Y171" s="265">
        <v>11818.971099999999</v>
      </c>
      <c r="Z171" s="265">
        <v>18.26183</v>
      </c>
      <c r="AA171" s="265">
        <v>73973.714104999992</v>
      </c>
      <c r="AB171" s="262">
        <f t="shared" si="27"/>
        <v>101.15715</v>
      </c>
      <c r="AC171" s="262">
        <f t="shared" si="26"/>
        <v>428709.51373600005</v>
      </c>
    </row>
    <row r="172" spans="1:29" ht="12" customHeight="1" x14ac:dyDescent="0.25">
      <c r="A172" s="322"/>
      <c r="B172" s="388"/>
      <c r="C172" s="350" t="s">
        <v>243</v>
      </c>
      <c r="D172" s="265">
        <v>0</v>
      </c>
      <c r="E172" s="265">
        <v>0</v>
      </c>
      <c r="F172" s="265">
        <v>24.502680000000002</v>
      </c>
      <c r="G172" s="265">
        <v>61737.502392000002</v>
      </c>
      <c r="H172" s="265">
        <v>34.355650000000004</v>
      </c>
      <c r="I172" s="265">
        <v>77767.742006999993</v>
      </c>
      <c r="J172" s="265">
        <v>52.073389999999996</v>
      </c>
      <c r="K172" s="265">
        <v>96306.621591000003</v>
      </c>
      <c r="L172" s="265">
        <v>1.8280000000000001E-2</v>
      </c>
      <c r="M172" s="265">
        <v>270.38922500000001</v>
      </c>
      <c r="N172" s="265">
        <v>0</v>
      </c>
      <c r="O172" s="265">
        <v>0</v>
      </c>
      <c r="P172" s="265">
        <v>1.393E-2</v>
      </c>
      <c r="Q172" s="265">
        <v>234.85980000000001</v>
      </c>
      <c r="R172" s="265">
        <v>5.7153199999999993</v>
      </c>
      <c r="S172" s="265">
        <v>12002.172</v>
      </c>
      <c r="T172" s="265">
        <v>24.48038</v>
      </c>
      <c r="U172" s="265">
        <v>53969.445747999998</v>
      </c>
      <c r="V172" s="265">
        <v>29.93093</v>
      </c>
      <c r="W172" s="265">
        <v>66278.989706000008</v>
      </c>
      <c r="X172" s="265">
        <v>26.078020000000002</v>
      </c>
      <c r="Y172" s="265">
        <v>49164.020596000002</v>
      </c>
      <c r="Z172" s="265">
        <v>24.411449999999999</v>
      </c>
      <c r="AA172" s="265">
        <v>79919.507847000001</v>
      </c>
      <c r="AB172" s="262">
        <f t="shared" si="27"/>
        <v>221.58003000000002</v>
      </c>
      <c r="AC172" s="262">
        <f t="shared" si="26"/>
        <v>497651.25091199996</v>
      </c>
    </row>
    <row r="173" spans="1:29" ht="13.5" customHeight="1" x14ac:dyDescent="0.25">
      <c r="A173" s="278" t="s">
        <v>244</v>
      </c>
      <c r="B173" s="388" t="s">
        <v>245</v>
      </c>
      <c r="C173" s="339" t="s">
        <v>246</v>
      </c>
      <c r="D173" s="262">
        <v>3280.9359299999996</v>
      </c>
      <c r="E173" s="262">
        <v>10457929.00025201</v>
      </c>
      <c r="F173" s="262">
        <v>4169.7002199999997</v>
      </c>
      <c r="G173" s="262">
        <v>13628065.038620006</v>
      </c>
      <c r="H173" s="262">
        <v>5701.9685299999992</v>
      </c>
      <c r="I173" s="262">
        <v>19578156.595127977</v>
      </c>
      <c r="J173" s="262">
        <v>3964.2651579999988</v>
      </c>
      <c r="K173" s="262">
        <v>11962497.260473</v>
      </c>
      <c r="L173" s="262">
        <v>3627.0108499999992</v>
      </c>
      <c r="M173" s="262">
        <v>9555689.1652359925</v>
      </c>
      <c r="N173" s="262">
        <v>3242.0055899999988</v>
      </c>
      <c r="O173" s="262">
        <v>9283089.7589780018</v>
      </c>
      <c r="P173" s="262">
        <v>2800.9342099999981</v>
      </c>
      <c r="Q173" s="262">
        <v>8223018.149073001</v>
      </c>
      <c r="R173" s="262">
        <v>2639.9566500000019</v>
      </c>
      <c r="S173" s="262">
        <v>7902647.6722230026</v>
      </c>
      <c r="T173" s="262">
        <v>2744.4939899999995</v>
      </c>
      <c r="U173" s="262">
        <v>7652598.7011260008</v>
      </c>
      <c r="V173" s="262">
        <v>3032.8307100000011</v>
      </c>
      <c r="W173" s="262">
        <v>8949319.3843889926</v>
      </c>
      <c r="X173" s="262">
        <v>4277.6465799999951</v>
      </c>
      <c r="Y173" s="262">
        <v>12288893.930917988</v>
      </c>
      <c r="Z173" s="262">
        <v>3775.1443600000002</v>
      </c>
      <c r="AA173" s="262">
        <v>10417598.164254997</v>
      </c>
      <c r="AB173" s="262">
        <f t="shared" si="27"/>
        <v>43256.892777999987</v>
      </c>
      <c r="AC173" s="262">
        <f t="shared" si="26"/>
        <v>129899502.82067098</v>
      </c>
    </row>
    <row r="174" spans="1:29" ht="12.75" customHeight="1" x14ac:dyDescent="0.25">
      <c r="A174" s="355"/>
      <c r="B174" s="323"/>
      <c r="C174" s="353" t="s">
        <v>247</v>
      </c>
      <c r="D174" s="354">
        <v>1158.42454</v>
      </c>
      <c r="E174" s="354">
        <v>4065098.1525079999</v>
      </c>
      <c r="F174" s="354">
        <v>1019.79724</v>
      </c>
      <c r="G174" s="354">
        <v>3656860.5848910003</v>
      </c>
      <c r="H174" s="354">
        <v>2686.9103399999999</v>
      </c>
      <c r="I174" s="354">
        <v>10186570.0185</v>
      </c>
      <c r="J174" s="354">
        <v>1153.2639299999998</v>
      </c>
      <c r="K174" s="354">
        <v>4330492.3467500005</v>
      </c>
      <c r="L174" s="354">
        <v>1079.0027399999999</v>
      </c>
      <c r="M174" s="354">
        <v>3556231.411932</v>
      </c>
      <c r="N174" s="354">
        <v>1602.9063900000001</v>
      </c>
      <c r="O174" s="354">
        <v>5079282.1269399999</v>
      </c>
      <c r="P174" s="354">
        <v>1010.516</v>
      </c>
      <c r="Q174" s="354">
        <v>3203324.2592000002</v>
      </c>
      <c r="R174" s="354">
        <v>1153.28801</v>
      </c>
      <c r="S174" s="354">
        <v>3761825.488874</v>
      </c>
      <c r="T174" s="354">
        <v>1051.9042400000001</v>
      </c>
      <c r="U174" s="354">
        <v>3621537.1401850004</v>
      </c>
      <c r="V174" s="354">
        <v>1275.80816</v>
      </c>
      <c r="W174" s="354">
        <v>4400124.2328610001</v>
      </c>
      <c r="X174" s="354">
        <v>1125.0748399999998</v>
      </c>
      <c r="Y174" s="354">
        <v>3844320.8473</v>
      </c>
      <c r="Z174" s="354">
        <v>904.02792999999997</v>
      </c>
      <c r="AA174" s="354">
        <v>3162563.2434800002</v>
      </c>
      <c r="AB174" s="352">
        <f t="shared" si="27"/>
        <v>15220.924359999999</v>
      </c>
      <c r="AC174" s="352">
        <f t="shared" si="26"/>
        <v>52868229.853421003</v>
      </c>
    </row>
    <row r="175" spans="1:29" ht="12.75" customHeight="1" x14ac:dyDescent="0.25">
      <c r="A175" s="355"/>
      <c r="B175" s="323"/>
      <c r="C175" s="353" t="s">
        <v>248</v>
      </c>
      <c r="D175" s="354">
        <v>522.55202999999995</v>
      </c>
      <c r="E175" s="354">
        <v>1633150.2538330001</v>
      </c>
      <c r="F175" s="354">
        <v>992.41846999999962</v>
      </c>
      <c r="G175" s="354">
        <v>3064862.1425829995</v>
      </c>
      <c r="H175" s="354">
        <v>474.96008</v>
      </c>
      <c r="I175" s="354">
        <v>1420510.8992019997</v>
      </c>
      <c r="J175" s="354">
        <v>707.41255999999998</v>
      </c>
      <c r="K175" s="354">
        <v>2059939.1467159996</v>
      </c>
      <c r="L175" s="354">
        <v>970.85779999999966</v>
      </c>
      <c r="M175" s="354">
        <v>2832833.1916750008</v>
      </c>
      <c r="N175" s="354">
        <v>752.68221999999969</v>
      </c>
      <c r="O175" s="354">
        <v>2191461.5926280003</v>
      </c>
      <c r="P175" s="354">
        <v>620.6584499999999</v>
      </c>
      <c r="Q175" s="354">
        <v>1865470.0159480001</v>
      </c>
      <c r="R175" s="354">
        <v>416.36228999999997</v>
      </c>
      <c r="S175" s="354">
        <v>1229305.3838539999</v>
      </c>
      <c r="T175" s="354">
        <v>365.53180000000003</v>
      </c>
      <c r="U175" s="354">
        <v>1053719.0496670001</v>
      </c>
      <c r="V175" s="354">
        <v>421.91982999999999</v>
      </c>
      <c r="W175" s="354">
        <v>1261039.7606900001</v>
      </c>
      <c r="X175" s="354">
        <v>1581.4292399999997</v>
      </c>
      <c r="Y175" s="354">
        <v>4359487.3624879997</v>
      </c>
      <c r="Z175" s="354">
        <v>940.46779999999956</v>
      </c>
      <c r="AA175" s="354">
        <v>2645894.9260359998</v>
      </c>
      <c r="AB175" s="352">
        <f t="shared" si="27"/>
        <v>8767.2525699999987</v>
      </c>
      <c r="AC175" s="352">
        <f t="shared" si="26"/>
        <v>25617673.725319996</v>
      </c>
    </row>
    <row r="176" spans="1:29" ht="12.75" customHeight="1" x14ac:dyDescent="0.25">
      <c r="A176" s="301"/>
      <c r="B176" s="388"/>
      <c r="C176" s="350" t="s">
        <v>249</v>
      </c>
      <c r="D176" s="265">
        <v>223.91734000000011</v>
      </c>
      <c r="E176" s="265">
        <v>1199599.3195530004</v>
      </c>
      <c r="F176" s="265">
        <v>225.04262000000003</v>
      </c>
      <c r="G176" s="265">
        <v>1315238.5578559996</v>
      </c>
      <c r="H176" s="265">
        <v>445.27794</v>
      </c>
      <c r="I176" s="265">
        <v>2450995.7857430014</v>
      </c>
      <c r="J176" s="265">
        <v>357.78487800000005</v>
      </c>
      <c r="K176" s="265">
        <v>1694371.5983219994</v>
      </c>
      <c r="L176" s="265">
        <v>206.34870999999998</v>
      </c>
      <c r="M176" s="265">
        <v>817107.11187599995</v>
      </c>
      <c r="N176" s="265">
        <v>96.896620000000013</v>
      </c>
      <c r="O176" s="265">
        <v>495883.59065100009</v>
      </c>
      <c r="P176" s="265">
        <v>240.44544000000002</v>
      </c>
      <c r="Q176" s="265">
        <v>1084681.6137099997</v>
      </c>
      <c r="R176" s="265">
        <v>118.11384000000004</v>
      </c>
      <c r="S176" s="265">
        <v>624996.44598900003</v>
      </c>
      <c r="T176" s="265">
        <v>176.45844000000002</v>
      </c>
      <c r="U176" s="265">
        <v>842030.01828600001</v>
      </c>
      <c r="V176" s="265">
        <v>244.16705000000007</v>
      </c>
      <c r="W176" s="265">
        <v>1127522.4840109996</v>
      </c>
      <c r="X176" s="265">
        <v>272.39378000000005</v>
      </c>
      <c r="Y176" s="265">
        <v>1397075.8624670003</v>
      </c>
      <c r="Z176" s="265">
        <v>229.80602999999994</v>
      </c>
      <c r="AA176" s="265">
        <v>1033605.0724699998</v>
      </c>
      <c r="AB176" s="262">
        <f t="shared" si="27"/>
        <v>2836.6526879999997</v>
      </c>
      <c r="AC176" s="262">
        <f t="shared" si="26"/>
        <v>14083107.460934</v>
      </c>
    </row>
    <row r="177" spans="1:29" ht="12.75" customHeight="1" x14ac:dyDescent="0.25">
      <c r="A177" s="278" t="s">
        <v>250</v>
      </c>
      <c r="B177" s="295"/>
      <c r="C177" s="328" t="s">
        <v>251</v>
      </c>
      <c r="D177" s="262">
        <v>2251.7911200000003</v>
      </c>
      <c r="E177" s="262">
        <v>7550594.5653280001</v>
      </c>
      <c r="F177" s="262">
        <v>2205.2250899999999</v>
      </c>
      <c r="G177" s="262">
        <v>7064089.7199790003</v>
      </c>
      <c r="H177" s="262">
        <v>3662.6556399999995</v>
      </c>
      <c r="I177" s="262">
        <v>11077594.558592003</v>
      </c>
      <c r="J177" s="262">
        <v>3152.5203500000002</v>
      </c>
      <c r="K177" s="262">
        <v>10009205.873380002</v>
      </c>
      <c r="L177" s="262">
        <v>2075.3766000000001</v>
      </c>
      <c r="M177" s="262">
        <v>6852732.7941000033</v>
      </c>
      <c r="N177" s="262">
        <v>1140.75</v>
      </c>
      <c r="O177" s="262">
        <v>3441206.3324999996</v>
      </c>
      <c r="P177" s="262">
        <v>1156.903</v>
      </c>
      <c r="Q177" s="262">
        <v>3423773.0436000004</v>
      </c>
      <c r="R177" s="262">
        <v>4676.1112899999989</v>
      </c>
      <c r="S177" s="262">
        <v>12803239.425858006</v>
      </c>
      <c r="T177" s="262">
        <v>5058.1142</v>
      </c>
      <c r="U177" s="262">
        <v>13954419.587540001</v>
      </c>
      <c r="V177" s="262">
        <v>2418.0119599999998</v>
      </c>
      <c r="W177" s="262">
        <v>7512218.053688</v>
      </c>
      <c r="X177" s="262">
        <v>1746.9484399999999</v>
      </c>
      <c r="Y177" s="262">
        <v>5298796.1739399992</v>
      </c>
      <c r="Z177" s="262">
        <v>2139.1802699999998</v>
      </c>
      <c r="AA177" s="262">
        <v>6263982.7172909994</v>
      </c>
      <c r="AB177" s="262">
        <f t="shared" si="27"/>
        <v>31683.587960000001</v>
      </c>
      <c r="AC177" s="262">
        <f t="shared" si="26"/>
        <v>95251852.845796004</v>
      </c>
    </row>
    <row r="178" spans="1:29" ht="12.75" customHeight="1" x14ac:dyDescent="0.25">
      <c r="A178" s="278"/>
      <c r="B178" s="295"/>
      <c r="C178" s="328" t="s">
        <v>252</v>
      </c>
      <c r="D178" s="262">
        <v>2125.1481200000003</v>
      </c>
      <c r="E178" s="262">
        <v>7593520.3049280001</v>
      </c>
      <c r="F178" s="262">
        <v>2846.4289699999999</v>
      </c>
      <c r="G178" s="262">
        <v>10944262.100895001</v>
      </c>
      <c r="H178" s="262">
        <v>3971.6196399999999</v>
      </c>
      <c r="I178" s="262">
        <v>12931723.614992002</v>
      </c>
      <c r="J178" s="262">
        <v>3181.3340300000004</v>
      </c>
      <c r="K178" s="262">
        <v>10230937.368148001</v>
      </c>
      <c r="L178" s="262">
        <v>2109.5002899999999</v>
      </c>
      <c r="M178" s="262">
        <v>7077477.6348300027</v>
      </c>
      <c r="N178" s="262">
        <v>1252.21488</v>
      </c>
      <c r="O178" s="262">
        <v>4163420.4260999998</v>
      </c>
      <c r="P178" s="262">
        <v>1156.903</v>
      </c>
      <c r="Q178" s="262">
        <v>3423773.0436000004</v>
      </c>
      <c r="R178" s="262">
        <v>5288.6782899999989</v>
      </c>
      <c r="S178" s="262">
        <v>16802048.257098004</v>
      </c>
      <c r="T178" s="262">
        <v>5435.5592000000006</v>
      </c>
      <c r="U178" s="262">
        <v>16290254.140040005</v>
      </c>
      <c r="V178" s="262">
        <v>2436.6839599999998</v>
      </c>
      <c r="W178" s="262">
        <v>7637457.2920880001</v>
      </c>
      <c r="X178" s="262">
        <v>1807.35644</v>
      </c>
      <c r="Y178" s="262">
        <v>5681019.0099400003</v>
      </c>
      <c r="Z178" s="262">
        <v>2339.4878399999998</v>
      </c>
      <c r="AA178" s="262">
        <v>7567036.4111040048</v>
      </c>
      <c r="AB178" s="262">
        <f t="shared" si="27"/>
        <v>33950.914659999995</v>
      </c>
      <c r="AC178" s="262">
        <f t="shared" si="26"/>
        <v>110342929.60376303</v>
      </c>
    </row>
    <row r="179" spans="1:29" ht="12.75" customHeight="1" x14ac:dyDescent="0.25">
      <c r="A179" s="278"/>
      <c r="B179" s="295"/>
      <c r="C179" s="328" t="s">
        <v>299</v>
      </c>
      <c r="D179" s="262">
        <v>0.30787999999999999</v>
      </c>
      <c r="E179" s="262">
        <v>1138.693655</v>
      </c>
      <c r="F179" s="262">
        <v>0.23613000000000001</v>
      </c>
      <c r="G179" s="262">
        <v>924.99754499999995</v>
      </c>
      <c r="H179" s="262">
        <v>9.2530000000000001E-2</v>
      </c>
      <c r="I179" s="262">
        <v>296.522426</v>
      </c>
      <c r="J179" s="262">
        <v>0</v>
      </c>
      <c r="K179" s="262">
        <v>0</v>
      </c>
      <c r="L179" s="262">
        <v>0</v>
      </c>
      <c r="M179" s="262">
        <v>0</v>
      </c>
      <c r="N179" s="262">
        <v>0</v>
      </c>
      <c r="O179" s="262">
        <v>0</v>
      </c>
      <c r="P179" s="262">
        <v>663.55200000000013</v>
      </c>
      <c r="Q179" s="262">
        <v>785645.56799999939</v>
      </c>
      <c r="R179" s="262">
        <v>331.7759999999999</v>
      </c>
      <c r="S179" s="262">
        <v>312400.28159999993</v>
      </c>
      <c r="T179" s="262">
        <v>1243.6027800000015</v>
      </c>
      <c r="U179" s="262">
        <v>1194206.1519840001</v>
      </c>
      <c r="V179" s="262">
        <v>134.35219000000001</v>
      </c>
      <c r="W179" s="262">
        <v>161190.26363200002</v>
      </c>
      <c r="X179" s="262">
        <v>530.14380000000006</v>
      </c>
      <c r="Y179" s="262">
        <v>749148.31644000008</v>
      </c>
      <c r="Z179" s="262">
        <v>319.27420000000001</v>
      </c>
      <c r="AA179" s="262">
        <v>398830.06973599998</v>
      </c>
      <c r="AB179" s="262">
        <f t="shared" si="27"/>
        <v>3223.3375100000012</v>
      </c>
      <c r="AC179" s="262">
        <f t="shared" si="26"/>
        <v>3603780.8650179994</v>
      </c>
    </row>
    <row r="180" spans="1:29" ht="12.75" customHeight="1" x14ac:dyDescent="0.25">
      <c r="A180" s="278"/>
      <c r="B180" s="295"/>
      <c r="C180" s="328" t="s">
        <v>300</v>
      </c>
      <c r="D180" s="356">
        <v>119.67360000000001</v>
      </c>
      <c r="E180" s="356">
        <v>772410.05184000009</v>
      </c>
      <c r="F180" s="262">
        <v>120.066</v>
      </c>
      <c r="G180" s="262">
        <v>742076.03376000002</v>
      </c>
      <c r="H180" s="262">
        <v>0</v>
      </c>
      <c r="I180" s="262">
        <v>0</v>
      </c>
      <c r="J180" s="262">
        <v>90.888000000000005</v>
      </c>
      <c r="K180" s="262">
        <v>584355.84432000003</v>
      </c>
      <c r="L180" s="262">
        <v>0</v>
      </c>
      <c r="M180" s="262">
        <v>0</v>
      </c>
      <c r="N180" s="262">
        <v>0</v>
      </c>
      <c r="O180" s="262">
        <v>0</v>
      </c>
      <c r="P180" s="262">
        <v>0</v>
      </c>
      <c r="Q180" s="262">
        <v>0</v>
      </c>
      <c r="R180" s="262">
        <v>10.1424</v>
      </c>
      <c r="S180" s="262">
        <v>73641.090240000005</v>
      </c>
      <c r="T180" s="262">
        <v>0</v>
      </c>
      <c r="U180" s="262">
        <v>0</v>
      </c>
      <c r="V180" s="262">
        <v>0</v>
      </c>
      <c r="W180" s="262">
        <v>0</v>
      </c>
      <c r="X180" s="262">
        <v>0</v>
      </c>
      <c r="Y180" s="262">
        <v>0</v>
      </c>
      <c r="Z180" s="262">
        <v>0</v>
      </c>
      <c r="AA180" s="262">
        <v>0</v>
      </c>
      <c r="AB180" s="262">
        <f>D180+F180+H180+J180+L180+N180+P180+R180+T180+V180+X180+Z180</f>
        <v>340.77000000000004</v>
      </c>
      <c r="AC180" s="262">
        <f t="shared" si="26"/>
        <v>2172483.0201599998</v>
      </c>
    </row>
    <row r="181" spans="1:29" ht="12" customHeight="1" x14ac:dyDescent="0.25">
      <c r="A181" s="278"/>
      <c r="B181" s="295"/>
      <c r="C181" s="328" t="s">
        <v>253</v>
      </c>
      <c r="D181" s="265"/>
      <c r="E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2">
        <f t="shared" si="27"/>
        <v>0</v>
      </c>
      <c r="AC181" s="262">
        <f t="shared" si="26"/>
        <v>0</v>
      </c>
    </row>
    <row r="182" spans="1:29" ht="12" customHeight="1" x14ac:dyDescent="0.25">
      <c r="A182" s="278"/>
      <c r="B182" s="295"/>
      <c r="C182" s="328" t="s">
        <v>254</v>
      </c>
      <c r="D182" s="265">
        <v>34.450559999999996</v>
      </c>
      <c r="E182" s="265">
        <v>78520.89715199999</v>
      </c>
      <c r="F182" s="265">
        <v>10.8</v>
      </c>
      <c r="G182" s="265">
        <v>18252</v>
      </c>
      <c r="H182" s="265">
        <v>18.341999999999999</v>
      </c>
      <c r="I182" s="265">
        <v>30997.980000000003</v>
      </c>
      <c r="J182" s="265">
        <v>15.2593</v>
      </c>
      <c r="K182" s="265">
        <v>25552.765960000001</v>
      </c>
      <c r="L182" s="265">
        <v>6.48</v>
      </c>
      <c r="M182" s="265">
        <v>10951.2</v>
      </c>
      <c r="N182" s="265">
        <v>57.723769999999988</v>
      </c>
      <c r="O182" s="265">
        <v>95048.620783999999</v>
      </c>
      <c r="P182" s="265">
        <v>0</v>
      </c>
      <c r="Q182" s="265">
        <v>0</v>
      </c>
      <c r="R182" s="265">
        <v>57.889400000000002</v>
      </c>
      <c r="S182" s="265">
        <v>102839.57948</v>
      </c>
      <c r="T182" s="265">
        <v>85.131389999999982</v>
      </c>
      <c r="U182" s="265">
        <v>134482.87335899999</v>
      </c>
      <c r="V182" s="265">
        <v>10.809530000000001</v>
      </c>
      <c r="W182" s="265">
        <v>17097.330319999997</v>
      </c>
      <c r="X182" s="265">
        <v>37.512500000000003</v>
      </c>
      <c r="Y182" s="265">
        <v>57195.897499999992</v>
      </c>
      <c r="Z182" s="265">
        <v>11.237</v>
      </c>
      <c r="AA182" s="265">
        <v>18656.5062</v>
      </c>
      <c r="AB182" s="262">
        <f t="shared" si="27"/>
        <v>345.63544999999999</v>
      </c>
      <c r="AC182" s="262">
        <f t="shared" si="26"/>
        <v>589595.65075499995</v>
      </c>
    </row>
    <row r="183" spans="1:29" ht="13.5" customHeight="1" x14ac:dyDescent="0.25">
      <c r="A183" s="357"/>
      <c r="B183" s="358" t="s">
        <v>314</v>
      </c>
      <c r="C183" s="328" t="s">
        <v>315</v>
      </c>
      <c r="D183" s="265">
        <v>1657.1388800000004</v>
      </c>
      <c r="E183" s="265">
        <v>7776794.324717002</v>
      </c>
      <c r="F183" s="265">
        <v>1551.3194699999999</v>
      </c>
      <c r="G183" s="265">
        <v>7101755.9460869916</v>
      </c>
      <c r="H183" s="265">
        <v>1167.4536800000001</v>
      </c>
      <c r="I183" s="265">
        <v>5336432.5089179976</v>
      </c>
      <c r="J183" s="265">
        <v>1796.8689899999999</v>
      </c>
      <c r="K183" s="265">
        <v>8209164.0623509865</v>
      </c>
      <c r="L183" s="265">
        <v>1959.2892800000009</v>
      </c>
      <c r="M183" s="265">
        <v>9220642.0808020048</v>
      </c>
      <c r="N183" s="265">
        <v>1615.8459700000005</v>
      </c>
      <c r="O183" s="265">
        <v>8464733.362763999</v>
      </c>
      <c r="P183" s="265">
        <v>2087.7503100000004</v>
      </c>
      <c r="Q183" s="265">
        <v>9767946.6877460126</v>
      </c>
      <c r="R183" s="265">
        <v>1980.6847000000002</v>
      </c>
      <c r="S183" s="265">
        <v>8862376.2885000017</v>
      </c>
      <c r="T183" s="265">
        <v>1823.7401800000005</v>
      </c>
      <c r="U183" s="265">
        <v>8859025.0684240032</v>
      </c>
      <c r="V183" s="265">
        <v>1311.0692100000001</v>
      </c>
      <c r="W183" s="265">
        <v>5857236.4115999928</v>
      </c>
      <c r="X183" s="265">
        <v>1267.6186800000003</v>
      </c>
      <c r="Y183" s="265">
        <v>5858644.1782820029</v>
      </c>
      <c r="Z183" s="265">
        <v>1186.0939100000005</v>
      </c>
      <c r="AA183" s="265">
        <v>5968867.1196449976</v>
      </c>
      <c r="AB183" s="262"/>
      <c r="AC183" s="262"/>
    </row>
    <row r="184" spans="1:29" ht="12.75" customHeight="1" x14ac:dyDescent="0.25">
      <c r="A184" s="278" t="s">
        <v>250</v>
      </c>
      <c r="B184" s="388"/>
      <c r="C184" s="339" t="s">
        <v>259</v>
      </c>
      <c r="D184" s="262">
        <v>84.50242999999999</v>
      </c>
      <c r="E184" s="262">
        <v>205860.608668</v>
      </c>
      <c r="F184" s="262">
        <v>48.114129999999996</v>
      </c>
      <c r="G184" s="262">
        <v>89719.74987</v>
      </c>
      <c r="H184" s="262">
        <v>128.69226</v>
      </c>
      <c r="I184" s="262">
        <v>244395.13243400003</v>
      </c>
      <c r="J184" s="262">
        <v>96.28886</v>
      </c>
      <c r="K184" s="262">
        <v>188770.54020300001</v>
      </c>
      <c r="L184" s="262">
        <v>14.572190000000001</v>
      </c>
      <c r="M184" s="262">
        <v>48866.520650999999</v>
      </c>
      <c r="N184" s="262">
        <v>65.090760000000003</v>
      </c>
      <c r="O184" s="262">
        <v>168837.314744</v>
      </c>
      <c r="P184" s="262">
        <v>77.333770000000001</v>
      </c>
      <c r="Q184" s="262">
        <v>200300.67817699999</v>
      </c>
      <c r="R184" s="262">
        <v>319.16685999999999</v>
      </c>
      <c r="S184" s="262">
        <v>652898.30383900006</v>
      </c>
      <c r="T184" s="262">
        <v>165.21185</v>
      </c>
      <c r="U184" s="262">
        <v>332975.71864500002</v>
      </c>
      <c r="V184" s="262">
        <v>74.900589999999994</v>
      </c>
      <c r="W184" s="262">
        <v>188389.96793999997</v>
      </c>
      <c r="X184" s="262">
        <v>75.948429999999988</v>
      </c>
      <c r="Y184" s="262">
        <v>164329.94225199998</v>
      </c>
      <c r="Z184" s="262">
        <v>69.807899999999989</v>
      </c>
      <c r="AA184" s="262">
        <v>169832.17476699999</v>
      </c>
      <c r="AB184" s="262">
        <f t="shared" si="27"/>
        <v>1219.63003</v>
      </c>
      <c r="AC184" s="262">
        <f t="shared" si="26"/>
        <v>2655176.6521899998</v>
      </c>
    </row>
    <row r="185" spans="1:29" ht="12" customHeight="1" x14ac:dyDescent="0.25">
      <c r="A185" s="595" t="s">
        <v>260</v>
      </c>
      <c r="B185" s="596"/>
      <c r="C185" s="359" t="s">
        <v>261</v>
      </c>
      <c r="D185" s="360">
        <v>1490.7990600000012</v>
      </c>
      <c r="E185" s="360">
        <v>6999895.7668170035</v>
      </c>
      <c r="F185" s="360">
        <v>1359.6758800000011</v>
      </c>
      <c r="G185" s="360">
        <v>6411486.3846770013</v>
      </c>
      <c r="H185" s="360">
        <v>2274.3035500000015</v>
      </c>
      <c r="I185" s="360">
        <v>9927484.6022399813</v>
      </c>
      <c r="J185" s="360">
        <v>1791.5923300000002</v>
      </c>
      <c r="K185" s="360">
        <v>7988438.192248987</v>
      </c>
      <c r="L185" s="360">
        <v>1355.6596799999998</v>
      </c>
      <c r="M185" s="360">
        <v>6361708.8062149994</v>
      </c>
      <c r="N185" s="360">
        <v>1362.1096799999993</v>
      </c>
      <c r="O185" s="360">
        <v>6392506.6641180031</v>
      </c>
      <c r="P185" s="360">
        <v>1215.66221</v>
      </c>
      <c r="Q185" s="360">
        <v>5816466.6825989941</v>
      </c>
      <c r="R185" s="360">
        <v>1580.13751</v>
      </c>
      <c r="S185" s="360">
        <v>7316578.2507329956</v>
      </c>
      <c r="T185" s="360">
        <v>1282.3575900000001</v>
      </c>
      <c r="U185" s="360">
        <v>6399755.644538004</v>
      </c>
      <c r="V185" s="360">
        <v>1704.2785100000008</v>
      </c>
      <c r="W185" s="360">
        <v>7866475.9209419973</v>
      </c>
      <c r="X185" s="360">
        <v>1394.3188300000024</v>
      </c>
      <c r="Y185" s="360">
        <v>6488995.7947250037</v>
      </c>
      <c r="Z185" s="360">
        <v>1890.8635199999987</v>
      </c>
      <c r="AA185" s="360">
        <v>8857311.8414519839</v>
      </c>
      <c r="AB185" s="262">
        <f t="shared" si="27"/>
        <v>18701.758350000007</v>
      </c>
      <c r="AC185" s="262">
        <f t="shared" si="26"/>
        <v>86827104.551304951</v>
      </c>
    </row>
    <row r="186" spans="1:29" ht="12" customHeight="1" x14ac:dyDescent="0.25">
      <c r="A186" s="361"/>
      <c r="B186" s="267"/>
      <c r="C186" s="359" t="s">
        <v>262</v>
      </c>
      <c r="D186" s="360">
        <v>32.451710000000006</v>
      </c>
      <c r="E186" s="360">
        <v>193953.88341699998</v>
      </c>
      <c r="F186" s="360">
        <v>22.736150000000002</v>
      </c>
      <c r="G186" s="360">
        <v>143933.426637</v>
      </c>
      <c r="H186" s="360">
        <v>251.23500000000001</v>
      </c>
      <c r="I186" s="360">
        <v>1187544.954408</v>
      </c>
      <c r="J186" s="360">
        <v>199.48414</v>
      </c>
      <c r="K186" s="360">
        <v>921635.06019300013</v>
      </c>
      <c r="L186" s="360">
        <v>211.07334000000003</v>
      </c>
      <c r="M186" s="360">
        <v>937248.82009500009</v>
      </c>
      <c r="N186" s="360">
        <v>75.875559999999993</v>
      </c>
      <c r="O186" s="360">
        <v>441320.89933699998</v>
      </c>
      <c r="P186" s="360">
        <v>120.30416000000001</v>
      </c>
      <c r="Q186" s="360">
        <v>486680.82284599997</v>
      </c>
      <c r="R186" s="360">
        <v>185.40025</v>
      </c>
      <c r="S186" s="360">
        <v>866533.13473100006</v>
      </c>
      <c r="T186" s="360">
        <v>142.83038999999999</v>
      </c>
      <c r="U186" s="360">
        <v>699541.38871899992</v>
      </c>
      <c r="V186" s="360">
        <v>109.25285000000001</v>
      </c>
      <c r="W186" s="360">
        <v>553151.70198400004</v>
      </c>
      <c r="X186" s="360">
        <v>186.46145000000001</v>
      </c>
      <c r="Y186" s="360">
        <v>831588.10638399993</v>
      </c>
      <c r="Z186" s="360">
        <v>91.173109999999994</v>
      </c>
      <c r="AA186" s="360">
        <v>371362.01468600001</v>
      </c>
      <c r="AB186" s="262">
        <f t="shared" si="27"/>
        <v>1628.2781100000002</v>
      </c>
      <c r="AC186" s="262">
        <f t="shared" si="26"/>
        <v>7634494.2134370003</v>
      </c>
    </row>
    <row r="187" spans="1:29" ht="13.5" customHeight="1" x14ac:dyDescent="0.25">
      <c r="A187" s="361"/>
      <c r="B187" s="267"/>
      <c r="C187" s="359" t="s">
        <v>263</v>
      </c>
      <c r="D187" s="360">
        <v>85.534540000000007</v>
      </c>
      <c r="E187" s="360">
        <v>153986.92458600007</v>
      </c>
      <c r="F187" s="360">
        <v>177.87332000000001</v>
      </c>
      <c r="G187" s="360">
        <v>229234.53834900001</v>
      </c>
      <c r="H187" s="360">
        <v>112.52476000000001</v>
      </c>
      <c r="I187" s="360">
        <v>181640.27823500003</v>
      </c>
      <c r="J187" s="360">
        <v>60.219170000000005</v>
      </c>
      <c r="K187" s="360">
        <v>141862.68691200003</v>
      </c>
      <c r="L187" s="360">
        <v>103.3451</v>
      </c>
      <c r="M187" s="360">
        <v>163185.58595399998</v>
      </c>
      <c r="N187" s="360">
        <v>62.449860000000001</v>
      </c>
      <c r="O187" s="360">
        <v>146029.82682799999</v>
      </c>
      <c r="P187" s="360">
        <v>109.76828000000002</v>
      </c>
      <c r="Q187" s="360">
        <v>184686.22134899997</v>
      </c>
      <c r="R187" s="360">
        <v>94.45635</v>
      </c>
      <c r="S187" s="360">
        <v>166736.20813900002</v>
      </c>
      <c r="T187" s="360">
        <v>120.79915</v>
      </c>
      <c r="U187" s="360">
        <v>180161.08848000003</v>
      </c>
      <c r="V187" s="360">
        <v>109.69496000000002</v>
      </c>
      <c r="W187" s="360">
        <v>197231.39266300006</v>
      </c>
      <c r="X187" s="360">
        <v>82.241880000000009</v>
      </c>
      <c r="Y187" s="360">
        <v>142803.94206899998</v>
      </c>
      <c r="Z187" s="360">
        <v>72.259339999999995</v>
      </c>
      <c r="AA187" s="360">
        <v>108341.18064799998</v>
      </c>
      <c r="AB187" s="262">
        <f t="shared" si="27"/>
        <v>1191.1667100000002</v>
      </c>
      <c r="AC187" s="262">
        <f t="shared" si="26"/>
        <v>1995899.8742120005</v>
      </c>
    </row>
    <row r="188" spans="1:29" ht="12" customHeight="1" x14ac:dyDescent="0.25">
      <c r="A188" s="361"/>
      <c r="B188" s="362">
        <v>409</v>
      </c>
      <c r="C188" s="359" t="s">
        <v>264</v>
      </c>
      <c r="D188" s="360">
        <v>3.0960000000000001E-2</v>
      </c>
      <c r="E188" s="360">
        <v>562.59375599999998</v>
      </c>
      <c r="F188" s="360">
        <v>0</v>
      </c>
      <c r="G188" s="360">
        <v>0</v>
      </c>
      <c r="H188" s="360">
        <v>2.92</v>
      </c>
      <c r="I188" s="360">
        <v>18757.439999999999</v>
      </c>
      <c r="J188" s="360">
        <v>2.9824999999999999</v>
      </c>
      <c r="K188" s="360">
        <v>16855.53</v>
      </c>
      <c r="L188" s="360">
        <v>0</v>
      </c>
      <c r="M188" s="360">
        <v>0</v>
      </c>
      <c r="N188" s="360">
        <v>0</v>
      </c>
      <c r="O188" s="360">
        <v>0</v>
      </c>
      <c r="P188" s="360">
        <v>0</v>
      </c>
      <c r="Q188" s="360">
        <v>0</v>
      </c>
      <c r="R188" s="360">
        <v>1.6800000000000002E-2</v>
      </c>
      <c r="S188" s="360">
        <v>158.10984000000002</v>
      </c>
      <c r="T188" s="360">
        <v>0</v>
      </c>
      <c r="U188" s="360">
        <v>0</v>
      </c>
      <c r="V188" s="360">
        <v>0</v>
      </c>
      <c r="W188" s="360">
        <v>0</v>
      </c>
      <c r="X188" s="360">
        <v>4.3499999999999997E-2</v>
      </c>
      <c r="Y188" s="360">
        <v>213.3588</v>
      </c>
      <c r="Z188" s="360">
        <v>4.7999999999999996E-3</v>
      </c>
      <c r="AA188" s="360">
        <v>123.12479999999999</v>
      </c>
      <c r="AB188" s="262">
        <f t="shared" si="27"/>
        <v>5.9985600000000003</v>
      </c>
      <c r="AC188" s="262">
        <f t="shared" si="26"/>
        <v>36670.157195999993</v>
      </c>
    </row>
    <row r="189" spans="1:29" ht="4.5" customHeight="1" x14ac:dyDescent="0.25">
      <c r="A189" s="239"/>
      <c r="B189" s="239"/>
      <c r="C189" s="239"/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</row>
    <row r="190" spans="1:29" x14ac:dyDescent="0.25">
      <c r="A190" s="363" t="s">
        <v>316</v>
      </c>
      <c r="B190" s="363"/>
      <c r="C190" s="5"/>
      <c r="D190" s="364"/>
      <c r="E190" s="365"/>
      <c r="F190" s="366"/>
      <c r="G190" s="366"/>
      <c r="H190" s="7"/>
      <c r="I190" s="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363" t="s">
        <v>266</v>
      </c>
      <c r="B191" s="5"/>
      <c r="C191" s="5"/>
      <c r="D191" s="5"/>
      <c r="E191" s="5"/>
      <c r="F191" s="2"/>
      <c r="G191" s="2"/>
      <c r="H191" s="5"/>
      <c r="I191" s="8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363" t="s">
        <v>303</v>
      </c>
      <c r="B192" s="363"/>
      <c r="C192" s="5"/>
      <c r="D192" s="2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367" t="s">
        <v>317</v>
      </c>
      <c r="B193" s="363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368" t="s">
        <v>269</v>
      </c>
      <c r="B194" s="363"/>
      <c r="C194" s="5"/>
      <c r="D194" s="2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5"/>
      <c r="B195" s="5"/>
      <c r="C195" s="5"/>
      <c r="D195" s="2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</sheetData>
  <mergeCells count="87">
    <mergeCell ref="A29:B29"/>
    <mergeCell ref="J10:K10"/>
    <mergeCell ref="L10:M10"/>
    <mergeCell ref="N10:O10"/>
    <mergeCell ref="P10:Q10"/>
    <mergeCell ref="A10:A11"/>
    <mergeCell ref="B10:B11"/>
    <mergeCell ref="C10:C11"/>
    <mergeCell ref="D10:E10"/>
    <mergeCell ref="F10:G10"/>
    <mergeCell ref="H10:I10"/>
    <mergeCell ref="V10:W10"/>
    <mergeCell ref="X10:Y10"/>
    <mergeCell ref="Z10:AA10"/>
    <mergeCell ref="AB10:AC10"/>
    <mergeCell ref="A28:B28"/>
    <mergeCell ref="R10:S10"/>
    <mergeCell ref="T10:U10"/>
    <mergeCell ref="P63:Q63"/>
    <mergeCell ref="R63:S63"/>
    <mergeCell ref="A31:B31"/>
    <mergeCell ref="A63:A64"/>
    <mergeCell ref="B63:B64"/>
    <mergeCell ref="C63:C64"/>
    <mergeCell ref="D63:E63"/>
    <mergeCell ref="F63:G63"/>
    <mergeCell ref="A61:AC61"/>
    <mergeCell ref="A60:AC60"/>
    <mergeCell ref="T63:U63"/>
    <mergeCell ref="V63:W63"/>
    <mergeCell ref="X63:Y63"/>
    <mergeCell ref="Z63:AA63"/>
    <mergeCell ref="AB63:AC63"/>
    <mergeCell ref="B67:C67"/>
    <mergeCell ref="H63:I63"/>
    <mergeCell ref="J63:K63"/>
    <mergeCell ref="L63:M63"/>
    <mergeCell ref="N63:O63"/>
    <mergeCell ref="A90:B90"/>
    <mergeCell ref="A108:A109"/>
    <mergeCell ref="B108:B109"/>
    <mergeCell ref="A105:AC105"/>
    <mergeCell ref="A106:AC106"/>
    <mergeCell ref="A161:B161"/>
    <mergeCell ref="A165:B165"/>
    <mergeCell ref="A185:B185"/>
    <mergeCell ref="L152:M152"/>
    <mergeCell ref="N152:O152"/>
    <mergeCell ref="A152:A153"/>
    <mergeCell ref="B152:B153"/>
    <mergeCell ref="C152:C153"/>
    <mergeCell ref="D152:E152"/>
    <mergeCell ref="F152:G152"/>
    <mergeCell ref="H152:I152"/>
    <mergeCell ref="J152:K152"/>
    <mergeCell ref="A4:AC4"/>
    <mergeCell ref="A5:AC5"/>
    <mergeCell ref="X152:Y152"/>
    <mergeCell ref="Z152:AA152"/>
    <mergeCell ref="AB152:AC152"/>
    <mergeCell ref="P152:Q152"/>
    <mergeCell ref="R152:S152"/>
    <mergeCell ref="T152:U152"/>
    <mergeCell ref="V152:W152"/>
    <mergeCell ref="Z108:AA108"/>
    <mergeCell ref="AB108:AC108"/>
    <mergeCell ref="A119:B119"/>
    <mergeCell ref="N108:O108"/>
    <mergeCell ref="P108:Q108"/>
    <mergeCell ref="R108:S108"/>
    <mergeCell ref="T108:U108"/>
    <mergeCell ref="A149:AC149"/>
    <mergeCell ref="A150:AC150"/>
    <mergeCell ref="A7:AC7"/>
    <mergeCell ref="A8:AC8"/>
    <mergeCell ref="V108:W108"/>
    <mergeCell ref="X108:Y108"/>
    <mergeCell ref="C108:C109"/>
    <mergeCell ref="D108:E108"/>
    <mergeCell ref="F108:G108"/>
    <mergeCell ref="H108:I108"/>
    <mergeCell ref="J108:K108"/>
    <mergeCell ref="L108:M108"/>
    <mergeCell ref="A76:B76"/>
    <mergeCell ref="A81:B81"/>
    <mergeCell ref="A82:B82"/>
    <mergeCell ref="A83:B8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03"/>
  <sheetViews>
    <sheetView topLeftCell="E1" workbookViewId="0">
      <selection activeCell="O21" sqref="O21"/>
    </sheetView>
  </sheetViews>
  <sheetFormatPr baseColWidth="10" defaultColWidth="9.140625" defaultRowHeight="15" x14ac:dyDescent="0.25"/>
  <cols>
    <col min="1" max="1" width="6" customWidth="1"/>
    <col min="2" max="2" width="8.140625" customWidth="1"/>
    <col min="3" max="3" width="37.5703125" customWidth="1"/>
    <col min="4" max="4" width="12.5703125" customWidth="1"/>
    <col min="5" max="5" width="13.5703125" customWidth="1"/>
    <col min="6" max="6" width="13" customWidth="1"/>
    <col min="7" max="8" width="13.42578125" customWidth="1"/>
    <col min="9" max="9" width="13.85546875" customWidth="1"/>
    <col min="10" max="10" width="13.28515625" customWidth="1"/>
    <col min="11" max="11" width="14.140625" customWidth="1"/>
    <col min="12" max="12" width="13.42578125" customWidth="1"/>
    <col min="13" max="13" width="14.42578125" customWidth="1"/>
    <col min="14" max="15" width="13.28515625" customWidth="1"/>
    <col min="16" max="17" width="14.7109375" customWidth="1"/>
    <col min="18" max="18" width="13.7109375" customWidth="1"/>
    <col min="19" max="19" width="13.5703125" customWidth="1"/>
    <col min="20" max="20" width="13.140625" customWidth="1"/>
    <col min="21" max="21" width="13.5703125" customWidth="1"/>
    <col min="22" max="22" width="14.42578125" customWidth="1"/>
    <col min="23" max="23" width="14.85546875" customWidth="1"/>
    <col min="24" max="24" width="14.140625" customWidth="1"/>
    <col min="25" max="25" width="14.42578125" customWidth="1"/>
    <col min="26" max="26" width="14.28515625" customWidth="1"/>
    <col min="27" max="27" width="14" customWidth="1"/>
    <col min="28" max="28" width="13.7109375" customWidth="1"/>
    <col min="29" max="29" width="14.5703125" customWidth="1"/>
    <col min="30" max="30" width="15.140625" bestFit="1" customWidth="1"/>
    <col min="31" max="31" width="13.85546875" customWidth="1"/>
    <col min="32" max="33" width="13.140625" bestFit="1" customWidth="1"/>
  </cols>
  <sheetData>
    <row r="1" spans="1:29" ht="14.25" customHeight="1" x14ac:dyDescent="0.25">
      <c r="A1" s="1"/>
      <c r="B1" s="1"/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270</v>
      </c>
    </row>
    <row r="2" spans="1:29" ht="17.25" customHeight="1" x14ac:dyDescent="0.25">
      <c r="A2" s="1"/>
      <c r="B2" s="1"/>
      <c r="C2" s="1"/>
      <c r="D2" s="2"/>
      <c r="E2" s="3"/>
      <c r="F2" s="231"/>
      <c r="G2" s="2"/>
      <c r="H2" s="23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29" ht="13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29" ht="13.5" customHeight="1" x14ac:dyDescent="0.25">
      <c r="A4" s="1"/>
      <c r="B4" s="1"/>
      <c r="C4" s="1"/>
      <c r="D4" s="2"/>
      <c r="E4" s="3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</row>
    <row r="5" spans="1:29" ht="13.5" customHeight="1" x14ac:dyDescent="0.25">
      <c r="A5" s="590" t="s">
        <v>304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</row>
    <row r="6" spans="1:29" ht="14.25" customHeight="1" x14ac:dyDescent="0.25">
      <c r="A6" s="591" t="s">
        <v>305</v>
      </c>
      <c r="B6" s="591"/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  <c r="AC6" s="591"/>
    </row>
    <row r="7" spans="1:29" ht="6" customHeight="1" x14ac:dyDescent="0.25">
      <c r="A7" s="1"/>
      <c r="B7" s="1"/>
      <c r="C7" s="1"/>
      <c r="D7" s="2"/>
      <c r="E7" s="3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</row>
    <row r="8" spans="1:29" ht="15" customHeight="1" x14ac:dyDescent="0.25">
      <c r="A8" s="610" t="s">
        <v>318</v>
      </c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</row>
    <row r="9" spans="1:29" x14ac:dyDescent="0.25">
      <c r="A9" s="611" t="s">
        <v>3</v>
      </c>
      <c r="B9" s="611"/>
      <c r="C9" s="611"/>
      <c r="D9" s="611"/>
      <c r="E9" s="611"/>
      <c r="F9" s="611"/>
      <c r="G9" s="611"/>
      <c r="H9" s="611"/>
      <c r="I9" s="611"/>
      <c r="J9" s="611"/>
      <c r="K9" s="611"/>
      <c r="L9" s="611"/>
      <c r="M9" s="611"/>
      <c r="N9" s="611"/>
      <c r="O9" s="611"/>
      <c r="P9" s="611"/>
      <c r="Q9" s="611"/>
      <c r="R9" s="611"/>
      <c r="S9" s="611"/>
      <c r="T9" s="611"/>
      <c r="U9" s="611"/>
      <c r="V9" s="611"/>
      <c r="W9" s="611"/>
      <c r="X9" s="611"/>
      <c r="Y9" s="611"/>
      <c r="Z9" s="611"/>
      <c r="AA9" s="611"/>
      <c r="AB9" s="611"/>
      <c r="AC9" s="611"/>
    </row>
    <row r="10" spans="1:29" ht="6" customHeight="1" thickBot="1" x14ac:dyDescent="0.35">
      <c r="A10" s="369"/>
      <c r="B10" s="369"/>
      <c r="C10" s="369"/>
      <c r="D10" s="369"/>
      <c r="E10" s="369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5"/>
      <c r="AC10" s="5"/>
    </row>
    <row r="11" spans="1:29" ht="12.75" customHeight="1" thickBot="1" x14ac:dyDescent="0.3">
      <c r="A11" s="597" t="s">
        <v>4</v>
      </c>
      <c r="B11" s="599" t="s">
        <v>5</v>
      </c>
      <c r="C11" s="608" t="s">
        <v>6</v>
      </c>
      <c r="D11" s="585" t="s">
        <v>7</v>
      </c>
      <c r="E11" s="585"/>
      <c r="F11" s="585" t="s">
        <v>8</v>
      </c>
      <c r="G11" s="585"/>
      <c r="H11" s="585" t="s">
        <v>9</v>
      </c>
      <c r="I11" s="585"/>
      <c r="J11" s="585" t="s">
        <v>10</v>
      </c>
      <c r="K11" s="585"/>
      <c r="L11" s="585" t="s">
        <v>11</v>
      </c>
      <c r="M11" s="585"/>
      <c r="N11" s="585" t="s">
        <v>12</v>
      </c>
      <c r="O11" s="585"/>
      <c r="P11" s="585" t="s">
        <v>13</v>
      </c>
      <c r="Q11" s="585"/>
      <c r="R11" s="585" t="s">
        <v>272</v>
      </c>
      <c r="S11" s="585"/>
      <c r="T11" s="585" t="s">
        <v>15</v>
      </c>
      <c r="U11" s="585"/>
      <c r="V11" s="585" t="s">
        <v>16</v>
      </c>
      <c r="W11" s="585"/>
      <c r="X11" s="585" t="s">
        <v>17</v>
      </c>
      <c r="Y11" s="585"/>
      <c r="Z11" s="585" t="s">
        <v>18</v>
      </c>
      <c r="AA11" s="585"/>
      <c r="AB11" s="585" t="s">
        <v>19</v>
      </c>
      <c r="AC11" s="592"/>
    </row>
    <row r="12" spans="1:29" ht="15" customHeight="1" thickBot="1" x14ac:dyDescent="0.3">
      <c r="A12" s="598"/>
      <c r="B12" s="600"/>
      <c r="C12" s="609"/>
      <c r="D12" s="242" t="s">
        <v>20</v>
      </c>
      <c r="E12" s="242" t="s">
        <v>21</v>
      </c>
      <c r="F12" s="242" t="s">
        <v>20</v>
      </c>
      <c r="G12" s="242" t="s">
        <v>21</v>
      </c>
      <c r="H12" s="242" t="s">
        <v>20</v>
      </c>
      <c r="I12" s="242" t="s">
        <v>21</v>
      </c>
      <c r="J12" s="242" t="s">
        <v>20</v>
      </c>
      <c r="K12" s="242" t="s">
        <v>21</v>
      </c>
      <c r="L12" s="242" t="s">
        <v>20</v>
      </c>
      <c r="M12" s="242" t="s">
        <v>21</v>
      </c>
      <c r="N12" s="242" t="s">
        <v>20</v>
      </c>
      <c r="O12" s="242" t="s">
        <v>21</v>
      </c>
      <c r="P12" s="242" t="s">
        <v>20</v>
      </c>
      <c r="Q12" s="242" t="s">
        <v>21</v>
      </c>
      <c r="R12" s="242" t="s">
        <v>20</v>
      </c>
      <c r="S12" s="242" t="s">
        <v>21</v>
      </c>
      <c r="T12" s="242" t="s">
        <v>20</v>
      </c>
      <c r="U12" s="242" t="s">
        <v>21</v>
      </c>
      <c r="V12" s="242" t="s">
        <v>20</v>
      </c>
      <c r="W12" s="242" t="s">
        <v>21</v>
      </c>
      <c r="X12" s="242" t="s">
        <v>20</v>
      </c>
      <c r="Y12" s="242" t="s">
        <v>21</v>
      </c>
      <c r="Z12" s="242" t="s">
        <v>20</v>
      </c>
      <c r="AA12" s="242" t="s">
        <v>21</v>
      </c>
      <c r="AB12" s="242" t="s">
        <v>20</v>
      </c>
      <c r="AC12" s="243" t="s">
        <v>21</v>
      </c>
    </row>
    <row r="13" spans="1:29" ht="5.25" customHeight="1" x14ac:dyDescent="0.25">
      <c r="A13" s="244"/>
      <c r="B13" s="244"/>
      <c r="C13" s="244"/>
      <c r="D13" s="245"/>
      <c r="E13" s="245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7"/>
      <c r="AC13" s="247"/>
    </row>
    <row r="14" spans="1:29" ht="12" customHeight="1" x14ac:dyDescent="0.25">
      <c r="A14" s="248">
        <v>10</v>
      </c>
      <c r="B14" s="247"/>
      <c r="C14" s="249" t="s">
        <v>22</v>
      </c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</row>
    <row r="15" spans="1:29" ht="12" customHeight="1" x14ac:dyDescent="0.25">
      <c r="A15" s="251"/>
      <c r="B15" s="388" t="s">
        <v>23</v>
      </c>
      <c r="C15" s="252" t="s">
        <v>24</v>
      </c>
      <c r="D15" s="253">
        <v>35845.325020000004</v>
      </c>
      <c r="E15" s="253">
        <v>9319051.3240159992</v>
      </c>
      <c r="F15" s="253">
        <v>26622.924039999998</v>
      </c>
      <c r="G15" s="253">
        <v>7603965.8792819995</v>
      </c>
      <c r="H15" s="253">
        <v>79106.862360000014</v>
      </c>
      <c r="I15" s="253">
        <v>22359732.194858</v>
      </c>
      <c r="J15" s="253">
        <v>28046.172340000001</v>
      </c>
      <c r="K15" s="253">
        <v>7873212.9544979995</v>
      </c>
      <c r="L15" s="253">
        <v>41790.967570000001</v>
      </c>
      <c r="M15" s="253">
        <v>12567436.964234</v>
      </c>
      <c r="N15" s="253">
        <v>100861.96294000001</v>
      </c>
      <c r="O15" s="253">
        <v>31119633.306866005</v>
      </c>
      <c r="P15" s="253">
        <v>29048.899020000001</v>
      </c>
      <c r="Q15" s="253">
        <v>8710879.1226940006</v>
      </c>
      <c r="R15" s="253">
        <v>26544.99956</v>
      </c>
      <c r="S15" s="253">
        <v>8595489.3561840001</v>
      </c>
      <c r="T15" s="253">
        <v>76671.925360000008</v>
      </c>
      <c r="U15" s="253">
        <v>25884013.605716001</v>
      </c>
      <c r="V15" s="253">
        <v>37216.280400000003</v>
      </c>
      <c r="W15" s="253">
        <v>11329157.155999999</v>
      </c>
      <c r="X15" s="253">
        <v>29398.222479999997</v>
      </c>
      <c r="Y15" s="253">
        <v>13242660.184120001</v>
      </c>
      <c r="Z15" s="253">
        <v>61340.973039999997</v>
      </c>
      <c r="AA15" s="253">
        <v>23078836.678704001</v>
      </c>
      <c r="AB15" s="253">
        <f>D15+F15+H15+J15+L15+N15+P15+R15+T15+V15+X15+Z15</f>
        <v>572495.51413000003</v>
      </c>
      <c r="AC15" s="253">
        <f t="shared" ref="AC15:AC31" si="0">E15+G15+I15+K15+M15+O15+Q15+S15+U15+W15+Y15+AA15</f>
        <v>181684068.72717202</v>
      </c>
    </row>
    <row r="16" spans="1:29" ht="12" customHeight="1" x14ac:dyDescent="0.25">
      <c r="A16" s="251"/>
      <c r="B16" s="388" t="s">
        <v>25</v>
      </c>
      <c r="C16" s="254" t="s">
        <v>293</v>
      </c>
      <c r="D16" s="253">
        <v>863.96</v>
      </c>
      <c r="E16" s="253">
        <v>514650.5</v>
      </c>
      <c r="F16" s="253">
        <v>548.85</v>
      </c>
      <c r="G16" s="253">
        <v>345784.86300000001</v>
      </c>
      <c r="H16" s="253">
        <v>1056.5899999999999</v>
      </c>
      <c r="I16" s="253">
        <v>647265.38300000003</v>
      </c>
      <c r="J16" s="253">
        <v>1431.85</v>
      </c>
      <c r="K16" s="253">
        <v>880164.94099999988</v>
      </c>
      <c r="L16" s="253">
        <v>916.16</v>
      </c>
      <c r="M16" s="253">
        <v>511806.01500000001</v>
      </c>
      <c r="N16" s="253">
        <v>887.71</v>
      </c>
      <c r="O16" s="253">
        <v>501247.29600000003</v>
      </c>
      <c r="P16" s="253">
        <v>983.43</v>
      </c>
      <c r="Q16" s="253">
        <v>606595.07199999993</v>
      </c>
      <c r="R16" s="253">
        <v>352.93</v>
      </c>
      <c r="S16" s="253">
        <v>231336.514</v>
      </c>
      <c r="T16" s="253">
        <v>1035.6199999999999</v>
      </c>
      <c r="U16" s="253">
        <v>614354.96900000004</v>
      </c>
      <c r="V16" s="253">
        <v>978.62</v>
      </c>
      <c r="W16" s="253">
        <v>637393.38300000003</v>
      </c>
      <c r="X16" s="253">
        <v>1911.08</v>
      </c>
      <c r="Y16" s="253">
        <v>1337996.1310000001</v>
      </c>
      <c r="Z16" s="253">
        <v>177.98</v>
      </c>
      <c r="AA16" s="253">
        <v>118589.00599999999</v>
      </c>
      <c r="AB16" s="253">
        <f>D16+F16+H16+J16+L16+N16+P16+R16+T16+V16+X16+Z16</f>
        <v>11144.78</v>
      </c>
      <c r="AC16" s="253">
        <f t="shared" si="0"/>
        <v>6947184.0730000017</v>
      </c>
    </row>
    <row r="17" spans="1:35" ht="12" customHeight="1" x14ac:dyDescent="0.25">
      <c r="A17" s="255"/>
      <c r="B17" s="388" t="s">
        <v>27</v>
      </c>
      <c r="C17" s="254" t="s">
        <v>28</v>
      </c>
      <c r="D17" s="253">
        <v>120467.82799999999</v>
      </c>
      <c r="E17" s="253">
        <v>30889236.878600001</v>
      </c>
      <c r="F17" s="253">
        <v>67607.698000000004</v>
      </c>
      <c r="G17" s="253">
        <v>17172214.5031</v>
      </c>
      <c r="H17" s="253">
        <v>124650.3213</v>
      </c>
      <c r="I17" s="253">
        <v>31242641.265419997</v>
      </c>
      <c r="J17" s="253">
        <v>133273.50399999999</v>
      </c>
      <c r="K17" s="253">
        <v>35762842.949700005</v>
      </c>
      <c r="L17" s="253">
        <v>119111.77459999999</v>
      </c>
      <c r="M17" s="253">
        <v>35598698.349720001</v>
      </c>
      <c r="N17" s="253">
        <v>84974.8</v>
      </c>
      <c r="O17" s="253">
        <v>23600981.851</v>
      </c>
      <c r="P17" s="253">
        <v>191496.31599999999</v>
      </c>
      <c r="Q17" s="253">
        <v>51678413.410700001</v>
      </c>
      <c r="R17" s="253">
        <v>87978.81</v>
      </c>
      <c r="S17" s="253">
        <v>22347873.531999998</v>
      </c>
      <c r="T17" s="253">
        <v>61923.105200000005</v>
      </c>
      <c r="U17" s="253">
        <v>15181280.605605997</v>
      </c>
      <c r="V17" s="253">
        <v>160661.674</v>
      </c>
      <c r="W17" s="253">
        <v>40988047.480400003</v>
      </c>
      <c r="X17" s="253">
        <v>97713.179730000003</v>
      </c>
      <c r="Y17" s="253">
        <v>27412001.566845</v>
      </c>
      <c r="Z17" s="253">
        <v>158556.42559999999</v>
      </c>
      <c r="AA17" s="253">
        <v>45299771.372360006</v>
      </c>
      <c r="AB17" s="253">
        <f>D17+F17+H17+J17+L17+N17+P17+R17+T17+V17+X17+Z17</f>
        <v>1408415.43643</v>
      </c>
      <c r="AC17" s="253">
        <f>E17+G17+I17+K17+M17+O17+Q17+S17+U17+W17+Y17+AA17</f>
        <v>377174003.76545101</v>
      </c>
      <c r="AD17" s="19"/>
      <c r="AE17" s="20"/>
      <c r="AF17" s="20"/>
    </row>
    <row r="18" spans="1:35" ht="2.25" customHeight="1" x14ac:dyDescent="0.25">
      <c r="A18" s="256"/>
      <c r="B18" s="257"/>
      <c r="C18" s="258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>
        <f t="shared" ref="AB18:AB31" si="1">D18+F18+H18+J18+L18+N18+P18+R18+T18+V18+X18+Z18</f>
        <v>0</v>
      </c>
      <c r="AC18" s="253">
        <f t="shared" si="0"/>
        <v>0</v>
      </c>
    </row>
    <row r="19" spans="1:35" ht="10.5" customHeight="1" x14ac:dyDescent="0.25">
      <c r="A19" s="259"/>
      <c r="B19" s="260"/>
      <c r="C19" s="261" t="s">
        <v>29</v>
      </c>
      <c r="D19" s="262">
        <f>+D20+D21+D22+D23</f>
        <v>36.773940000000003</v>
      </c>
      <c r="E19" s="262">
        <f t="shared" ref="E19:AA19" si="2">+E20+E21+E22+E23</f>
        <v>76479.319239000004</v>
      </c>
      <c r="F19" s="262">
        <f t="shared" si="2"/>
        <v>12700.273930000001</v>
      </c>
      <c r="G19" s="262">
        <f t="shared" si="2"/>
        <v>6151214.4186779996</v>
      </c>
      <c r="H19" s="262">
        <f>+H20+H21+H22+H23</f>
        <v>722.14116999999987</v>
      </c>
      <c r="I19" s="262">
        <f>+I20+I21+I22+I23</f>
        <v>438410.13865500013</v>
      </c>
      <c r="J19" s="262">
        <f>+J20+J21+J22+J23</f>
        <v>10650.427770000002</v>
      </c>
      <c r="K19" s="262">
        <f t="shared" si="2"/>
        <v>5177394.6166890003</v>
      </c>
      <c r="L19" s="262">
        <f>+L20+L21+L22+L23</f>
        <v>2364.4366200000004</v>
      </c>
      <c r="M19" s="262">
        <f t="shared" si="2"/>
        <v>1453922.4508030002</v>
      </c>
      <c r="N19" s="262">
        <f>+N20+N21+N22+N23</f>
        <v>1981.2693100000001</v>
      </c>
      <c r="O19" s="262">
        <f t="shared" si="2"/>
        <v>1210959.33745</v>
      </c>
      <c r="P19" s="262">
        <f>+P20+P21+P22+P23</f>
        <v>653.14978000000008</v>
      </c>
      <c r="Q19" s="262">
        <f t="shared" si="2"/>
        <v>418586.27072300005</v>
      </c>
      <c r="R19" s="262">
        <f>+R20+R21+R22+R23</f>
        <v>280.58539000000002</v>
      </c>
      <c r="S19" s="262">
        <f t="shared" si="2"/>
        <v>191101.874044</v>
      </c>
      <c r="T19" s="262">
        <f>+T20+T21+T22+T23</f>
        <v>6545.6713600000003</v>
      </c>
      <c r="U19" s="262">
        <f t="shared" si="2"/>
        <v>3137666.3990810029</v>
      </c>
      <c r="V19" s="262">
        <f>+V20+V21+V22+V23</f>
        <v>244.15517</v>
      </c>
      <c r="W19" s="262">
        <f t="shared" si="2"/>
        <v>192385.85750799999</v>
      </c>
      <c r="X19" s="262">
        <f>+X20+X21+X22+X23</f>
        <v>723.73226</v>
      </c>
      <c r="Y19" s="262">
        <f t="shared" si="2"/>
        <v>486436.120138</v>
      </c>
      <c r="Z19" s="262">
        <f>+Z20+Z21+Z22+Z23</f>
        <v>99.7346</v>
      </c>
      <c r="AA19" s="262">
        <f t="shared" si="2"/>
        <v>81795.356803999995</v>
      </c>
      <c r="AB19" s="263">
        <f t="shared" si="1"/>
        <v>37002.351300000002</v>
      </c>
      <c r="AC19" s="263">
        <f t="shared" si="0"/>
        <v>19016352.159812003</v>
      </c>
      <c r="AD19" s="19"/>
      <c r="AE19" s="19"/>
      <c r="AF19" s="19"/>
      <c r="AG19" s="19"/>
      <c r="AH19" s="19"/>
      <c r="AI19" s="19"/>
    </row>
    <row r="20" spans="1:35" ht="12" customHeight="1" x14ac:dyDescent="0.25">
      <c r="A20" s="251"/>
      <c r="B20" s="388" t="s">
        <v>30</v>
      </c>
      <c r="C20" s="254" t="s">
        <v>31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3">
        <v>0</v>
      </c>
      <c r="Y20" s="253">
        <v>0</v>
      </c>
      <c r="Z20" s="253">
        <v>0</v>
      </c>
      <c r="AA20" s="253">
        <v>0</v>
      </c>
      <c r="AB20" s="253">
        <f t="shared" si="1"/>
        <v>0</v>
      </c>
      <c r="AC20" s="253">
        <f t="shared" si="0"/>
        <v>0</v>
      </c>
      <c r="AD20" s="19"/>
      <c r="AE20" s="19"/>
      <c r="AF20" s="19"/>
    </row>
    <row r="21" spans="1:35" ht="12" customHeight="1" x14ac:dyDescent="0.25">
      <c r="A21" s="251"/>
      <c r="B21" s="388" t="s">
        <v>32</v>
      </c>
      <c r="C21" s="264" t="s">
        <v>33</v>
      </c>
      <c r="D21" s="253">
        <v>0</v>
      </c>
      <c r="E21" s="253">
        <v>0</v>
      </c>
      <c r="F21" s="265">
        <v>2.7210000000000002E-2</v>
      </c>
      <c r="G21" s="265">
        <v>478.99939799999999</v>
      </c>
      <c r="H21" s="265">
        <v>16.968</v>
      </c>
      <c r="I21" s="265">
        <v>14804.075999999999</v>
      </c>
      <c r="J21" s="265">
        <v>0</v>
      </c>
      <c r="K21" s="265">
        <v>0</v>
      </c>
      <c r="L21" s="265">
        <v>0.92989999999999984</v>
      </c>
      <c r="M21" s="265">
        <v>4289.0151519999999</v>
      </c>
      <c r="N21" s="265">
        <v>0</v>
      </c>
      <c r="O21" s="265">
        <v>0</v>
      </c>
      <c r="P21" s="265">
        <v>0.13608000000000001</v>
      </c>
      <c r="Q21" s="265">
        <v>2117.5000559999999</v>
      </c>
      <c r="R21" s="265">
        <v>0</v>
      </c>
      <c r="S21" s="265">
        <v>0</v>
      </c>
      <c r="T21" s="265">
        <v>1.9132799999999999</v>
      </c>
      <c r="U21" s="265">
        <v>11822.552450000001</v>
      </c>
      <c r="V21" s="265">
        <v>1.5159400000000001</v>
      </c>
      <c r="W21" s="265">
        <v>9593.8219040000004</v>
      </c>
      <c r="X21" s="265">
        <v>0</v>
      </c>
      <c r="Y21" s="265">
        <v>0</v>
      </c>
      <c r="Z21" s="265">
        <v>0</v>
      </c>
      <c r="AA21" s="265">
        <v>0</v>
      </c>
      <c r="AB21" s="253">
        <f t="shared" si="1"/>
        <v>21.490410000000001</v>
      </c>
      <c r="AC21" s="253">
        <f t="shared" si="0"/>
        <v>43105.964959999998</v>
      </c>
    </row>
    <row r="22" spans="1:35" ht="12" customHeight="1" x14ac:dyDescent="0.25">
      <c r="A22" s="251"/>
      <c r="B22" s="388" t="s">
        <v>34</v>
      </c>
      <c r="C22" s="264" t="s">
        <v>35</v>
      </c>
      <c r="D22" s="253">
        <v>36.773940000000003</v>
      </c>
      <c r="E22" s="253">
        <v>76479.319239000004</v>
      </c>
      <c r="F22" s="253">
        <v>12700.246720000001</v>
      </c>
      <c r="G22" s="253">
        <v>6150735.41928</v>
      </c>
      <c r="H22" s="253">
        <v>705.17316999999991</v>
      </c>
      <c r="I22" s="253">
        <v>423606.06265500013</v>
      </c>
      <c r="J22" s="253">
        <v>10650.427770000002</v>
      </c>
      <c r="K22" s="253">
        <v>5177394.6166890003</v>
      </c>
      <c r="L22" s="253">
        <v>2363.5067200000003</v>
      </c>
      <c r="M22" s="253">
        <v>1449633.4356510004</v>
      </c>
      <c r="N22" s="253">
        <v>1981.2693100000001</v>
      </c>
      <c r="O22" s="253">
        <v>1210959.33745</v>
      </c>
      <c r="P22" s="253">
        <v>653.01370000000009</v>
      </c>
      <c r="Q22" s="253">
        <v>416468.77066700003</v>
      </c>
      <c r="R22" s="253">
        <v>280.58539000000002</v>
      </c>
      <c r="S22" s="253">
        <v>191101.874044</v>
      </c>
      <c r="T22" s="253">
        <v>6543.7580800000005</v>
      </c>
      <c r="U22" s="253">
        <v>3125843.8466310031</v>
      </c>
      <c r="V22" s="253">
        <v>242.63923</v>
      </c>
      <c r="W22" s="253">
        <v>182792.03560399998</v>
      </c>
      <c r="X22" s="253">
        <v>723.73226</v>
      </c>
      <c r="Y22" s="253">
        <v>486436.120138</v>
      </c>
      <c r="Z22" s="253">
        <v>99.7346</v>
      </c>
      <c r="AA22" s="253">
        <v>81795.356803999995</v>
      </c>
      <c r="AB22" s="253">
        <f t="shared" si="1"/>
        <v>36980.860890000004</v>
      </c>
      <c r="AC22" s="253">
        <f t="shared" si="0"/>
        <v>18973246.194852002</v>
      </c>
    </row>
    <row r="23" spans="1:35" ht="12" customHeight="1" x14ac:dyDescent="0.25">
      <c r="A23" s="266"/>
      <c r="B23" s="267" t="s">
        <v>36</v>
      </c>
      <c r="C23" s="268" t="s">
        <v>37</v>
      </c>
      <c r="D23" s="269">
        <v>0</v>
      </c>
      <c r="E23" s="269">
        <v>0</v>
      </c>
      <c r="F23" s="269">
        <v>0</v>
      </c>
      <c r="G23" s="269">
        <v>0</v>
      </c>
      <c r="H23" s="269">
        <v>0</v>
      </c>
      <c r="I23" s="269">
        <v>0</v>
      </c>
      <c r="J23" s="269">
        <v>0</v>
      </c>
      <c r="K23" s="269">
        <v>0</v>
      </c>
      <c r="L23" s="269">
        <v>0</v>
      </c>
      <c r="M23" s="269">
        <v>0</v>
      </c>
      <c r="N23" s="269">
        <v>0</v>
      </c>
      <c r="O23" s="269">
        <v>0</v>
      </c>
      <c r="P23" s="269">
        <v>0</v>
      </c>
      <c r="Q23" s="269">
        <v>0</v>
      </c>
      <c r="R23" s="269">
        <v>0</v>
      </c>
      <c r="S23" s="269">
        <v>0</v>
      </c>
      <c r="T23" s="269">
        <v>0</v>
      </c>
      <c r="U23" s="269">
        <v>0</v>
      </c>
      <c r="V23" s="269">
        <v>0</v>
      </c>
      <c r="W23" s="269">
        <v>0</v>
      </c>
      <c r="X23" s="269">
        <v>0</v>
      </c>
      <c r="Y23" s="269">
        <v>0</v>
      </c>
      <c r="Z23" s="269">
        <v>0</v>
      </c>
      <c r="AA23" s="269">
        <v>0</v>
      </c>
      <c r="AB23" s="253">
        <f t="shared" si="1"/>
        <v>0</v>
      </c>
      <c r="AC23" s="253">
        <f t="shared" si="0"/>
        <v>0</v>
      </c>
    </row>
    <row r="24" spans="1:35" ht="3" customHeight="1" x14ac:dyDescent="0.25">
      <c r="A24" s="270"/>
      <c r="B24" s="271"/>
      <c r="C24" s="272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>
        <v>0</v>
      </c>
      <c r="S24" s="273"/>
      <c r="T24" s="273"/>
      <c r="U24" s="273"/>
      <c r="V24" s="273"/>
      <c r="W24" s="273"/>
      <c r="X24" s="273"/>
      <c r="Y24" s="273"/>
      <c r="Z24" s="273"/>
      <c r="AA24" s="273"/>
      <c r="AB24" s="253">
        <f t="shared" si="1"/>
        <v>0</v>
      </c>
      <c r="AC24" s="253">
        <f t="shared" si="0"/>
        <v>0</v>
      </c>
    </row>
    <row r="25" spans="1:35" ht="12" customHeight="1" x14ac:dyDescent="0.25">
      <c r="A25" s="274"/>
      <c r="B25" s="275" t="s">
        <v>38</v>
      </c>
      <c r="C25" s="276" t="s">
        <v>39</v>
      </c>
      <c r="D25" s="277">
        <v>73.481999999999999</v>
      </c>
      <c r="E25" s="277">
        <v>49176.510800000004</v>
      </c>
      <c r="F25" s="277">
        <v>144.69800000000001</v>
      </c>
      <c r="G25" s="277">
        <v>63288.762399999992</v>
      </c>
      <c r="H25" s="277">
        <v>23.587</v>
      </c>
      <c r="I25" s="277">
        <v>16192.4755</v>
      </c>
      <c r="J25" s="277">
        <v>236.059</v>
      </c>
      <c r="K25" s="277">
        <v>150899.13920000001</v>
      </c>
      <c r="L25" s="277">
        <v>359.20600000000002</v>
      </c>
      <c r="M25" s="277">
        <v>201280.06419999999</v>
      </c>
      <c r="N25" s="277">
        <v>201.64948999999999</v>
      </c>
      <c r="O25" s="277">
        <v>120097.58318500001</v>
      </c>
      <c r="P25" s="277">
        <v>88.813000000000002</v>
      </c>
      <c r="Q25" s="277">
        <v>62113.806700000001</v>
      </c>
      <c r="R25" s="277">
        <v>292.07143000000002</v>
      </c>
      <c r="S25" s="277">
        <v>176882.82223199998</v>
      </c>
      <c r="T25" s="277">
        <v>118.116</v>
      </c>
      <c r="U25" s="277">
        <v>86001.888999999996</v>
      </c>
      <c r="V25" s="277">
        <v>63.165999999999997</v>
      </c>
      <c r="W25" s="277">
        <v>52659.1708</v>
      </c>
      <c r="X25" s="277">
        <v>21.545999999999999</v>
      </c>
      <c r="Y25" s="277">
        <v>25532.01</v>
      </c>
      <c r="Z25" s="277">
        <v>50</v>
      </c>
      <c r="AA25" s="277">
        <v>60560</v>
      </c>
      <c r="AB25" s="253">
        <f t="shared" si="1"/>
        <v>1672.39392</v>
      </c>
      <c r="AC25" s="253">
        <f t="shared" si="0"/>
        <v>1064684.2340169998</v>
      </c>
    </row>
    <row r="26" spans="1:35" ht="12" customHeight="1" x14ac:dyDescent="0.25">
      <c r="A26" s="278">
        <v>11</v>
      </c>
      <c r="B26" s="388" t="s">
        <v>40</v>
      </c>
      <c r="C26" s="252" t="s">
        <v>41</v>
      </c>
      <c r="D26" s="253">
        <v>689.39597999999978</v>
      </c>
      <c r="E26" s="253">
        <v>311495.42675500002</v>
      </c>
      <c r="F26" s="253">
        <v>203.18048000000005</v>
      </c>
      <c r="G26" s="253">
        <v>106268.04189300002</v>
      </c>
      <c r="H26" s="253">
        <v>295.60019</v>
      </c>
      <c r="I26" s="253">
        <v>179857.83830100001</v>
      </c>
      <c r="J26" s="253">
        <v>454.18310999999994</v>
      </c>
      <c r="K26" s="253">
        <v>269922.70299999998</v>
      </c>
      <c r="L26" s="277">
        <v>553.55980999999986</v>
      </c>
      <c r="M26" s="277">
        <v>279179.66286400001</v>
      </c>
      <c r="N26" s="277">
        <v>564.65741999999989</v>
      </c>
      <c r="O26" s="277">
        <v>280593.20504000003</v>
      </c>
      <c r="P26" s="277">
        <v>842.71747999999991</v>
      </c>
      <c r="Q26" s="277">
        <v>414787.40732200001</v>
      </c>
      <c r="R26" s="277">
        <v>853.76050999999984</v>
      </c>
      <c r="S26" s="277">
        <v>479808.39739000006</v>
      </c>
      <c r="T26" s="277">
        <v>914.97134999999969</v>
      </c>
      <c r="U26" s="277">
        <v>494611.02758199995</v>
      </c>
      <c r="V26" s="277">
        <v>796.8245499999997</v>
      </c>
      <c r="W26" s="277">
        <v>399462.33655999985</v>
      </c>
      <c r="X26" s="277">
        <v>1377.1192800000003</v>
      </c>
      <c r="Y26" s="277">
        <v>741997.56898200023</v>
      </c>
      <c r="Z26" s="277">
        <v>1000.0076399999999</v>
      </c>
      <c r="AA26" s="277">
        <v>613512.07392</v>
      </c>
      <c r="AB26" s="253">
        <f t="shared" si="1"/>
        <v>8545.9777999999988</v>
      </c>
      <c r="AC26" s="253">
        <f t="shared" si="0"/>
        <v>4571495.6896090005</v>
      </c>
    </row>
    <row r="27" spans="1:35" ht="12" customHeight="1" x14ac:dyDescent="0.25">
      <c r="A27" s="278"/>
      <c r="B27" s="279" t="s">
        <v>42</v>
      </c>
      <c r="C27" s="254" t="s">
        <v>43</v>
      </c>
      <c r="D27" s="253">
        <v>246.15426000000002</v>
      </c>
      <c r="E27" s="253">
        <v>166069.039743</v>
      </c>
      <c r="F27" s="253">
        <v>286.78213</v>
      </c>
      <c r="G27" s="253">
        <v>284727.05581200001</v>
      </c>
      <c r="H27" s="253">
        <v>243.69479999999999</v>
      </c>
      <c r="I27" s="253">
        <v>119139.24680000001</v>
      </c>
      <c r="J27" s="253">
        <v>288.91859000000005</v>
      </c>
      <c r="K27" s="253">
        <v>219018.67947300003</v>
      </c>
      <c r="L27" s="277">
        <v>262.05892</v>
      </c>
      <c r="M27" s="277">
        <v>251716.815199</v>
      </c>
      <c r="N27" s="277">
        <v>142.06745000000001</v>
      </c>
      <c r="O27" s="277">
        <v>117711.98671300001</v>
      </c>
      <c r="P27" s="277">
        <v>150.55942000000002</v>
      </c>
      <c r="Q27" s="277">
        <v>142159.76561500001</v>
      </c>
      <c r="R27" s="277">
        <v>148.09392</v>
      </c>
      <c r="S27" s="277">
        <v>130134.698976</v>
      </c>
      <c r="T27" s="277">
        <v>168.24507</v>
      </c>
      <c r="U27" s="277">
        <v>163553.93044200001</v>
      </c>
      <c r="V27" s="277">
        <v>281.19016999999997</v>
      </c>
      <c r="W27" s="277">
        <v>288803.20845600002</v>
      </c>
      <c r="X27" s="277">
        <v>107.72072</v>
      </c>
      <c r="Y27" s="277">
        <v>120404.89048</v>
      </c>
      <c r="Z27" s="277">
        <v>97.05995999999999</v>
      </c>
      <c r="AA27" s="277">
        <v>86281.007205000002</v>
      </c>
      <c r="AB27" s="253">
        <f>D27+F27+H27+J27+L27+N27+P27+R27+T27+V27+X27+Z27</f>
        <v>2422.5454099999997</v>
      </c>
      <c r="AC27" s="253">
        <f t="shared" si="0"/>
        <v>2089720.3249140002</v>
      </c>
    </row>
    <row r="28" spans="1:35" ht="12" customHeight="1" x14ac:dyDescent="0.25">
      <c r="A28" s="388"/>
      <c r="B28" s="280" t="s">
        <v>44</v>
      </c>
      <c r="C28" s="252" t="s">
        <v>45</v>
      </c>
      <c r="D28" s="253">
        <v>0</v>
      </c>
      <c r="E28" s="253">
        <v>0</v>
      </c>
      <c r="F28" s="253">
        <v>0</v>
      </c>
      <c r="G28" s="253">
        <v>0</v>
      </c>
      <c r="H28" s="253">
        <v>0</v>
      </c>
      <c r="I28" s="253">
        <v>0</v>
      </c>
      <c r="J28" s="253">
        <v>0</v>
      </c>
      <c r="K28" s="253">
        <v>0</v>
      </c>
      <c r="L28" s="277">
        <v>0.45</v>
      </c>
      <c r="M28" s="277">
        <v>427.5</v>
      </c>
      <c r="N28" s="277">
        <v>4.5999999999999999E-2</v>
      </c>
      <c r="O28" s="277">
        <v>46</v>
      </c>
      <c r="P28" s="277">
        <v>0</v>
      </c>
      <c r="Q28" s="277">
        <v>0</v>
      </c>
      <c r="R28" s="277">
        <v>0</v>
      </c>
      <c r="S28" s="277">
        <v>0</v>
      </c>
      <c r="T28" s="277">
        <v>0</v>
      </c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53">
        <f t="shared" si="1"/>
        <v>0.496</v>
      </c>
      <c r="AC28" s="253">
        <f t="shared" si="0"/>
        <v>473.5</v>
      </c>
    </row>
    <row r="29" spans="1:35" ht="12" customHeight="1" x14ac:dyDescent="0.25">
      <c r="A29" s="604" t="s">
        <v>46</v>
      </c>
      <c r="B29" s="605"/>
      <c r="C29" s="252" t="s">
        <v>47</v>
      </c>
      <c r="D29" s="253">
        <v>931.68683999999996</v>
      </c>
      <c r="E29" s="253">
        <v>2011967.9127630002</v>
      </c>
      <c r="F29" s="253">
        <v>1202.4931800000002</v>
      </c>
      <c r="G29" s="253">
        <v>2245478.9761019996</v>
      </c>
      <c r="H29" s="253">
        <v>1506.0327300000001</v>
      </c>
      <c r="I29" s="253">
        <v>3016250.5500370017</v>
      </c>
      <c r="J29" s="253">
        <v>1503.8548499999995</v>
      </c>
      <c r="K29" s="253">
        <v>2874611.6199910003</v>
      </c>
      <c r="L29" s="277">
        <v>1671.61736</v>
      </c>
      <c r="M29" s="277">
        <v>2767188.1708440008</v>
      </c>
      <c r="N29" s="277">
        <v>1612.3552199999999</v>
      </c>
      <c r="O29" s="277">
        <v>3436673.2703269999</v>
      </c>
      <c r="P29" s="277">
        <v>1312.2255499999997</v>
      </c>
      <c r="Q29" s="277">
        <v>2482483.9823309993</v>
      </c>
      <c r="R29" s="277">
        <v>1475.1423100000002</v>
      </c>
      <c r="S29" s="277">
        <v>2759441.0962129999</v>
      </c>
      <c r="T29" s="277">
        <v>1072.6105600000001</v>
      </c>
      <c r="U29" s="277">
        <v>2630445.3966440009</v>
      </c>
      <c r="V29" s="277">
        <v>1371.1840799999995</v>
      </c>
      <c r="W29" s="277">
        <v>2962586.396511999</v>
      </c>
      <c r="X29" s="277">
        <v>1459.7879499999999</v>
      </c>
      <c r="Y29" s="277">
        <v>3233477.8559540007</v>
      </c>
      <c r="Z29" s="277">
        <v>1346.7419199999999</v>
      </c>
      <c r="AA29" s="277">
        <v>2822232.7882540012</v>
      </c>
      <c r="AB29" s="253">
        <f t="shared" si="1"/>
        <v>16465.732549999997</v>
      </c>
      <c r="AC29" s="253">
        <f t="shared" si="0"/>
        <v>33242838.015971996</v>
      </c>
      <c r="AD29" s="19"/>
      <c r="AE29" s="19"/>
      <c r="AF29" s="19"/>
    </row>
    <row r="30" spans="1:35" ht="12" customHeight="1" x14ac:dyDescent="0.25">
      <c r="A30" s="606" t="s">
        <v>48</v>
      </c>
      <c r="B30" s="607"/>
      <c r="C30" s="252" t="s">
        <v>49</v>
      </c>
      <c r="D30" s="253">
        <v>22373.668000000001</v>
      </c>
      <c r="E30" s="253">
        <v>12053325.113600001</v>
      </c>
      <c r="F30" s="253">
        <v>7388.7330000000002</v>
      </c>
      <c r="G30" s="253">
        <v>3893385.1934000002</v>
      </c>
      <c r="H30" s="253">
        <v>16008.338</v>
      </c>
      <c r="I30" s="253">
        <v>8163013.4396000002</v>
      </c>
      <c r="J30" s="253">
        <v>21372.653999999999</v>
      </c>
      <c r="K30" s="253">
        <v>10078490.2465</v>
      </c>
      <c r="L30" s="277">
        <v>18255.843000000001</v>
      </c>
      <c r="M30" s="277">
        <v>8693666.1145000011</v>
      </c>
      <c r="N30" s="277">
        <v>7184</v>
      </c>
      <c r="O30" s="277">
        <v>3268778.1</v>
      </c>
      <c r="P30" s="277">
        <v>17140.832999999999</v>
      </c>
      <c r="Q30" s="277">
        <v>7088486.2948000003</v>
      </c>
      <c r="R30" s="277">
        <v>14158.932000000001</v>
      </c>
      <c r="S30" s="277">
        <v>5778025.1979999999</v>
      </c>
      <c r="T30" s="277">
        <v>30328.941999999999</v>
      </c>
      <c r="U30" s="277">
        <v>12656598.0382</v>
      </c>
      <c r="V30" s="277">
        <v>18571.745999999999</v>
      </c>
      <c r="W30" s="277">
        <v>7159991.4825999998</v>
      </c>
      <c r="X30" s="277">
        <v>16037.888999999999</v>
      </c>
      <c r="Y30" s="277">
        <v>6798711.7467</v>
      </c>
      <c r="Z30" s="277">
        <v>12521.2</v>
      </c>
      <c r="AA30" s="277">
        <v>5706875.5999999996</v>
      </c>
      <c r="AB30" s="253">
        <f t="shared" si="1"/>
        <v>201342.77800000002</v>
      </c>
      <c r="AC30" s="253">
        <f t="shared" si="0"/>
        <v>91339346.567900002</v>
      </c>
    </row>
    <row r="31" spans="1:35" ht="12" customHeight="1" x14ac:dyDescent="0.25">
      <c r="A31" s="388"/>
      <c r="B31" s="280" t="s">
        <v>50</v>
      </c>
      <c r="C31" s="252" t="s">
        <v>51</v>
      </c>
      <c r="D31" s="253">
        <v>0</v>
      </c>
      <c r="E31" s="253">
        <v>0</v>
      </c>
      <c r="F31" s="253">
        <v>0</v>
      </c>
      <c r="G31" s="253">
        <v>0</v>
      </c>
      <c r="H31" s="253">
        <v>0</v>
      </c>
      <c r="I31" s="253">
        <v>0</v>
      </c>
      <c r="J31" s="253">
        <v>0</v>
      </c>
      <c r="K31" s="253">
        <v>0</v>
      </c>
      <c r="L31" s="277">
        <v>0</v>
      </c>
      <c r="M31" s="277">
        <v>0</v>
      </c>
      <c r="N31" s="277">
        <v>0</v>
      </c>
      <c r="O31" s="277">
        <v>0</v>
      </c>
      <c r="P31" s="277">
        <v>0</v>
      </c>
      <c r="Q31" s="277">
        <v>0</v>
      </c>
      <c r="R31" s="277">
        <v>0</v>
      </c>
      <c r="S31" s="277">
        <v>0</v>
      </c>
      <c r="T31" s="277">
        <v>0</v>
      </c>
      <c r="U31" s="277">
        <v>0</v>
      </c>
      <c r="V31" s="277">
        <v>0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53">
        <f t="shared" si="1"/>
        <v>0</v>
      </c>
      <c r="AC31" s="253">
        <f t="shared" si="0"/>
        <v>0</v>
      </c>
    </row>
    <row r="32" spans="1:35" ht="13.5" customHeight="1" x14ac:dyDescent="0.25">
      <c r="A32" s="602" t="s">
        <v>54</v>
      </c>
      <c r="B32" s="603"/>
      <c r="C32" s="249" t="s">
        <v>55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</row>
    <row r="33" spans="1:32" ht="12" customHeight="1" x14ac:dyDescent="0.25">
      <c r="A33" s="286"/>
      <c r="B33" s="287" t="s">
        <v>56</v>
      </c>
      <c r="C33" s="254" t="s">
        <v>57</v>
      </c>
      <c r="D33" s="253">
        <v>36.669019999999996</v>
      </c>
      <c r="E33" s="253">
        <v>45755.153566000001</v>
      </c>
      <c r="F33" s="253">
        <v>30.057599999999997</v>
      </c>
      <c r="G33" s="253">
        <v>38952.197760000003</v>
      </c>
      <c r="H33" s="253">
        <v>14.635199999999999</v>
      </c>
      <c r="I33" s="253">
        <v>21288.100319999998</v>
      </c>
      <c r="J33" s="253">
        <v>64.531199999999998</v>
      </c>
      <c r="K33" s="253">
        <v>79606.912800000006</v>
      </c>
      <c r="L33" s="253">
        <v>63.664000000000001</v>
      </c>
      <c r="M33" s="253">
        <v>78952.12</v>
      </c>
      <c r="N33" s="253">
        <v>19.051200000000001</v>
      </c>
      <c r="O33" s="253">
        <v>24359.771520000002</v>
      </c>
      <c r="P33" s="253">
        <v>96.037019999999998</v>
      </c>
      <c r="Q33" s="253">
        <v>122204.80026399999</v>
      </c>
      <c r="R33" s="253">
        <v>40.036999999999999</v>
      </c>
      <c r="S33" s="253">
        <v>76114.369100000011</v>
      </c>
      <c r="T33" s="253">
        <v>72.575999999999993</v>
      </c>
      <c r="U33" s="253">
        <v>89595.071999999986</v>
      </c>
      <c r="V33" s="253">
        <v>41.667999999999999</v>
      </c>
      <c r="W33" s="253">
        <v>82568.081600000005</v>
      </c>
      <c r="X33" s="253">
        <v>73.483199999999997</v>
      </c>
      <c r="Y33" s="253">
        <v>95755.504319999993</v>
      </c>
      <c r="Z33" s="253">
        <v>27.597020000000001</v>
      </c>
      <c r="AA33" s="253">
        <v>34555.731464000004</v>
      </c>
      <c r="AB33" s="253">
        <f t="shared" ref="AB33:AC36" si="3">D33+F33+H33+J33+L33+N33+P33+R33+T33+V33+X33+Z33</f>
        <v>580.00645999999995</v>
      </c>
      <c r="AC33" s="253">
        <f t="shared" si="3"/>
        <v>789707.81471399986</v>
      </c>
    </row>
    <row r="34" spans="1:32" ht="12" customHeight="1" x14ac:dyDescent="0.25">
      <c r="A34" s="286"/>
      <c r="B34" s="370" t="s">
        <v>319</v>
      </c>
      <c r="C34" s="288" t="s">
        <v>59</v>
      </c>
      <c r="D34" s="253">
        <v>424.39331999999996</v>
      </c>
      <c r="E34" s="253">
        <v>614418.65710599953</v>
      </c>
      <c r="F34" s="253">
        <v>3028.3269000000009</v>
      </c>
      <c r="G34" s="253">
        <v>3494926.4053340009</v>
      </c>
      <c r="H34" s="253">
        <v>172.50212999999985</v>
      </c>
      <c r="I34" s="253">
        <v>351052.81070300005</v>
      </c>
      <c r="J34" s="253">
        <v>314.98850999999996</v>
      </c>
      <c r="K34" s="253">
        <v>449055.91197699995</v>
      </c>
      <c r="L34" s="253">
        <v>401.81729999999993</v>
      </c>
      <c r="M34" s="253">
        <v>623197.43135900004</v>
      </c>
      <c r="N34" s="253">
        <v>665.45589000000007</v>
      </c>
      <c r="O34" s="253">
        <v>1056988.6242530001</v>
      </c>
      <c r="P34" s="253">
        <v>1319.4986900000001</v>
      </c>
      <c r="Q34" s="253">
        <v>2341514.8869110015</v>
      </c>
      <c r="R34" s="253">
        <v>1430.0148299999998</v>
      </c>
      <c r="S34" s="253">
        <v>2042993.6327689998</v>
      </c>
      <c r="T34" s="253">
        <v>824.65953999999988</v>
      </c>
      <c r="U34" s="253">
        <v>1430411.3095439998</v>
      </c>
      <c r="V34" s="253">
        <v>144.72830000000005</v>
      </c>
      <c r="W34" s="253">
        <v>405267.06254200009</v>
      </c>
      <c r="X34" s="253">
        <v>2299.67112</v>
      </c>
      <c r="Y34" s="253">
        <v>3466150.8954670019</v>
      </c>
      <c r="Z34" s="253">
        <v>146.43381000000002</v>
      </c>
      <c r="AA34" s="253">
        <v>376786.031923</v>
      </c>
      <c r="AB34" s="253">
        <f t="shared" si="3"/>
        <v>11172.490340000002</v>
      </c>
      <c r="AC34" s="253">
        <f>E34+G34+I34+K34+M34+O34+Q34+S34+U34+W34+Y34+AA34</f>
        <v>16652763.659888005</v>
      </c>
      <c r="AD34" s="88"/>
    </row>
    <row r="35" spans="1:32" ht="12" customHeight="1" x14ac:dyDescent="0.25">
      <c r="A35" s="286"/>
      <c r="B35" s="370">
        <v>1507</v>
      </c>
      <c r="C35" s="288" t="s">
        <v>320</v>
      </c>
      <c r="D35" s="253">
        <v>8499.163620000003</v>
      </c>
      <c r="E35" s="253">
        <v>9044748.3386770021</v>
      </c>
      <c r="F35" s="253">
        <v>19117.181309999996</v>
      </c>
      <c r="G35" s="253">
        <v>20653576.992283002</v>
      </c>
      <c r="H35" s="253">
        <v>281.59650000000022</v>
      </c>
      <c r="I35" s="253">
        <v>437764.10436999955</v>
      </c>
      <c r="J35" s="253">
        <v>28157.892779999987</v>
      </c>
      <c r="K35" s="253">
        <v>35196365.046400979</v>
      </c>
      <c r="L35" s="253">
        <v>17079.69208999999</v>
      </c>
      <c r="M35" s="253">
        <v>22599695.396201</v>
      </c>
      <c r="N35" s="253">
        <v>5020.2911499999946</v>
      </c>
      <c r="O35" s="253">
        <v>6317492.6484819995</v>
      </c>
      <c r="P35" s="253">
        <v>21395.01024</v>
      </c>
      <c r="Q35" s="253">
        <v>31692013.288901001</v>
      </c>
      <c r="R35" s="253">
        <v>11611.479620000002</v>
      </c>
      <c r="S35" s="253">
        <v>15668815.585258</v>
      </c>
      <c r="T35" s="253">
        <v>12250.71046</v>
      </c>
      <c r="U35" s="253">
        <v>14393627.071170002</v>
      </c>
      <c r="V35" s="253">
        <v>19689.217029999989</v>
      </c>
      <c r="W35" s="253">
        <v>23588451.363821995</v>
      </c>
      <c r="X35" s="253">
        <v>13135.886070000008</v>
      </c>
      <c r="Y35" s="253">
        <v>17761321.205523018</v>
      </c>
      <c r="Z35" s="253">
        <v>4217.9083899999969</v>
      </c>
      <c r="AA35" s="253">
        <v>5526137.3961299974</v>
      </c>
      <c r="AB35" s="253">
        <f t="shared" si="3"/>
        <v>160456.02925999995</v>
      </c>
      <c r="AC35" s="253">
        <f t="shared" si="3"/>
        <v>202880008.43721798</v>
      </c>
    </row>
    <row r="36" spans="1:32" ht="23.25" customHeight="1" x14ac:dyDescent="0.25">
      <c r="A36" s="286"/>
      <c r="B36" s="287" t="s">
        <v>60</v>
      </c>
      <c r="C36" s="289" t="s">
        <v>61</v>
      </c>
      <c r="D36" s="253">
        <v>661.28980999999999</v>
      </c>
      <c r="E36" s="253">
        <v>653653.47399000009</v>
      </c>
      <c r="F36" s="253">
        <v>3136.71009</v>
      </c>
      <c r="G36" s="253">
        <v>2692403.1064019999</v>
      </c>
      <c r="H36" s="253">
        <v>479.43273000000005</v>
      </c>
      <c r="I36" s="253">
        <v>441198.58528100001</v>
      </c>
      <c r="J36" s="253">
        <v>2460.1041299999997</v>
      </c>
      <c r="K36" s="253">
        <v>2611278.4680750002</v>
      </c>
      <c r="L36" s="253">
        <v>592.06813999999974</v>
      </c>
      <c r="M36" s="253">
        <v>726873.97214300011</v>
      </c>
      <c r="N36" s="253">
        <v>2291.9016299999998</v>
      </c>
      <c r="O36" s="253">
        <v>2714849.5352089996</v>
      </c>
      <c r="P36" s="253">
        <v>359.15098999999992</v>
      </c>
      <c r="Q36" s="253">
        <v>570182.2750779998</v>
      </c>
      <c r="R36" s="253">
        <v>3202.29025</v>
      </c>
      <c r="S36" s="253">
        <v>3931745.6911819992</v>
      </c>
      <c r="T36" s="253">
        <v>1010.40076</v>
      </c>
      <c r="U36" s="253">
        <v>1594037.9532629999</v>
      </c>
      <c r="V36" s="253">
        <v>1829.2202199999999</v>
      </c>
      <c r="W36" s="253">
        <v>2400439.666518</v>
      </c>
      <c r="X36" s="253">
        <v>975.37287000000003</v>
      </c>
      <c r="Y36" s="253">
        <v>1594042.1264810001</v>
      </c>
      <c r="Z36" s="253">
        <v>2131.9300400000002</v>
      </c>
      <c r="AA36" s="253">
        <v>2804177.0544349998</v>
      </c>
      <c r="AB36" s="253">
        <f t="shared" si="3"/>
        <v>19129.871659999997</v>
      </c>
      <c r="AC36" s="253">
        <f t="shared" si="3"/>
        <v>22734881.908057</v>
      </c>
    </row>
    <row r="37" spans="1:32" ht="13.5" customHeight="1" x14ac:dyDescent="0.25">
      <c r="A37" s="260"/>
      <c r="B37" s="290"/>
      <c r="C37" s="249" t="s">
        <v>62</v>
      </c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19"/>
    </row>
    <row r="38" spans="1:32" ht="0.75" customHeight="1" x14ac:dyDescent="0.25">
      <c r="A38" s="260"/>
      <c r="B38" s="247"/>
      <c r="C38" s="292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</row>
    <row r="39" spans="1:32" ht="12.75" customHeight="1" x14ac:dyDescent="0.25">
      <c r="A39" s="255">
        <v>24</v>
      </c>
      <c r="B39" s="293"/>
      <c r="C39" s="294" t="s">
        <v>63</v>
      </c>
      <c r="D39" s="262">
        <f>+D40+D41+D42</f>
        <v>3938.5551376999988</v>
      </c>
      <c r="E39" s="262">
        <f t="shared" ref="E39:Z39" si="4">+E40+E41+E42</f>
        <v>41460053.831188001</v>
      </c>
      <c r="F39" s="262">
        <f t="shared" si="4"/>
        <v>4490.0337842000017</v>
      </c>
      <c r="G39" s="262">
        <f t="shared" si="4"/>
        <v>48030561.623495013</v>
      </c>
      <c r="H39" s="262">
        <f t="shared" si="4"/>
        <v>5074.8614366000011</v>
      </c>
      <c r="I39" s="262">
        <f t="shared" si="4"/>
        <v>47668152.561627038</v>
      </c>
      <c r="J39" s="262">
        <f t="shared" si="4"/>
        <v>4451.8568419000021</v>
      </c>
      <c r="K39" s="262">
        <f t="shared" si="4"/>
        <v>47192363.687451027</v>
      </c>
      <c r="L39" s="262">
        <f t="shared" si="4"/>
        <v>3742.8944996999999</v>
      </c>
      <c r="M39" s="262">
        <f>+M40+M41+M42</f>
        <v>37363139.872993998</v>
      </c>
      <c r="N39" s="262">
        <f t="shared" si="4"/>
        <v>3020.8125387</v>
      </c>
      <c r="O39" s="262">
        <f>+O40+O41+O42</f>
        <v>27768077.036705002</v>
      </c>
      <c r="P39" s="262">
        <f t="shared" si="4"/>
        <v>3461.135888700001</v>
      </c>
      <c r="Q39" s="262">
        <f>+Q40+Q41+Q42</f>
        <v>29610218.579412997</v>
      </c>
      <c r="R39" s="262">
        <f t="shared" si="4"/>
        <v>3160.3352537000001</v>
      </c>
      <c r="S39" s="262">
        <f>+S40+S41+S42</f>
        <v>33796200.639365993</v>
      </c>
      <c r="T39" s="262">
        <f t="shared" si="4"/>
        <v>4277.0991885000012</v>
      </c>
      <c r="U39" s="262">
        <f>+U40+U41+U42</f>
        <v>29696010.542933002</v>
      </c>
      <c r="V39" s="262">
        <f t="shared" si="4"/>
        <v>4140.3127594000016</v>
      </c>
      <c r="W39" s="262">
        <f>+W40+W41+W42</f>
        <v>29907161.51111399</v>
      </c>
      <c r="X39" s="262">
        <f t="shared" si="4"/>
        <v>4480.3405224000016</v>
      </c>
      <c r="Y39" s="262">
        <f>+Y40+Y41+Y42</f>
        <v>35508503.955224998</v>
      </c>
      <c r="Z39" s="262">
        <f t="shared" si="4"/>
        <v>3856.2693200000017</v>
      </c>
      <c r="AA39" s="262">
        <f>+AA40+AA41+AA42</f>
        <v>38731401.174394026</v>
      </c>
      <c r="AB39" s="263">
        <f t="shared" ref="AB39:AC42" si="5">D39+F39+H39+J39+L39+N39+P39+R39+T39+V39+X39+Z39</f>
        <v>48094.507171500016</v>
      </c>
      <c r="AC39" s="263">
        <f t="shared" si="5"/>
        <v>446731845.01590502</v>
      </c>
    </row>
    <row r="40" spans="1:32" ht="11.25" customHeight="1" x14ac:dyDescent="0.25">
      <c r="A40" s="251"/>
      <c r="B40" s="295" t="s">
        <v>64</v>
      </c>
      <c r="C40" s="264" t="s">
        <v>65</v>
      </c>
      <c r="D40" s="253">
        <v>2880.9339199999986</v>
      </c>
      <c r="E40" s="253">
        <v>32097791.080219999</v>
      </c>
      <c r="F40" s="253">
        <v>3964.6276100000014</v>
      </c>
      <c r="G40" s="253">
        <v>41350874.248512007</v>
      </c>
      <c r="H40" s="253">
        <v>4218.4232300000003</v>
      </c>
      <c r="I40" s="253">
        <v>37266048.515990041</v>
      </c>
      <c r="J40" s="253">
        <v>3795.4870200000018</v>
      </c>
      <c r="K40" s="253">
        <v>39945794.245735027</v>
      </c>
      <c r="L40" s="253">
        <v>3072.4824099999996</v>
      </c>
      <c r="M40" s="253">
        <v>22801711.406299997</v>
      </c>
      <c r="N40" s="253">
        <v>2261.4199999999996</v>
      </c>
      <c r="O40" s="253">
        <v>19654460.330485001</v>
      </c>
      <c r="P40" s="253">
        <v>2728.2588000000005</v>
      </c>
      <c r="Q40" s="253">
        <v>20832914.504738998</v>
      </c>
      <c r="R40" s="253">
        <v>2652.62212</v>
      </c>
      <c r="S40" s="253">
        <v>27369956.611173995</v>
      </c>
      <c r="T40" s="253">
        <v>3548.0010600000005</v>
      </c>
      <c r="U40" s="253">
        <v>20751785.904241007</v>
      </c>
      <c r="V40" s="253">
        <v>3347.8959000000018</v>
      </c>
      <c r="W40" s="253">
        <v>20598262.52109899</v>
      </c>
      <c r="X40" s="253">
        <v>3986.1071600000009</v>
      </c>
      <c r="Y40" s="253">
        <v>28259943.092070997</v>
      </c>
      <c r="Z40" s="253">
        <v>3356.540530000002</v>
      </c>
      <c r="AA40" s="253">
        <v>31716540.347849023</v>
      </c>
      <c r="AB40" s="253">
        <f t="shared" si="5"/>
        <v>39812.799760000009</v>
      </c>
      <c r="AC40" s="253">
        <f t="shared" si="5"/>
        <v>342646082.80841506</v>
      </c>
    </row>
    <row r="41" spans="1:32" ht="14.25" customHeight="1" x14ac:dyDescent="0.25">
      <c r="A41" s="251"/>
      <c r="B41" s="296">
        <v>2402</v>
      </c>
      <c r="C41" s="252" t="s">
        <v>66</v>
      </c>
      <c r="D41" s="253">
        <v>88.788247699999971</v>
      </c>
      <c r="E41" s="253">
        <v>1988606.3655249986</v>
      </c>
      <c r="F41" s="253">
        <v>72.67646419999997</v>
      </c>
      <c r="G41" s="253">
        <v>2230213.3323450005</v>
      </c>
      <c r="H41" s="253">
        <v>109.45597660000008</v>
      </c>
      <c r="I41" s="253">
        <v>2978088.0259679989</v>
      </c>
      <c r="J41" s="253">
        <v>73.788641900000002</v>
      </c>
      <c r="K41" s="253">
        <v>1741740.3134840003</v>
      </c>
      <c r="L41" s="253">
        <v>43.589949699999977</v>
      </c>
      <c r="M41" s="253">
        <v>8675101.2395980004</v>
      </c>
      <c r="N41" s="253">
        <v>87.710898700000044</v>
      </c>
      <c r="O41" s="253">
        <v>2296065.2233750005</v>
      </c>
      <c r="P41" s="253">
        <v>89.322848700000009</v>
      </c>
      <c r="Q41" s="253">
        <v>2786416.0707390015</v>
      </c>
      <c r="R41" s="253">
        <v>66.34496369999998</v>
      </c>
      <c r="S41" s="253">
        <v>2063301.0132900006</v>
      </c>
      <c r="T41" s="253">
        <v>121.34615849999994</v>
      </c>
      <c r="U41" s="253">
        <v>3378368.4137399998</v>
      </c>
      <c r="V41" s="253">
        <v>107.89894939999995</v>
      </c>
      <c r="W41" s="253">
        <v>3797750.9138639988</v>
      </c>
      <c r="X41" s="253">
        <v>111.5629824</v>
      </c>
      <c r="Y41" s="253">
        <v>3329974.5771589982</v>
      </c>
      <c r="Z41" s="253">
        <v>134.13619999999997</v>
      </c>
      <c r="AA41" s="253">
        <v>3492505.1125100008</v>
      </c>
      <c r="AB41" s="253">
        <f t="shared" si="5"/>
        <v>1106.6222814999999</v>
      </c>
      <c r="AC41" s="253">
        <f t="shared" si="5"/>
        <v>38758130.601596996</v>
      </c>
    </row>
    <row r="42" spans="1:32" ht="14.25" customHeight="1" x14ac:dyDescent="0.25">
      <c r="A42" s="251"/>
      <c r="B42" s="296">
        <v>2403</v>
      </c>
      <c r="C42" s="264" t="s">
        <v>67</v>
      </c>
      <c r="D42" s="253">
        <v>968.8329700000005</v>
      </c>
      <c r="E42" s="253">
        <v>7373656.385443002</v>
      </c>
      <c r="F42" s="253">
        <v>452.72971000000024</v>
      </c>
      <c r="G42" s="253">
        <v>4449474.042638002</v>
      </c>
      <c r="H42" s="253">
        <v>746.98223000000041</v>
      </c>
      <c r="I42" s="253">
        <v>7424016.0196689973</v>
      </c>
      <c r="J42" s="253">
        <v>582.5811799999999</v>
      </c>
      <c r="K42" s="253">
        <v>5504829.1282319995</v>
      </c>
      <c r="L42" s="253">
        <v>626.82214000000045</v>
      </c>
      <c r="M42" s="253">
        <v>5886327.2270959998</v>
      </c>
      <c r="N42" s="253">
        <v>671.68164000000024</v>
      </c>
      <c r="O42" s="253">
        <v>5817551.482845</v>
      </c>
      <c r="P42" s="253">
        <v>643.55424000000039</v>
      </c>
      <c r="Q42" s="253">
        <v>5990888.0039349971</v>
      </c>
      <c r="R42" s="253">
        <v>441.36817000000019</v>
      </c>
      <c r="S42" s="253">
        <v>4362943.0149020012</v>
      </c>
      <c r="T42" s="253">
        <v>607.7519700000006</v>
      </c>
      <c r="U42" s="253">
        <v>5565856.2249519993</v>
      </c>
      <c r="V42" s="253">
        <v>684.51791000000014</v>
      </c>
      <c r="W42" s="253">
        <v>5511148.0761510031</v>
      </c>
      <c r="X42" s="253">
        <v>382.67038000000008</v>
      </c>
      <c r="Y42" s="253">
        <v>3918586.285995</v>
      </c>
      <c r="Z42" s="253">
        <v>365.59258999999986</v>
      </c>
      <c r="AA42" s="253">
        <v>3522355.714035002</v>
      </c>
      <c r="AB42" s="253">
        <f t="shared" si="5"/>
        <v>7175.0851300000031</v>
      </c>
      <c r="AC42" s="253">
        <f t="shared" si="5"/>
        <v>65327631.605893001</v>
      </c>
    </row>
    <row r="43" spans="1:32" ht="8.25" customHeight="1" x14ac:dyDescent="0.25">
      <c r="A43" s="259"/>
      <c r="B43" s="297"/>
      <c r="C43" s="25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</row>
    <row r="44" spans="1:32" ht="12.75" customHeight="1" x14ac:dyDescent="0.25">
      <c r="A44" s="255">
        <v>18</v>
      </c>
      <c r="B44" s="299"/>
      <c r="C44" s="300" t="s">
        <v>68</v>
      </c>
      <c r="D44" s="262">
        <f>+D45+D46+D48+D47+D49+D50</f>
        <v>567.37695210000072</v>
      </c>
      <c r="E44" s="262">
        <f t="shared" ref="E44:AA44" si="6">+E45+E46+E48+E47+E49+E50</f>
        <v>2275353.9686570005</v>
      </c>
      <c r="F44" s="262">
        <f>+F45+F46+F48+F47+F49+F50</f>
        <v>558.83170079999957</v>
      </c>
      <c r="G44" s="262">
        <f t="shared" si="6"/>
        <v>2438576.4979690001</v>
      </c>
      <c r="H44" s="262">
        <f t="shared" si="6"/>
        <v>700.2548060999992</v>
      </c>
      <c r="I44" s="262">
        <f t="shared" si="6"/>
        <v>2776268.1506660003</v>
      </c>
      <c r="J44" s="262">
        <f t="shared" si="6"/>
        <v>636.35051859999976</v>
      </c>
      <c r="K44" s="262">
        <f t="shared" si="6"/>
        <v>2170787.1448650016</v>
      </c>
      <c r="L44" s="262">
        <f t="shared" si="6"/>
        <v>705.75401600000009</v>
      </c>
      <c r="M44" s="262">
        <f t="shared" si="6"/>
        <v>3002850.1670410009</v>
      </c>
      <c r="N44" s="262">
        <f t="shared" si="6"/>
        <v>712.96555049999915</v>
      </c>
      <c r="O44" s="262">
        <f t="shared" si="6"/>
        <v>2587029.8345380039</v>
      </c>
      <c r="P44" s="262">
        <f t="shared" si="6"/>
        <v>503.93675279999957</v>
      </c>
      <c r="Q44" s="262">
        <f t="shared" si="6"/>
        <v>2187036.1943760002</v>
      </c>
      <c r="R44" s="262">
        <f t="shared" si="6"/>
        <v>541.36122629999977</v>
      </c>
      <c r="S44" s="262">
        <f t="shared" si="6"/>
        <v>2162057.7276189998</v>
      </c>
      <c r="T44" s="262">
        <f t="shared" si="6"/>
        <v>923.51916560000029</v>
      </c>
      <c r="U44" s="262">
        <f t="shared" si="6"/>
        <v>3430943.1678160001</v>
      </c>
      <c r="V44" s="262">
        <f t="shared" si="6"/>
        <v>814.4972534000002</v>
      </c>
      <c r="W44" s="262">
        <f t="shared" si="6"/>
        <v>3565883.5366649991</v>
      </c>
      <c r="X44" s="262">
        <f t="shared" si="6"/>
        <v>790.62438919999965</v>
      </c>
      <c r="Y44" s="262">
        <f t="shared" si="6"/>
        <v>3705017.1812539981</v>
      </c>
      <c r="Z44" s="262">
        <f t="shared" si="6"/>
        <v>641.82160259999932</v>
      </c>
      <c r="AA44" s="262">
        <f t="shared" si="6"/>
        <v>3284141.3198740017</v>
      </c>
      <c r="AB44" s="263">
        <f t="shared" ref="AB44:AC50" si="7">D44+F44+H44+J44+L44+N44+P44+R44+T44+V44+X44+Z44</f>
        <v>8097.2939339999966</v>
      </c>
      <c r="AC44" s="263">
        <f t="shared" si="7"/>
        <v>33585944.89134001</v>
      </c>
      <c r="AE44" s="371"/>
      <c r="AF44" s="372"/>
    </row>
    <row r="45" spans="1:32" ht="12.75" customHeight="1" x14ac:dyDescent="0.25">
      <c r="A45" s="301"/>
      <c r="B45" s="295" t="s">
        <v>69</v>
      </c>
      <c r="C45" s="264" t="s">
        <v>70</v>
      </c>
      <c r="D45" s="302">
        <v>0</v>
      </c>
      <c r="E45" s="253">
        <v>0</v>
      </c>
      <c r="F45" s="302">
        <v>0</v>
      </c>
      <c r="G45" s="253">
        <v>0</v>
      </c>
      <c r="H45" s="302">
        <v>0</v>
      </c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0.79</v>
      </c>
      <c r="O45" s="253">
        <v>510.07400000000001</v>
      </c>
      <c r="P45" s="253">
        <v>0</v>
      </c>
      <c r="Q45" s="253">
        <v>0</v>
      </c>
      <c r="R45" s="253">
        <v>2.768E-2</v>
      </c>
      <c r="S45" s="253">
        <v>41.52</v>
      </c>
      <c r="T45" s="253">
        <v>25.2</v>
      </c>
      <c r="U45" s="253">
        <v>68569.2</v>
      </c>
      <c r="V45" s="253">
        <v>0</v>
      </c>
      <c r="W45" s="253">
        <v>0</v>
      </c>
      <c r="X45" s="253">
        <v>0</v>
      </c>
      <c r="Y45" s="253">
        <v>0</v>
      </c>
      <c r="Z45" s="253">
        <v>0</v>
      </c>
      <c r="AA45" s="253">
        <v>0</v>
      </c>
      <c r="AB45" s="263">
        <f t="shared" si="7"/>
        <v>26.017679999999999</v>
      </c>
      <c r="AC45" s="263">
        <f t="shared" si="7"/>
        <v>69120.793999999994</v>
      </c>
    </row>
    <row r="46" spans="1:32" ht="12.75" customHeight="1" x14ac:dyDescent="0.25">
      <c r="A46" s="301"/>
      <c r="B46" s="295">
        <v>1802</v>
      </c>
      <c r="C46" s="264" t="s">
        <v>71</v>
      </c>
      <c r="D46" s="253">
        <v>0</v>
      </c>
      <c r="E46" s="253">
        <v>0</v>
      </c>
      <c r="F46" s="253">
        <v>0</v>
      </c>
      <c r="G46" s="253">
        <v>0</v>
      </c>
      <c r="H46" s="253">
        <v>0</v>
      </c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3">
        <v>0</v>
      </c>
      <c r="V46" s="253">
        <v>0</v>
      </c>
      <c r="W46" s="253">
        <v>0</v>
      </c>
      <c r="X46" s="253">
        <v>0</v>
      </c>
      <c r="Y46" s="253">
        <v>0</v>
      </c>
      <c r="Z46" s="253">
        <v>0</v>
      </c>
      <c r="AA46" s="253">
        <v>0</v>
      </c>
      <c r="AB46" s="263">
        <f t="shared" si="7"/>
        <v>0</v>
      </c>
      <c r="AC46" s="263">
        <f t="shared" si="7"/>
        <v>0</v>
      </c>
      <c r="AD46" s="2"/>
    </row>
    <row r="47" spans="1:32" ht="12.75" customHeight="1" x14ac:dyDescent="0.25">
      <c r="A47" s="301"/>
      <c r="B47" s="295">
        <v>1803</v>
      </c>
      <c r="C47" s="264" t="s">
        <v>72</v>
      </c>
      <c r="D47" s="253">
        <v>20.25</v>
      </c>
      <c r="E47" s="253">
        <v>42000</v>
      </c>
      <c r="F47" s="253">
        <v>40.479999999999997</v>
      </c>
      <c r="G47" s="253">
        <v>97998.032000000007</v>
      </c>
      <c r="H47" s="253">
        <v>0</v>
      </c>
      <c r="I47" s="253">
        <v>0</v>
      </c>
      <c r="J47" s="253">
        <v>0</v>
      </c>
      <c r="K47" s="253">
        <v>0</v>
      </c>
      <c r="L47" s="253">
        <v>20.05</v>
      </c>
      <c r="M47" s="253">
        <v>50600</v>
      </c>
      <c r="N47" s="253">
        <v>20.99</v>
      </c>
      <c r="O47" s="253">
        <v>57000.32</v>
      </c>
      <c r="P47" s="253">
        <v>40</v>
      </c>
      <c r="Q47" s="253">
        <v>104700</v>
      </c>
      <c r="R47" s="253">
        <v>40</v>
      </c>
      <c r="S47" s="253">
        <v>105700</v>
      </c>
      <c r="T47" s="253">
        <v>21</v>
      </c>
      <c r="U47" s="253">
        <v>57000</v>
      </c>
      <c r="V47" s="253">
        <v>0</v>
      </c>
      <c r="W47" s="253">
        <v>0</v>
      </c>
      <c r="X47" s="253">
        <v>67.625</v>
      </c>
      <c r="Y47" s="253">
        <v>184700</v>
      </c>
      <c r="Z47" s="253">
        <v>20</v>
      </c>
      <c r="AA47" s="253">
        <v>55500</v>
      </c>
      <c r="AB47" s="263">
        <f t="shared" si="7"/>
        <v>290.39499999999998</v>
      </c>
      <c r="AC47" s="263">
        <f t="shared" si="7"/>
        <v>755198.35199999996</v>
      </c>
    </row>
    <row r="48" spans="1:32" ht="12.75" customHeight="1" x14ac:dyDescent="0.25">
      <c r="A48" s="301"/>
      <c r="B48" s="295">
        <v>1804</v>
      </c>
      <c r="C48" s="264" t="s">
        <v>73</v>
      </c>
      <c r="D48" s="253">
        <v>0</v>
      </c>
      <c r="E48" s="253">
        <v>0</v>
      </c>
      <c r="F48" s="253">
        <v>0</v>
      </c>
      <c r="G48" s="253">
        <v>0</v>
      </c>
      <c r="H48" s="253">
        <v>0.255</v>
      </c>
      <c r="I48" s="253">
        <v>892.5</v>
      </c>
      <c r="J48" s="253">
        <v>0.8</v>
      </c>
      <c r="K48" s="253">
        <v>2800</v>
      </c>
      <c r="L48" s="253">
        <v>0</v>
      </c>
      <c r="M48" s="253">
        <v>0</v>
      </c>
      <c r="N48" s="253">
        <v>0.15</v>
      </c>
      <c r="O48" s="253">
        <v>525</v>
      </c>
      <c r="P48" s="253">
        <v>0.155</v>
      </c>
      <c r="Q48" s="253">
        <v>542.5</v>
      </c>
      <c r="R48" s="253">
        <v>4.5399999999999998E-3</v>
      </c>
      <c r="S48" s="253">
        <v>63.696199999999997</v>
      </c>
      <c r="T48" s="253">
        <v>0.315</v>
      </c>
      <c r="U48" s="253">
        <v>1102.5</v>
      </c>
      <c r="V48" s="253">
        <v>0.16700000000000001</v>
      </c>
      <c r="W48" s="253">
        <v>3378.33</v>
      </c>
      <c r="X48" s="253">
        <v>3.58</v>
      </c>
      <c r="Y48" s="253">
        <v>12530</v>
      </c>
      <c r="Z48" s="253">
        <v>0.44</v>
      </c>
      <c r="AA48" s="253">
        <v>1540</v>
      </c>
      <c r="AB48" s="263">
        <f t="shared" si="7"/>
        <v>5.8665400000000005</v>
      </c>
      <c r="AC48" s="263">
        <f t="shared" si="7"/>
        <v>23374.5262</v>
      </c>
    </row>
    <row r="49" spans="1:29" ht="25.9" customHeight="1" x14ac:dyDescent="0.25">
      <c r="A49" s="301"/>
      <c r="B49" s="295">
        <v>1805</v>
      </c>
      <c r="C49" s="264" t="s">
        <v>74</v>
      </c>
      <c r="D49" s="253">
        <v>61.912769999999995</v>
      </c>
      <c r="E49" s="253">
        <v>151792.17780599999</v>
      </c>
      <c r="F49" s="253">
        <v>29.232080000000003</v>
      </c>
      <c r="G49" s="253">
        <v>59735.88192</v>
      </c>
      <c r="H49" s="253">
        <v>66.202190000000002</v>
      </c>
      <c r="I49" s="253">
        <v>166846.74864399998</v>
      </c>
      <c r="J49" s="253">
        <v>27.04579</v>
      </c>
      <c r="K49" s="253">
        <v>61660.923361999994</v>
      </c>
      <c r="L49" s="253">
        <v>39.21</v>
      </c>
      <c r="M49" s="253">
        <v>110294.386</v>
      </c>
      <c r="N49" s="253">
        <v>29.126000000000001</v>
      </c>
      <c r="O49" s="253">
        <v>77305.061600000001</v>
      </c>
      <c r="P49" s="253">
        <v>51.970999999999997</v>
      </c>
      <c r="Q49" s="253">
        <v>94176.835399999996</v>
      </c>
      <c r="R49" s="253">
        <v>13.785</v>
      </c>
      <c r="S49" s="253">
        <v>39285</v>
      </c>
      <c r="T49" s="253">
        <v>129.33600000000001</v>
      </c>
      <c r="U49" s="253">
        <v>312353.07199999999</v>
      </c>
      <c r="V49" s="253">
        <v>69.171000000000006</v>
      </c>
      <c r="W49" s="253">
        <v>172203.8</v>
      </c>
      <c r="X49" s="253">
        <v>31.178999999999998</v>
      </c>
      <c r="Y49" s="253">
        <v>72734.353600000002</v>
      </c>
      <c r="Z49" s="253">
        <v>99.881169999999997</v>
      </c>
      <c r="AA49" s="253">
        <v>252967.21115799999</v>
      </c>
      <c r="AB49" s="263">
        <f t="shared" si="7"/>
        <v>648.05200000000002</v>
      </c>
      <c r="AC49" s="263">
        <f t="shared" si="7"/>
        <v>1571355.4514899999</v>
      </c>
    </row>
    <row r="50" spans="1:29" ht="14.25" customHeight="1" x14ac:dyDescent="0.25">
      <c r="A50" s="303"/>
      <c r="B50" s="304">
        <v>1806</v>
      </c>
      <c r="C50" s="305" t="s">
        <v>75</v>
      </c>
      <c r="D50" s="269">
        <v>485.21418210000076</v>
      </c>
      <c r="E50" s="269">
        <v>2081561.7908510005</v>
      </c>
      <c r="F50" s="269">
        <v>489.11962079999961</v>
      </c>
      <c r="G50" s="269">
        <v>2280842.5840489999</v>
      </c>
      <c r="H50" s="269">
        <v>633.79761609999923</v>
      </c>
      <c r="I50" s="269">
        <v>2608528.9020220004</v>
      </c>
      <c r="J50" s="269">
        <v>608.50472859999979</v>
      </c>
      <c r="K50" s="269">
        <v>2106326.2215030016</v>
      </c>
      <c r="L50" s="269">
        <v>646.4940160000001</v>
      </c>
      <c r="M50" s="269">
        <v>2841955.781041001</v>
      </c>
      <c r="N50" s="269">
        <v>661.90955049999911</v>
      </c>
      <c r="O50" s="253">
        <v>2451689.3789380039</v>
      </c>
      <c r="P50" s="253">
        <v>411.81075279999953</v>
      </c>
      <c r="Q50" s="253">
        <v>1987616.858976</v>
      </c>
      <c r="R50" s="253">
        <v>487.54400629999981</v>
      </c>
      <c r="S50" s="253">
        <v>2016967.5114189996</v>
      </c>
      <c r="T50" s="253">
        <v>747.66816560000029</v>
      </c>
      <c r="U50" s="253">
        <v>2991918.3958160002</v>
      </c>
      <c r="V50" s="253">
        <v>745.15925340000024</v>
      </c>
      <c r="W50" s="253">
        <v>3390301.4066649992</v>
      </c>
      <c r="X50" s="253">
        <v>688.24038919999964</v>
      </c>
      <c r="Y50" s="253">
        <v>3435052.827653998</v>
      </c>
      <c r="Z50" s="253">
        <v>521.50043259999927</v>
      </c>
      <c r="AA50" s="253">
        <v>2974134.1087160017</v>
      </c>
      <c r="AB50" s="263">
        <f t="shared" si="7"/>
        <v>7126.9627139999966</v>
      </c>
      <c r="AC50" s="263">
        <f t="shared" si="7"/>
        <v>31166895.767650001</v>
      </c>
    </row>
    <row r="51" spans="1:29" ht="7.5" customHeight="1" x14ac:dyDescent="0.25">
      <c r="A51" s="306"/>
      <c r="B51" s="307"/>
      <c r="C51" s="272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</row>
    <row r="52" spans="1:29" ht="12" customHeight="1" x14ac:dyDescent="0.25">
      <c r="A52" s="308" t="s">
        <v>76</v>
      </c>
      <c r="B52" s="309"/>
      <c r="C52" s="310" t="s">
        <v>77</v>
      </c>
      <c r="D52" s="311">
        <f t="shared" ref="D52:AA52" si="8">+D53+D54+D55+D56+D67+D68</f>
        <v>1648.5331382999998</v>
      </c>
      <c r="E52" s="311">
        <f t="shared" si="8"/>
        <v>3469319.4429589999</v>
      </c>
      <c r="F52" s="311">
        <f t="shared" si="8"/>
        <v>661.19835</v>
      </c>
      <c r="G52" s="311">
        <f t="shared" si="8"/>
        <v>1421396.6479940002</v>
      </c>
      <c r="H52" s="311">
        <f t="shared" si="8"/>
        <v>1315.8713600000001</v>
      </c>
      <c r="I52" s="311">
        <f t="shared" si="8"/>
        <v>2250336.949029</v>
      </c>
      <c r="J52" s="311">
        <f t="shared" si="8"/>
        <v>2406.9838000000004</v>
      </c>
      <c r="K52" s="311">
        <f t="shared" si="8"/>
        <v>4633731.5373659991</v>
      </c>
      <c r="L52" s="311">
        <f t="shared" si="8"/>
        <v>2073.4621000000002</v>
      </c>
      <c r="M52" s="311">
        <f t="shared" si="8"/>
        <v>3928158.7427249998</v>
      </c>
      <c r="N52" s="311">
        <f t="shared" si="8"/>
        <v>1709.1837499999999</v>
      </c>
      <c r="O52" s="262">
        <f t="shared" si="8"/>
        <v>3409122.4915650007</v>
      </c>
      <c r="P52" s="262">
        <f t="shared" si="8"/>
        <v>404.41678000000002</v>
      </c>
      <c r="Q52" s="262">
        <f t="shared" si="8"/>
        <v>890147.67941299977</v>
      </c>
      <c r="R52" s="262">
        <f t="shared" si="8"/>
        <v>154.49992</v>
      </c>
      <c r="S52" s="262">
        <f t="shared" si="8"/>
        <v>621158.85152200004</v>
      </c>
      <c r="T52" s="262">
        <f t="shared" si="8"/>
        <v>251.64813000000004</v>
      </c>
      <c r="U52" s="262">
        <f t="shared" si="8"/>
        <v>710987.380581</v>
      </c>
      <c r="V52" s="262">
        <f t="shared" si="8"/>
        <v>1014.37578</v>
      </c>
      <c r="W52" s="262">
        <f t="shared" si="8"/>
        <v>2922354.2638190007</v>
      </c>
      <c r="X52" s="262">
        <f t="shared" si="8"/>
        <v>1110.7969499999999</v>
      </c>
      <c r="Y52" s="262">
        <f t="shared" si="8"/>
        <v>3266857.4883870003</v>
      </c>
      <c r="Z52" s="262">
        <f t="shared" si="8"/>
        <v>675.41552000000001</v>
      </c>
      <c r="AA52" s="262">
        <f t="shared" si="8"/>
        <v>1774522.8129109999</v>
      </c>
      <c r="AB52" s="263">
        <f>D52+F52+H52+J52+L52+N52+P52+R52+T52+V52+X52+Z52</f>
        <v>13426.385578300002</v>
      </c>
      <c r="AC52" s="263">
        <f t="shared" ref="AB52:AC56" si="9">E52+G52+I52+K52+M52+O52+Q52+S52+U52+W52+Y52+AA52</f>
        <v>29298094.288270999</v>
      </c>
    </row>
    <row r="53" spans="1:29" ht="12" customHeight="1" x14ac:dyDescent="0.25">
      <c r="A53" s="301" t="s">
        <v>78</v>
      </c>
      <c r="B53" s="295" t="s">
        <v>79</v>
      </c>
      <c r="C53" s="254" t="s">
        <v>80</v>
      </c>
      <c r="D53" s="302">
        <v>1638.56</v>
      </c>
      <c r="E53" s="253">
        <v>3331957.9210000001</v>
      </c>
      <c r="F53" s="302">
        <v>629.84784999999999</v>
      </c>
      <c r="G53" s="253">
        <v>1243593.1195000003</v>
      </c>
      <c r="H53" s="253">
        <v>1294.7249999999999</v>
      </c>
      <c r="I53" s="253">
        <v>2033820.6400000001</v>
      </c>
      <c r="J53" s="253">
        <v>2393.3696100000002</v>
      </c>
      <c r="K53" s="253">
        <v>4496456.7830759985</v>
      </c>
      <c r="L53" s="253">
        <v>2063</v>
      </c>
      <c r="M53" s="253">
        <v>3837186.9029999999</v>
      </c>
      <c r="N53" s="253">
        <v>1678.1009299999998</v>
      </c>
      <c r="O53" s="253">
        <v>3088744.9158070004</v>
      </c>
      <c r="P53" s="253">
        <v>397.11</v>
      </c>
      <c r="Q53" s="253">
        <v>813902.74699999986</v>
      </c>
      <c r="R53" s="253">
        <v>91.7</v>
      </c>
      <c r="S53" s="253">
        <v>134479.5</v>
      </c>
      <c r="T53" s="253">
        <v>229.87581</v>
      </c>
      <c r="U53" s="253">
        <v>521465.59248200001</v>
      </c>
      <c r="V53" s="253">
        <v>974.1</v>
      </c>
      <c r="W53" s="253">
        <v>2603760.0500000007</v>
      </c>
      <c r="X53" s="253">
        <v>1074.2750000000001</v>
      </c>
      <c r="Y53" s="253">
        <v>2969290.1075000004</v>
      </c>
      <c r="Z53" s="253">
        <v>655.17499999999995</v>
      </c>
      <c r="AA53" s="253">
        <v>1630749.23</v>
      </c>
      <c r="AB53" s="263">
        <f t="shared" si="9"/>
        <v>13119.8392</v>
      </c>
      <c r="AC53" s="263">
        <f t="shared" si="9"/>
        <v>26705407.509365007</v>
      </c>
    </row>
    <row r="54" spans="1:29" ht="12" customHeight="1" x14ac:dyDescent="0.25">
      <c r="A54" s="301"/>
      <c r="B54" s="295" t="s">
        <v>81</v>
      </c>
      <c r="C54" s="254" t="s">
        <v>82</v>
      </c>
      <c r="D54" s="302">
        <v>4.0000000000000002E-4</v>
      </c>
      <c r="E54" s="253">
        <v>50</v>
      </c>
      <c r="F54" s="302">
        <v>19.2</v>
      </c>
      <c r="G54" s="253">
        <v>71153.279999999999</v>
      </c>
      <c r="H54" s="253">
        <v>1E-3</v>
      </c>
      <c r="I54" s="253">
        <v>19.97</v>
      </c>
      <c r="J54" s="253">
        <v>0</v>
      </c>
      <c r="K54" s="253">
        <v>0</v>
      </c>
      <c r="L54" s="253">
        <v>1.26E-2</v>
      </c>
      <c r="M54" s="253">
        <v>50.021999999999998</v>
      </c>
      <c r="N54" s="253">
        <v>4.8000000000000001E-2</v>
      </c>
      <c r="O54" s="253">
        <v>528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3">
        <v>0</v>
      </c>
      <c r="V54" s="253">
        <v>10.35</v>
      </c>
      <c r="W54" s="253">
        <v>49059</v>
      </c>
      <c r="X54" s="253">
        <v>0.08</v>
      </c>
      <c r="Y54" s="253">
        <v>1082</v>
      </c>
      <c r="Z54" s="253">
        <v>0</v>
      </c>
      <c r="AA54" s="253">
        <v>0</v>
      </c>
      <c r="AB54" s="263">
        <f t="shared" si="9"/>
        <v>29.691999999999993</v>
      </c>
      <c r="AC54" s="263">
        <f t="shared" si="9"/>
        <v>121942.272</v>
      </c>
    </row>
    <row r="55" spans="1:29" ht="12" customHeight="1" x14ac:dyDescent="0.25">
      <c r="A55" s="301"/>
      <c r="B55" s="295" t="s">
        <v>83</v>
      </c>
      <c r="C55" s="264" t="s">
        <v>84</v>
      </c>
      <c r="D55" s="302">
        <v>2.2619099999999999</v>
      </c>
      <c r="E55" s="253">
        <v>13867.113952999996</v>
      </c>
      <c r="F55" s="302">
        <v>0.1239</v>
      </c>
      <c r="G55" s="253">
        <v>1873.6648289999996</v>
      </c>
      <c r="H55" s="253">
        <v>1.0705</v>
      </c>
      <c r="I55" s="253">
        <v>7549.9088000000011</v>
      </c>
      <c r="J55" s="253">
        <v>1.5862800000000001</v>
      </c>
      <c r="K55" s="253">
        <v>19526.730918000001</v>
      </c>
      <c r="L55" s="253">
        <v>1.3807000000000003</v>
      </c>
      <c r="M55" s="253">
        <v>10717.528093000001</v>
      </c>
      <c r="N55" s="253">
        <v>0.64800000000000002</v>
      </c>
      <c r="O55" s="253">
        <v>2292.6239999999998</v>
      </c>
      <c r="P55" s="253">
        <v>0.98469000000000018</v>
      </c>
      <c r="Q55" s="253">
        <v>9294.129294999997</v>
      </c>
      <c r="R55" s="253">
        <v>4.0772900000000005</v>
      </c>
      <c r="S55" s="253">
        <v>34062.250440000003</v>
      </c>
      <c r="T55" s="253">
        <v>1.306</v>
      </c>
      <c r="U55" s="253">
        <v>3350.1020000000003</v>
      </c>
      <c r="V55" s="253">
        <v>4.1741299999999972</v>
      </c>
      <c r="W55" s="253">
        <v>44015.948698</v>
      </c>
      <c r="X55" s="253">
        <v>2.2925099999999987</v>
      </c>
      <c r="Y55" s="253">
        <v>32971.18002</v>
      </c>
      <c r="Z55" s="253">
        <v>4.6344099999999981</v>
      </c>
      <c r="AA55" s="253">
        <v>31497.274271000006</v>
      </c>
      <c r="AB55" s="263">
        <f t="shared" si="9"/>
        <v>24.540319999999998</v>
      </c>
      <c r="AC55" s="263">
        <f t="shared" si="9"/>
        <v>211018.45531700001</v>
      </c>
    </row>
    <row r="56" spans="1:29" ht="11.25" customHeight="1" x14ac:dyDescent="0.25">
      <c r="A56" s="301"/>
      <c r="B56" s="295" t="s">
        <v>85</v>
      </c>
      <c r="C56" s="264" t="s">
        <v>86</v>
      </c>
      <c r="D56" s="253">
        <v>7.5649882999999996</v>
      </c>
      <c r="E56" s="253">
        <v>121440.65660599999</v>
      </c>
      <c r="F56" s="253">
        <v>6.9978100000000012</v>
      </c>
      <c r="G56" s="253">
        <v>66874.294680000006</v>
      </c>
      <c r="H56" s="253">
        <v>16.19247</v>
      </c>
      <c r="I56" s="253">
        <v>156576.31371199986</v>
      </c>
      <c r="J56" s="253">
        <v>11.649910000000006</v>
      </c>
      <c r="K56" s="253">
        <v>114101.34367199996</v>
      </c>
      <c r="L56" s="253">
        <v>8.430920000000004</v>
      </c>
      <c r="M56" s="253">
        <v>74870.815981000022</v>
      </c>
      <c r="N56" s="253">
        <v>26.542289999999998</v>
      </c>
      <c r="O56" s="253">
        <v>264691.88081999996</v>
      </c>
      <c r="P56" s="253">
        <v>6.0851400000000009</v>
      </c>
      <c r="Q56" s="253">
        <v>64167.222397999998</v>
      </c>
      <c r="R56" s="253">
        <v>53.549619999999983</v>
      </c>
      <c r="S56" s="253">
        <v>398417.13797600009</v>
      </c>
      <c r="T56" s="253">
        <v>18.952600000000011</v>
      </c>
      <c r="U56" s="253">
        <v>163015.62731100005</v>
      </c>
      <c r="V56" s="253">
        <v>20.817549999999997</v>
      </c>
      <c r="W56" s="253">
        <v>177929.435272</v>
      </c>
      <c r="X56" s="253">
        <v>27.818819999999985</v>
      </c>
      <c r="Y56" s="253">
        <v>209988.79038900003</v>
      </c>
      <c r="Z56" s="253">
        <v>14.090720000000005</v>
      </c>
      <c r="AA56" s="253">
        <v>103387.37274999998</v>
      </c>
      <c r="AB56" s="263">
        <f t="shared" si="9"/>
        <v>218.69283830000001</v>
      </c>
      <c r="AC56" s="263">
        <f t="shared" si="9"/>
        <v>1915460.8915670002</v>
      </c>
    </row>
    <row r="57" spans="1:29" ht="9" customHeight="1" x14ac:dyDescent="0.25">
      <c r="A57" s="312"/>
      <c r="B57" s="312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</row>
    <row r="58" spans="1:29" ht="14.25" customHeight="1" x14ac:dyDescent="0.25">
      <c r="A58" s="373"/>
      <c r="B58" s="373"/>
      <c r="C58" s="373"/>
      <c r="D58" s="374"/>
      <c r="E58" s="374"/>
      <c r="F58" s="374"/>
      <c r="G58" s="374"/>
      <c r="H58" s="374"/>
      <c r="I58" s="374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247"/>
      <c r="AC58" s="375" t="s">
        <v>273</v>
      </c>
    </row>
    <row r="59" spans="1:29" ht="13.5" customHeight="1" x14ac:dyDescent="0.25">
      <c r="A59" s="373"/>
      <c r="B59" s="373"/>
      <c r="C59" s="373"/>
      <c r="D59" s="374"/>
      <c r="E59" s="374"/>
      <c r="F59" s="374"/>
      <c r="G59" s="374"/>
      <c r="H59" s="374"/>
      <c r="I59" s="374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247"/>
      <c r="AC59" s="375"/>
    </row>
    <row r="60" spans="1:29" x14ac:dyDescent="0.25">
      <c r="A60" s="373"/>
      <c r="B60" s="373"/>
      <c r="C60" s="373"/>
      <c r="D60" s="374"/>
      <c r="E60" s="374"/>
      <c r="F60" s="374"/>
      <c r="G60" s="374"/>
      <c r="H60" s="374"/>
      <c r="I60" s="374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247"/>
      <c r="AC60" s="375"/>
    </row>
    <row r="61" spans="1:29" x14ac:dyDescent="0.25">
      <c r="A61" s="373"/>
      <c r="B61" s="373"/>
      <c r="C61" s="373"/>
      <c r="D61" s="374"/>
      <c r="E61" s="374"/>
      <c r="F61" s="374"/>
      <c r="G61" s="374"/>
      <c r="H61" s="374"/>
      <c r="I61" s="374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247"/>
      <c r="AC61" s="375"/>
    </row>
    <row r="62" spans="1:29" x14ac:dyDescent="0.25">
      <c r="A62" s="610" t="s">
        <v>318</v>
      </c>
      <c r="B62" s="610"/>
      <c r="C62" s="610"/>
      <c r="D62" s="610"/>
      <c r="E62" s="610"/>
      <c r="F62" s="610"/>
      <c r="G62" s="610"/>
      <c r="H62" s="610"/>
      <c r="I62" s="610"/>
      <c r="J62" s="610"/>
      <c r="K62" s="610"/>
      <c r="L62" s="610"/>
      <c r="M62" s="610"/>
      <c r="N62" s="610"/>
      <c r="O62" s="610"/>
      <c r="P62" s="610"/>
      <c r="Q62" s="610"/>
      <c r="R62" s="610"/>
      <c r="S62" s="610"/>
      <c r="T62" s="610"/>
      <c r="U62" s="610"/>
      <c r="V62" s="610"/>
      <c r="W62" s="610"/>
      <c r="X62" s="610"/>
      <c r="Y62" s="610"/>
      <c r="Z62" s="610"/>
      <c r="AA62" s="610"/>
      <c r="AB62" s="610"/>
      <c r="AC62" s="610"/>
    </row>
    <row r="63" spans="1:29" ht="14.25" customHeight="1" x14ac:dyDescent="0.25">
      <c r="A63" s="582" t="s">
        <v>3</v>
      </c>
      <c r="B63" s="582"/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2"/>
      <c r="N63" s="582"/>
      <c r="O63" s="582"/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/>
      <c r="AB63" s="582"/>
      <c r="AC63" s="582"/>
    </row>
    <row r="64" spans="1:29" ht="8.25" customHeight="1" thickBot="1" x14ac:dyDescent="0.3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376"/>
      <c r="AC64" s="376"/>
    </row>
    <row r="65" spans="1:32" ht="15.75" thickBot="1" x14ac:dyDescent="0.3">
      <c r="A65" s="597" t="s">
        <v>4</v>
      </c>
      <c r="B65" s="599" t="s">
        <v>5</v>
      </c>
      <c r="C65" s="586" t="s">
        <v>90</v>
      </c>
      <c r="D65" s="585" t="s">
        <v>7</v>
      </c>
      <c r="E65" s="585"/>
      <c r="F65" s="585" t="s">
        <v>8</v>
      </c>
      <c r="G65" s="585"/>
      <c r="H65" s="585" t="s">
        <v>9</v>
      </c>
      <c r="I65" s="585"/>
      <c r="J65" s="585" t="s">
        <v>10</v>
      </c>
      <c r="K65" s="585"/>
      <c r="L65" s="585" t="s">
        <v>11</v>
      </c>
      <c r="M65" s="585"/>
      <c r="N65" s="585" t="s">
        <v>12</v>
      </c>
      <c r="O65" s="585"/>
      <c r="P65" s="585" t="s">
        <v>13</v>
      </c>
      <c r="Q65" s="585"/>
      <c r="R65" s="585" t="s">
        <v>14</v>
      </c>
      <c r="S65" s="585"/>
      <c r="T65" s="585" t="s">
        <v>15</v>
      </c>
      <c r="U65" s="585"/>
      <c r="V65" s="585" t="s">
        <v>16</v>
      </c>
      <c r="W65" s="585"/>
      <c r="X65" s="585" t="s">
        <v>17</v>
      </c>
      <c r="Y65" s="585"/>
      <c r="Z65" s="585" t="s">
        <v>18</v>
      </c>
      <c r="AA65" s="585"/>
      <c r="AB65" s="585" t="s">
        <v>19</v>
      </c>
      <c r="AC65" s="592"/>
    </row>
    <row r="66" spans="1:32" ht="12" customHeight="1" thickBot="1" x14ac:dyDescent="0.3">
      <c r="A66" s="598"/>
      <c r="B66" s="600"/>
      <c r="C66" s="587"/>
      <c r="D66" s="242" t="s">
        <v>20</v>
      </c>
      <c r="E66" s="242" t="s">
        <v>21</v>
      </c>
      <c r="F66" s="242" t="s">
        <v>20</v>
      </c>
      <c r="G66" s="242" t="s">
        <v>21</v>
      </c>
      <c r="H66" s="242" t="s">
        <v>20</v>
      </c>
      <c r="I66" s="242" t="s">
        <v>21</v>
      </c>
      <c r="J66" s="242" t="s">
        <v>20</v>
      </c>
      <c r="K66" s="242" t="s">
        <v>21</v>
      </c>
      <c r="L66" s="242" t="s">
        <v>20</v>
      </c>
      <c r="M66" s="242" t="s">
        <v>21</v>
      </c>
      <c r="N66" s="242" t="s">
        <v>20</v>
      </c>
      <c r="O66" s="242" t="s">
        <v>21</v>
      </c>
      <c r="P66" s="242" t="s">
        <v>20</v>
      </c>
      <c r="Q66" s="242" t="s">
        <v>21</v>
      </c>
      <c r="R66" s="242" t="s">
        <v>20</v>
      </c>
      <c r="S66" s="242" t="s">
        <v>21</v>
      </c>
      <c r="T66" s="242" t="s">
        <v>20</v>
      </c>
      <c r="U66" s="242" t="s">
        <v>21</v>
      </c>
      <c r="V66" s="242" t="s">
        <v>20</v>
      </c>
      <c r="W66" s="242" t="s">
        <v>21</v>
      </c>
      <c r="X66" s="242" t="s">
        <v>20</v>
      </c>
      <c r="Y66" s="242" t="s">
        <v>21</v>
      </c>
      <c r="Z66" s="242" t="s">
        <v>20</v>
      </c>
      <c r="AA66" s="242" t="s">
        <v>21</v>
      </c>
      <c r="AB66" s="242" t="s">
        <v>20</v>
      </c>
      <c r="AC66" s="243" t="s">
        <v>21</v>
      </c>
    </row>
    <row r="67" spans="1:32" ht="12" customHeight="1" x14ac:dyDescent="0.25">
      <c r="A67" s="313"/>
      <c r="B67" s="314" t="s">
        <v>91</v>
      </c>
      <c r="C67" s="315" t="s">
        <v>92</v>
      </c>
      <c r="D67" s="316">
        <v>0.14584</v>
      </c>
      <c r="E67" s="316">
        <v>2003.7514000000001</v>
      </c>
      <c r="F67" s="316">
        <v>5.0287899999999999</v>
      </c>
      <c r="G67" s="316">
        <v>37902.288984999992</v>
      </c>
      <c r="H67" s="316">
        <v>3.8773899999999997</v>
      </c>
      <c r="I67" s="316">
        <v>52155.616517000017</v>
      </c>
      <c r="J67" s="316">
        <v>0.22800000000000001</v>
      </c>
      <c r="K67" s="316">
        <v>2611.6796999999997</v>
      </c>
      <c r="L67" s="316">
        <v>0.33109000000000005</v>
      </c>
      <c r="M67" s="316">
        <v>3568.5289899999998</v>
      </c>
      <c r="N67" s="316">
        <v>3.8134799999999993</v>
      </c>
      <c r="O67" s="316">
        <v>52716.46168800001</v>
      </c>
      <c r="P67" s="316">
        <v>0.23694999999999999</v>
      </c>
      <c r="Q67" s="316">
        <v>2783.5807200000004</v>
      </c>
      <c r="R67" s="316">
        <v>5.1730099999999997</v>
      </c>
      <c r="S67" s="316">
        <v>54199.96310600001</v>
      </c>
      <c r="T67" s="316">
        <v>1.51372</v>
      </c>
      <c r="U67" s="316">
        <v>23156.058788000002</v>
      </c>
      <c r="V67" s="316">
        <v>3.4660999999999995</v>
      </c>
      <c r="W67" s="316">
        <v>42950.304348999998</v>
      </c>
      <c r="X67" s="316">
        <v>6.3306199999999997</v>
      </c>
      <c r="Y67" s="316">
        <v>53525.410478000005</v>
      </c>
      <c r="Z67" s="316">
        <v>1.5153899999999998</v>
      </c>
      <c r="AA67" s="316">
        <v>8888.9358900000043</v>
      </c>
      <c r="AB67" s="317">
        <f t="shared" ref="AB67:AC73" si="10">D67+F67+H67+J67+L67+N67+P67+R67+T67+V67+X67+Z67</f>
        <v>31.66038</v>
      </c>
      <c r="AC67" s="317">
        <f t="shared" si="10"/>
        <v>336462.58061100007</v>
      </c>
    </row>
    <row r="68" spans="1:32" ht="12" customHeight="1" x14ac:dyDescent="0.25">
      <c r="A68" s="301"/>
      <c r="B68" s="295" t="s">
        <v>93</v>
      </c>
      <c r="C68" s="254" t="s">
        <v>94</v>
      </c>
      <c r="D68" s="253">
        <v>0</v>
      </c>
      <c r="E68" s="253">
        <v>0</v>
      </c>
      <c r="F68" s="302">
        <v>0</v>
      </c>
      <c r="G68" s="302">
        <v>0</v>
      </c>
      <c r="H68" s="302">
        <v>5.0000000000000001E-3</v>
      </c>
      <c r="I68" s="302">
        <v>214.5</v>
      </c>
      <c r="J68" s="302">
        <v>0.15</v>
      </c>
      <c r="K68" s="302">
        <v>1035</v>
      </c>
      <c r="L68" s="302">
        <v>0.30678999999999995</v>
      </c>
      <c r="M68" s="302">
        <v>1764.944661</v>
      </c>
      <c r="N68" s="316">
        <v>3.1050000000000001E-2</v>
      </c>
      <c r="O68" s="316">
        <v>148.60925</v>
      </c>
      <c r="P68" s="316">
        <v>0</v>
      </c>
      <c r="Q68" s="316">
        <v>0</v>
      </c>
      <c r="R68" s="316">
        <v>0</v>
      </c>
      <c r="S68" s="316">
        <v>0</v>
      </c>
      <c r="T68" s="316">
        <v>0</v>
      </c>
      <c r="U68" s="316">
        <v>0</v>
      </c>
      <c r="V68" s="316">
        <v>1.468</v>
      </c>
      <c r="W68" s="316">
        <v>4639.5254999999997</v>
      </c>
      <c r="X68" s="316">
        <v>0</v>
      </c>
      <c r="Y68" s="316">
        <v>0</v>
      </c>
      <c r="Z68" s="316">
        <v>0</v>
      </c>
      <c r="AA68" s="316">
        <v>0</v>
      </c>
      <c r="AB68" s="317">
        <f t="shared" si="10"/>
        <v>1.9608399999999999</v>
      </c>
      <c r="AC68" s="317">
        <f t="shared" si="10"/>
        <v>7802.5794109999997</v>
      </c>
    </row>
    <row r="69" spans="1:32" ht="12" customHeight="1" x14ac:dyDescent="0.25">
      <c r="A69" s="256">
        <v>17</v>
      </c>
      <c r="B69" s="601" t="s">
        <v>95</v>
      </c>
      <c r="C69" s="601"/>
      <c r="D69" s="262">
        <f>+D70+D71+D72+D73</f>
        <v>2486.308056599999</v>
      </c>
      <c r="E69" s="262">
        <f>+E70+E71+E72+E73</f>
        <v>3153340.9003029997</v>
      </c>
      <c r="F69" s="262">
        <f>+F70+F71+F72+F73</f>
        <v>2723.996809999996</v>
      </c>
      <c r="G69" s="262">
        <f>+G70+G71+G72+G73</f>
        <v>3305108.1814359995</v>
      </c>
      <c r="H69" s="262">
        <f t="shared" ref="H69:Z69" si="11">+H70+H71+H72+H73</f>
        <v>3391.1958800000066</v>
      </c>
      <c r="I69" s="262">
        <f>+I70+I71+I72+I73</f>
        <v>4712038.4442499951</v>
      </c>
      <c r="J69" s="262">
        <f t="shared" si="11"/>
        <v>3051.741380000004</v>
      </c>
      <c r="K69" s="262">
        <f>+K70+K71+K72+K73</f>
        <v>4247996.6835849956</v>
      </c>
      <c r="L69" s="262">
        <f t="shared" si="11"/>
        <v>3197.6510299999945</v>
      </c>
      <c r="M69" s="262">
        <f>+M70+M71+M72+M73</f>
        <v>4483053.0625639977</v>
      </c>
      <c r="N69" s="262">
        <f t="shared" si="11"/>
        <v>3639.6365400000022</v>
      </c>
      <c r="O69" s="262">
        <f>+O70+O71+O72+O73</f>
        <v>4985030.2935460005</v>
      </c>
      <c r="P69" s="262">
        <f t="shared" si="11"/>
        <v>4208.3502300000036</v>
      </c>
      <c r="Q69" s="262">
        <f>+Q70+Q71+Q72+Q73</f>
        <v>4996746.6524729878</v>
      </c>
      <c r="R69" s="262">
        <f t="shared" si="11"/>
        <v>2892.9955242999999</v>
      </c>
      <c r="S69" s="262">
        <f>+S70+S71+S72+S73</f>
        <v>4362869.0810550014</v>
      </c>
      <c r="T69" s="262">
        <f t="shared" si="11"/>
        <v>4091.5133299999979</v>
      </c>
      <c r="U69" s="262">
        <f>+U70+U71+U72+U73</f>
        <v>6552739.497635005</v>
      </c>
      <c r="V69" s="262">
        <f t="shared" si="11"/>
        <v>4311.5996497999995</v>
      </c>
      <c r="W69" s="262">
        <f>+W70+W71+W72+W73</f>
        <v>6524475.4430980282</v>
      </c>
      <c r="X69" s="262">
        <f t="shared" si="11"/>
        <v>3653.9540800000113</v>
      </c>
      <c r="Y69" s="262">
        <f>+Y70+Y71+Y72+Y73</f>
        <v>5594393.0334280012</v>
      </c>
      <c r="Z69" s="262">
        <f t="shared" si="11"/>
        <v>3994.7585100000015</v>
      </c>
      <c r="AA69" s="262">
        <f>+AA70+AA71+AA72+AA73</f>
        <v>4871078.5695890011</v>
      </c>
      <c r="AB69" s="317">
        <f t="shared" si="10"/>
        <v>41643.701020700013</v>
      </c>
      <c r="AC69" s="317">
        <f t="shared" si="10"/>
        <v>57788869.842962019</v>
      </c>
    </row>
    <row r="70" spans="1:32" ht="12" customHeight="1" x14ac:dyDescent="0.25">
      <c r="A70" s="301"/>
      <c r="B70" s="295" t="s">
        <v>96</v>
      </c>
      <c r="C70" s="264" t="s">
        <v>97</v>
      </c>
      <c r="D70" s="253">
        <v>573.65561000000037</v>
      </c>
      <c r="E70" s="253">
        <v>243913.18520199999</v>
      </c>
      <c r="F70" s="253">
        <v>720.25880000000006</v>
      </c>
      <c r="G70" s="253">
        <v>316062.39506499999</v>
      </c>
      <c r="H70" s="253">
        <v>494.26754999999991</v>
      </c>
      <c r="I70" s="253">
        <v>229451.98823899994</v>
      </c>
      <c r="J70" s="253">
        <v>485.74802</v>
      </c>
      <c r="K70" s="253">
        <v>234157.93983399996</v>
      </c>
      <c r="L70" s="253">
        <v>767.46775999999988</v>
      </c>
      <c r="M70" s="253">
        <v>385434.20828999998</v>
      </c>
      <c r="N70" s="253">
        <v>1220.3949100000002</v>
      </c>
      <c r="O70" s="253">
        <v>608919.27523100015</v>
      </c>
      <c r="P70" s="277">
        <v>1504.0812599999999</v>
      </c>
      <c r="Q70" s="277">
        <v>761047.41031499999</v>
      </c>
      <c r="R70" s="277">
        <v>318.67063999999999</v>
      </c>
      <c r="S70" s="277">
        <v>162572.26645899989</v>
      </c>
      <c r="T70" s="277">
        <v>495.71504999999991</v>
      </c>
      <c r="U70" s="277">
        <v>307897.88834699983</v>
      </c>
      <c r="V70" s="277">
        <v>988.49736000000007</v>
      </c>
      <c r="W70" s="277">
        <v>645300.07860100036</v>
      </c>
      <c r="X70" s="277">
        <v>717.58051999999998</v>
      </c>
      <c r="Y70" s="277">
        <v>448790.20017100003</v>
      </c>
      <c r="Z70" s="277">
        <v>1645.3643800000002</v>
      </c>
      <c r="AA70" s="277">
        <v>930565.62621300027</v>
      </c>
      <c r="AB70" s="317">
        <f t="shared" si="10"/>
        <v>9931.701860000001</v>
      </c>
      <c r="AC70" s="317">
        <f t="shared" si="10"/>
        <v>5274112.4619670007</v>
      </c>
    </row>
    <row r="71" spans="1:32" ht="12" customHeight="1" x14ac:dyDescent="0.25">
      <c r="A71" s="301"/>
      <c r="B71" s="295">
        <v>17.02</v>
      </c>
      <c r="C71" s="252" t="s">
        <v>98</v>
      </c>
      <c r="D71" s="253">
        <v>549.61500000000024</v>
      </c>
      <c r="E71" s="253">
        <v>421882.91486600012</v>
      </c>
      <c r="F71" s="253">
        <v>479.01534000000021</v>
      </c>
      <c r="G71" s="253">
        <v>389788.82851800008</v>
      </c>
      <c r="H71" s="253">
        <v>575.40176000000008</v>
      </c>
      <c r="I71" s="253">
        <v>451910.84327599994</v>
      </c>
      <c r="J71" s="253">
        <v>588.09071000000017</v>
      </c>
      <c r="K71" s="253">
        <v>478771.43622200016</v>
      </c>
      <c r="L71" s="253">
        <v>442.0299799999998</v>
      </c>
      <c r="M71" s="253">
        <v>432684.43554800004</v>
      </c>
      <c r="N71" s="253">
        <v>344.97942999999992</v>
      </c>
      <c r="O71" s="253">
        <v>458781.22576000018</v>
      </c>
      <c r="P71" s="277">
        <v>599.35383000000013</v>
      </c>
      <c r="Q71" s="277">
        <v>486672.61019599973</v>
      </c>
      <c r="R71" s="277">
        <v>812.07619000000057</v>
      </c>
      <c r="S71" s="277">
        <v>697216.30471099995</v>
      </c>
      <c r="T71" s="277">
        <v>1027.0435899999998</v>
      </c>
      <c r="U71" s="277">
        <v>772604.040606</v>
      </c>
      <c r="V71" s="277">
        <v>723.11027000000013</v>
      </c>
      <c r="W71" s="277">
        <v>616475.73604699946</v>
      </c>
      <c r="X71" s="277">
        <v>660.49053000000038</v>
      </c>
      <c r="Y71" s="277">
        <v>622163.28473200009</v>
      </c>
      <c r="Z71" s="277">
        <v>591.15380000000027</v>
      </c>
      <c r="AA71" s="277">
        <v>470091.21730500011</v>
      </c>
      <c r="AB71" s="317">
        <f t="shared" si="10"/>
        <v>7392.3604300000006</v>
      </c>
      <c r="AC71" s="317">
        <f t="shared" si="10"/>
        <v>6299042.8777869996</v>
      </c>
    </row>
    <row r="72" spans="1:32" ht="12" customHeight="1" x14ac:dyDescent="0.25">
      <c r="A72" s="301"/>
      <c r="B72" s="295">
        <v>17.03</v>
      </c>
      <c r="C72" s="264" t="s">
        <v>99</v>
      </c>
      <c r="D72" s="253">
        <v>0</v>
      </c>
      <c r="E72" s="253">
        <v>0</v>
      </c>
      <c r="F72" s="253">
        <v>0</v>
      </c>
      <c r="G72" s="253">
        <v>0</v>
      </c>
      <c r="H72" s="253">
        <v>0</v>
      </c>
      <c r="I72" s="253">
        <v>0</v>
      </c>
      <c r="J72" s="253">
        <v>0</v>
      </c>
      <c r="K72" s="253">
        <v>0</v>
      </c>
      <c r="L72" s="253">
        <v>1.6102799999999999</v>
      </c>
      <c r="M72" s="253">
        <v>4259.9957400000003</v>
      </c>
      <c r="N72" s="253">
        <v>0</v>
      </c>
      <c r="O72" s="253">
        <v>0</v>
      </c>
      <c r="P72" s="277">
        <v>0</v>
      </c>
      <c r="Q72" s="277">
        <v>0</v>
      </c>
      <c r="R72" s="277">
        <v>1.63296</v>
      </c>
      <c r="S72" s="277">
        <v>4319.99568</v>
      </c>
      <c r="T72" s="277">
        <v>0.01</v>
      </c>
      <c r="U72" s="277">
        <v>333.1</v>
      </c>
      <c r="V72" s="277">
        <v>0</v>
      </c>
      <c r="W72" s="277">
        <v>0</v>
      </c>
      <c r="X72" s="277">
        <v>0</v>
      </c>
      <c r="Y72" s="277">
        <v>0</v>
      </c>
      <c r="Z72" s="277">
        <v>0</v>
      </c>
      <c r="AA72" s="277">
        <v>0</v>
      </c>
      <c r="AB72" s="317">
        <f t="shared" si="10"/>
        <v>3.2532399999999999</v>
      </c>
      <c r="AC72" s="317">
        <f t="shared" si="10"/>
        <v>8913.0914200000007</v>
      </c>
    </row>
    <row r="73" spans="1:32" ht="12" customHeight="1" x14ac:dyDescent="0.25">
      <c r="A73" s="301"/>
      <c r="B73" s="295">
        <v>1704</v>
      </c>
      <c r="C73" s="252" t="s">
        <v>100</v>
      </c>
      <c r="D73" s="253">
        <v>1363.0374465999985</v>
      </c>
      <c r="E73" s="253">
        <v>2487544.8002349995</v>
      </c>
      <c r="F73" s="253">
        <v>1524.7226699999956</v>
      </c>
      <c r="G73" s="253">
        <v>2599256.9578529992</v>
      </c>
      <c r="H73" s="253">
        <v>2321.5265700000068</v>
      </c>
      <c r="I73" s="253">
        <v>4030675.6127349949</v>
      </c>
      <c r="J73" s="253">
        <v>1977.9026500000041</v>
      </c>
      <c r="K73" s="253">
        <v>3535067.3075289954</v>
      </c>
      <c r="L73" s="253">
        <v>1986.5430099999949</v>
      </c>
      <c r="M73" s="253">
        <v>3660674.422985998</v>
      </c>
      <c r="N73" s="253">
        <v>2074.2622000000024</v>
      </c>
      <c r="O73" s="253">
        <v>3917329.7925549997</v>
      </c>
      <c r="P73" s="253">
        <v>2104.9151400000037</v>
      </c>
      <c r="Q73" s="253">
        <v>3749026.6319619883</v>
      </c>
      <c r="R73" s="277">
        <v>1760.6157342999995</v>
      </c>
      <c r="S73" s="277">
        <v>3498760.5142050013</v>
      </c>
      <c r="T73" s="277">
        <v>2568.7446899999986</v>
      </c>
      <c r="U73" s="277">
        <v>5471904.4686820051</v>
      </c>
      <c r="V73" s="277">
        <v>2599.9920197999991</v>
      </c>
      <c r="W73" s="277">
        <v>5262699.6284500286</v>
      </c>
      <c r="X73" s="277">
        <v>2275.8830300000109</v>
      </c>
      <c r="Y73" s="277">
        <v>4523439.5485250009</v>
      </c>
      <c r="Z73" s="277">
        <v>1758.240330000001</v>
      </c>
      <c r="AA73" s="277">
        <v>3470421.7260710006</v>
      </c>
      <c r="AB73" s="317">
        <f t="shared" si="10"/>
        <v>24316.385490700013</v>
      </c>
      <c r="AC73" s="317">
        <f t="shared" si="10"/>
        <v>46206801.411788009</v>
      </c>
    </row>
    <row r="74" spans="1:32" ht="12" customHeight="1" x14ac:dyDescent="0.25">
      <c r="A74" s="318"/>
      <c r="B74" s="290"/>
      <c r="C74" s="319" t="s">
        <v>101</v>
      </c>
      <c r="D74" s="320"/>
      <c r="E74" s="320"/>
      <c r="F74" s="320"/>
      <c r="G74" s="32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321"/>
      <c r="AC74" s="321"/>
    </row>
    <row r="75" spans="1:32" ht="12" customHeight="1" x14ac:dyDescent="0.25">
      <c r="A75" s="322"/>
      <c r="B75" s="388">
        <v>801.11</v>
      </c>
      <c r="C75" s="252" t="s">
        <v>102</v>
      </c>
      <c r="D75" s="253">
        <v>22.68</v>
      </c>
      <c r="E75" s="253">
        <v>16848.972000000002</v>
      </c>
      <c r="F75" s="253">
        <v>230.48585</v>
      </c>
      <c r="G75" s="253">
        <v>150075.95452</v>
      </c>
      <c r="H75" s="253">
        <v>545.89156000000003</v>
      </c>
      <c r="I75" s="253">
        <v>374399.22185599996</v>
      </c>
      <c r="J75" s="253">
        <v>792</v>
      </c>
      <c r="K75" s="253">
        <v>512299.16000000003</v>
      </c>
      <c r="L75" s="253">
        <v>1112.6597000000002</v>
      </c>
      <c r="M75" s="253">
        <v>779873.30740000028</v>
      </c>
      <c r="N75" s="253">
        <v>998.94</v>
      </c>
      <c r="O75" s="253">
        <v>705107.18599999999</v>
      </c>
      <c r="P75" s="253">
        <v>865.65</v>
      </c>
      <c r="Q75" s="253">
        <v>585672.83500000008</v>
      </c>
      <c r="R75" s="253">
        <v>483.88</v>
      </c>
      <c r="S75" s="253">
        <v>340454.50999999995</v>
      </c>
      <c r="T75" s="253">
        <v>500.9</v>
      </c>
      <c r="U75" s="253">
        <v>509405.84299999999</v>
      </c>
      <c r="V75" s="253">
        <v>980.03</v>
      </c>
      <c r="W75" s="253">
        <v>696320.24700000021</v>
      </c>
      <c r="X75" s="253">
        <v>761.91</v>
      </c>
      <c r="Y75" s="253">
        <v>550856.77500000014</v>
      </c>
      <c r="Z75" s="253">
        <v>310.54967999999997</v>
      </c>
      <c r="AA75" s="253">
        <v>290136.86905600003</v>
      </c>
      <c r="AB75" s="317">
        <f>D75+F75+H75+J75+L75+N75+P75+R75+T75+V75+X75+Z75</f>
        <v>7605.5767899999992</v>
      </c>
      <c r="AC75" s="317">
        <f>E75+G75+I75+K75+M75+O75+Q75+S75+U75+W75+Y75+AA75</f>
        <v>5511450.8808320006</v>
      </c>
    </row>
    <row r="76" spans="1:32" ht="12" customHeight="1" x14ac:dyDescent="0.25">
      <c r="A76" s="318"/>
      <c r="B76" s="388" t="s">
        <v>103</v>
      </c>
      <c r="C76" s="252" t="s">
        <v>104</v>
      </c>
      <c r="D76" s="253">
        <v>86.005989999999969</v>
      </c>
      <c r="E76" s="253">
        <v>267364.21026000002</v>
      </c>
      <c r="F76" s="253">
        <v>150.55607000000006</v>
      </c>
      <c r="G76" s="253">
        <v>456704.04250099999</v>
      </c>
      <c r="H76" s="253">
        <v>210.82187999999994</v>
      </c>
      <c r="I76" s="253">
        <v>642716.86566100002</v>
      </c>
      <c r="J76" s="253">
        <v>79.947100000000034</v>
      </c>
      <c r="K76" s="253">
        <v>256265.91634900009</v>
      </c>
      <c r="L76" s="253">
        <v>173.06938999999994</v>
      </c>
      <c r="M76" s="253">
        <v>564009.9876249996</v>
      </c>
      <c r="N76" s="253">
        <v>88.459649999999982</v>
      </c>
      <c r="O76" s="253">
        <v>337363.62016900023</v>
      </c>
      <c r="P76" s="253">
        <v>128.34683000000001</v>
      </c>
      <c r="Q76" s="253">
        <v>461131.19931900024</v>
      </c>
      <c r="R76" s="253">
        <v>135.15560000000011</v>
      </c>
      <c r="S76" s="253">
        <v>556273.51094500034</v>
      </c>
      <c r="T76" s="253">
        <v>143.41131000000001</v>
      </c>
      <c r="U76" s="253">
        <v>622628.96409300028</v>
      </c>
      <c r="V76" s="253">
        <v>98.246600000000015</v>
      </c>
      <c r="W76" s="253">
        <v>382383.71528899984</v>
      </c>
      <c r="X76" s="253">
        <v>64.761590000000012</v>
      </c>
      <c r="Y76" s="253">
        <v>251051.31036200002</v>
      </c>
      <c r="Z76" s="253">
        <v>147.83989000000003</v>
      </c>
      <c r="AA76" s="253">
        <v>621125.22800299991</v>
      </c>
      <c r="AB76" s="317">
        <f>D76+F76+H76+J76+L76+N76+P76+R76+T76+V76+X76+Z76</f>
        <v>1506.6218999999999</v>
      </c>
      <c r="AC76" s="317">
        <f>E76+G76+I76+K76+M76+O76+Q76+S76+U76+W76+Y76+AA76</f>
        <v>5419018.570576001</v>
      </c>
    </row>
    <row r="77" spans="1:32" ht="12" customHeight="1" x14ac:dyDescent="0.25">
      <c r="A77" s="248" t="s">
        <v>105</v>
      </c>
      <c r="B77" s="324"/>
      <c r="C77" s="325" t="s">
        <v>106</v>
      </c>
      <c r="D77" s="291"/>
      <c r="E77" s="291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7"/>
      <c r="AC77" s="327"/>
      <c r="AF77" s="20"/>
    </row>
    <row r="78" spans="1:32" ht="12" customHeight="1" x14ac:dyDescent="0.25">
      <c r="A78" s="588" t="s">
        <v>107</v>
      </c>
      <c r="B78" s="588"/>
      <c r="C78" s="328" t="s">
        <v>108</v>
      </c>
      <c r="D78" s="262">
        <f>+D79+D80+D81+D82</f>
        <v>5981.9258300000001</v>
      </c>
      <c r="E78" s="262">
        <f t="shared" ref="E78:AA78" si="12">+E79+E80+E81+E82</f>
        <v>5566985.1916680001</v>
      </c>
      <c r="F78" s="262">
        <f t="shared" si="12"/>
        <v>4186.3235400000003</v>
      </c>
      <c r="G78" s="262">
        <f t="shared" si="12"/>
        <v>4330376.4503240008</v>
      </c>
      <c r="H78" s="262">
        <f t="shared" si="12"/>
        <v>4293.2792899999995</v>
      </c>
      <c r="I78" s="262">
        <f t="shared" si="12"/>
        <v>4324660.2950999998</v>
      </c>
      <c r="J78" s="262">
        <f t="shared" si="12"/>
        <v>3793.3386399999995</v>
      </c>
      <c r="K78" s="262">
        <f t="shared" si="12"/>
        <v>4162855.0815890003</v>
      </c>
      <c r="L78" s="262">
        <f t="shared" si="12"/>
        <v>6975.1001499999993</v>
      </c>
      <c r="M78" s="262">
        <f t="shared" si="12"/>
        <v>7595368.1373439999</v>
      </c>
      <c r="N78" s="262">
        <f t="shared" si="12"/>
        <v>5273.4017699999986</v>
      </c>
      <c r="O78" s="262">
        <f t="shared" si="12"/>
        <v>5651672.8169569997</v>
      </c>
      <c r="P78" s="262">
        <f t="shared" si="12"/>
        <v>4726.5855700000002</v>
      </c>
      <c r="Q78" s="262">
        <f t="shared" si="12"/>
        <v>5202872.3786070002</v>
      </c>
      <c r="R78" s="262">
        <f>+R79+R80+R81+R82</f>
        <v>4489.8521299999993</v>
      </c>
      <c r="S78" s="262">
        <f t="shared" si="12"/>
        <v>5149960.726813999</v>
      </c>
      <c r="T78" s="262">
        <f>+T79+T80+T81+T82</f>
        <v>2668.9615399999998</v>
      </c>
      <c r="U78" s="262">
        <f t="shared" si="12"/>
        <v>3145208.8138130005</v>
      </c>
      <c r="V78" s="262">
        <f>+V79+V80+V81+V82</f>
        <v>1493.2553200000002</v>
      </c>
      <c r="W78" s="262">
        <f t="shared" si="12"/>
        <v>1692053.6322340001</v>
      </c>
      <c r="X78" s="262">
        <f>+X79+X80+X81+X82</f>
        <v>2364.9861599999995</v>
      </c>
      <c r="Y78" s="262">
        <f t="shared" si="12"/>
        <v>3056318.8038699999</v>
      </c>
      <c r="Z78" s="262">
        <f>+Z79+Z80+Z81+Z82</f>
        <v>782.5517900000001</v>
      </c>
      <c r="AA78" s="262">
        <f t="shared" si="12"/>
        <v>1298676.3516289999</v>
      </c>
      <c r="AB78" s="329">
        <f>D78+F78+H78+J78+L78+N78+P78+R78+T78+V78+X78+Z78</f>
        <v>47029.561729999987</v>
      </c>
      <c r="AC78" s="329">
        <f>E78+G78+I78+K78+M78+O78+Q78+S78+U78+W78+Y78+AA78</f>
        <v>51177008.679949</v>
      </c>
      <c r="AD78" s="88"/>
      <c r="AE78" s="19"/>
      <c r="AF78" s="20"/>
    </row>
    <row r="79" spans="1:32" ht="12" customHeight="1" x14ac:dyDescent="0.25">
      <c r="A79" s="388"/>
      <c r="B79" s="388"/>
      <c r="C79" s="252" t="s">
        <v>109</v>
      </c>
      <c r="D79" s="253">
        <v>3972.4304000000006</v>
      </c>
      <c r="E79" s="253">
        <v>3570445.7113999999</v>
      </c>
      <c r="F79" s="253">
        <v>2620.4423800000004</v>
      </c>
      <c r="G79" s="253">
        <v>2800685.8745570001</v>
      </c>
      <c r="H79" s="253">
        <v>2301.3677599999996</v>
      </c>
      <c r="I79" s="253">
        <v>2354429.1723350002</v>
      </c>
      <c r="J79" s="253">
        <v>2712.0075499999998</v>
      </c>
      <c r="K79" s="253">
        <v>2998844.9346700003</v>
      </c>
      <c r="L79" s="253">
        <v>5083.2185799999997</v>
      </c>
      <c r="M79" s="253">
        <v>5560091.1838760003</v>
      </c>
      <c r="N79" s="253">
        <v>2831.5358499999998</v>
      </c>
      <c r="O79" s="253">
        <v>2967583.7386069996</v>
      </c>
      <c r="P79" s="277">
        <v>2930.6211899999998</v>
      </c>
      <c r="Q79" s="277">
        <v>3273242.7117029997</v>
      </c>
      <c r="R79" s="277">
        <v>2726.7084799999998</v>
      </c>
      <c r="S79" s="277">
        <v>3290051.7129879999</v>
      </c>
      <c r="T79" s="277">
        <v>1904.8769</v>
      </c>
      <c r="U79" s="277">
        <v>2121298.6645370005</v>
      </c>
      <c r="V79" s="277">
        <v>1248.0073200000002</v>
      </c>
      <c r="W79" s="277">
        <v>1376646.7522340002</v>
      </c>
      <c r="X79" s="277">
        <v>1139.20634</v>
      </c>
      <c r="Y79" s="277">
        <v>1345208.169425</v>
      </c>
      <c r="Z79" s="277">
        <v>112.53547</v>
      </c>
      <c r="AA79" s="277">
        <v>192776.37316700001</v>
      </c>
      <c r="AB79" s="317">
        <f t="shared" ref="AB79:AC88" si="13">D79+F79+H79+J79+L79+N79+P79+R79+T79+V79+X79+Z79</f>
        <v>29582.95822</v>
      </c>
      <c r="AC79" s="317">
        <f t="shared" si="13"/>
        <v>31851304.999499004</v>
      </c>
      <c r="AD79" s="88"/>
      <c r="AE79" s="377"/>
      <c r="AF79" s="20"/>
    </row>
    <row r="80" spans="1:32" ht="12" customHeight="1" x14ac:dyDescent="0.25">
      <c r="A80" s="388"/>
      <c r="B80" s="388">
        <v>713.1</v>
      </c>
      <c r="C80" s="252" t="s">
        <v>110</v>
      </c>
      <c r="D80" s="253">
        <v>1263.7686999999999</v>
      </c>
      <c r="E80" s="253">
        <v>1115062.282685</v>
      </c>
      <c r="F80" s="253">
        <v>862.70510000000002</v>
      </c>
      <c r="G80" s="253">
        <v>762838.10547500011</v>
      </c>
      <c r="H80" s="253">
        <v>1364.5161900000001</v>
      </c>
      <c r="I80" s="253">
        <v>1264260.1405209999</v>
      </c>
      <c r="J80" s="253">
        <v>842.74149</v>
      </c>
      <c r="K80" s="253">
        <v>834361.40769899997</v>
      </c>
      <c r="L80" s="253">
        <v>1618.38338</v>
      </c>
      <c r="M80" s="253">
        <v>1686471.5010319997</v>
      </c>
      <c r="N80" s="253">
        <v>1461.5753599999998</v>
      </c>
      <c r="O80" s="253">
        <v>1466844.470398</v>
      </c>
      <c r="P80" s="277">
        <v>1596.57402</v>
      </c>
      <c r="Q80" s="277">
        <v>1624611.8618119999</v>
      </c>
      <c r="R80" s="277">
        <v>1270.2820299999998</v>
      </c>
      <c r="S80" s="277">
        <v>1202780.2289919998</v>
      </c>
      <c r="T80" s="277">
        <v>511.666</v>
      </c>
      <c r="U80" s="277">
        <v>538762.85580000002</v>
      </c>
      <c r="V80" s="277">
        <v>172.31800000000001</v>
      </c>
      <c r="W80" s="277">
        <v>186049.166</v>
      </c>
      <c r="X80" s="277">
        <v>703.53399999999999</v>
      </c>
      <c r="Y80" s="277">
        <v>801406.37899999996</v>
      </c>
      <c r="Z80" s="277">
        <v>85.276800000000009</v>
      </c>
      <c r="AA80" s="277">
        <v>99697.106880000007</v>
      </c>
      <c r="AB80" s="317">
        <f>D80+F80+H80+J80+L80+N80+P80+R80+T80+V80+X80+Z80</f>
        <v>11753.341069999999</v>
      </c>
      <c r="AC80" s="317">
        <f t="shared" si="13"/>
        <v>11583145.506293997</v>
      </c>
      <c r="AD80" s="19"/>
      <c r="AE80" s="2"/>
    </row>
    <row r="81" spans="1:33" ht="12" customHeight="1" x14ac:dyDescent="0.25">
      <c r="A81" s="388"/>
      <c r="B81" s="388"/>
      <c r="C81" s="252" t="s">
        <v>111</v>
      </c>
      <c r="D81" s="253">
        <v>42.638120000000001</v>
      </c>
      <c r="E81" s="253">
        <v>38877.437815999998</v>
      </c>
      <c r="F81" s="253">
        <v>248.11905999999999</v>
      </c>
      <c r="G81" s="253">
        <v>284972.439472</v>
      </c>
      <c r="H81" s="253">
        <v>0</v>
      </c>
      <c r="I81" s="253">
        <v>0</v>
      </c>
      <c r="J81" s="253">
        <v>22.679849999999998</v>
      </c>
      <c r="K81" s="253">
        <v>26655.627704999999</v>
      </c>
      <c r="L81" s="253">
        <v>204.11864000000003</v>
      </c>
      <c r="M81" s="253">
        <v>242873.925796</v>
      </c>
      <c r="N81" s="253">
        <v>316.15819999999997</v>
      </c>
      <c r="O81" s="253">
        <v>328651.57243499998</v>
      </c>
      <c r="P81" s="277">
        <v>0</v>
      </c>
      <c r="Q81" s="277">
        <v>0</v>
      </c>
      <c r="R81" s="277">
        <v>113.39985</v>
      </c>
      <c r="S81" s="277">
        <v>130945.07286</v>
      </c>
      <c r="T81" s="277">
        <v>0</v>
      </c>
      <c r="U81" s="277">
        <v>0</v>
      </c>
      <c r="V81" s="277">
        <v>1.44</v>
      </c>
      <c r="W81" s="277">
        <v>2263.6799999999998</v>
      </c>
      <c r="X81" s="277">
        <v>22.634490000000003</v>
      </c>
      <c r="Y81" s="277">
        <v>26896.564467</v>
      </c>
      <c r="Z81" s="277">
        <v>0</v>
      </c>
      <c r="AA81" s="277">
        <v>0</v>
      </c>
      <c r="AB81" s="317">
        <f t="shared" si="13"/>
        <v>971.18821000000003</v>
      </c>
      <c r="AC81" s="317">
        <f t="shared" si="13"/>
        <v>1082136.3205510001</v>
      </c>
      <c r="AD81" s="19"/>
      <c r="AE81" s="88"/>
    </row>
    <row r="82" spans="1:33" ht="12" customHeight="1" x14ac:dyDescent="0.25">
      <c r="A82" s="388"/>
      <c r="B82" s="388"/>
      <c r="C82" s="252" t="s">
        <v>112</v>
      </c>
      <c r="D82" s="253">
        <v>703.08861000000002</v>
      </c>
      <c r="E82" s="253">
        <v>842599.7597670001</v>
      </c>
      <c r="F82" s="253">
        <v>455.05700000000002</v>
      </c>
      <c r="G82" s="253">
        <v>481880.03082000004</v>
      </c>
      <c r="H82" s="253">
        <v>627.39534000000003</v>
      </c>
      <c r="I82" s="253">
        <v>705970.98224399996</v>
      </c>
      <c r="J82" s="253">
        <v>215.90975</v>
      </c>
      <c r="K82" s="253">
        <v>302993.111515</v>
      </c>
      <c r="L82" s="253">
        <v>69.379550000000009</v>
      </c>
      <c r="M82" s="253">
        <v>105931.52664</v>
      </c>
      <c r="N82" s="253">
        <v>664.13235999999995</v>
      </c>
      <c r="O82" s="253">
        <v>888593.03551699989</v>
      </c>
      <c r="P82" s="277">
        <v>199.39036000000002</v>
      </c>
      <c r="Q82" s="277">
        <v>305017.805092</v>
      </c>
      <c r="R82" s="277">
        <v>379.46177</v>
      </c>
      <c r="S82" s="277">
        <v>526183.71197399998</v>
      </c>
      <c r="T82" s="277">
        <v>252.41864000000001</v>
      </c>
      <c r="U82" s="277">
        <v>485147.29347600002</v>
      </c>
      <c r="V82" s="277">
        <v>71.489999999999995</v>
      </c>
      <c r="W82" s="277">
        <v>127094.034</v>
      </c>
      <c r="X82" s="277">
        <v>499.61132999999995</v>
      </c>
      <c r="Y82" s="277">
        <v>882807.69097799994</v>
      </c>
      <c r="Z82" s="277">
        <v>584.73952000000008</v>
      </c>
      <c r="AA82" s="277">
        <v>1006202.8715819999</v>
      </c>
      <c r="AB82" s="317">
        <f t="shared" si="13"/>
        <v>4722.0742299999993</v>
      </c>
      <c r="AC82" s="317">
        <f t="shared" si="13"/>
        <v>6660421.8536049994</v>
      </c>
      <c r="AD82" s="2"/>
      <c r="AE82" s="88"/>
    </row>
    <row r="83" spans="1:33" ht="12" customHeight="1" x14ac:dyDescent="0.25">
      <c r="A83" s="588" t="s">
        <v>113</v>
      </c>
      <c r="B83" s="588"/>
      <c r="C83" s="252" t="s">
        <v>114</v>
      </c>
      <c r="D83" s="253">
        <v>376.45880000000005</v>
      </c>
      <c r="E83" s="253">
        <v>211718.509965</v>
      </c>
      <c r="F83" s="253">
        <v>267.47977000000003</v>
      </c>
      <c r="G83" s="253">
        <v>144157.16591500002</v>
      </c>
      <c r="H83" s="253">
        <v>621.11212999999998</v>
      </c>
      <c r="I83" s="253">
        <v>325700.39489300002</v>
      </c>
      <c r="J83" s="253">
        <v>1481.14445</v>
      </c>
      <c r="K83" s="253">
        <v>766740.33307000017</v>
      </c>
      <c r="L83" s="253">
        <v>1064.6526099999999</v>
      </c>
      <c r="M83" s="253">
        <v>591187.40759299998</v>
      </c>
      <c r="N83" s="253">
        <v>973.26463000000001</v>
      </c>
      <c r="O83" s="253">
        <v>553641.53256600001</v>
      </c>
      <c r="P83" s="277">
        <v>457.44099999999997</v>
      </c>
      <c r="Q83" s="277">
        <v>222923.10950799999</v>
      </c>
      <c r="R83" s="277">
        <v>321.13339000000002</v>
      </c>
      <c r="S83" s="277">
        <v>188389.80316800001</v>
      </c>
      <c r="T83" s="277">
        <v>53.497100000000003</v>
      </c>
      <c r="U83" s="277">
        <v>51067.261530000003</v>
      </c>
      <c r="V83" s="277">
        <v>46.614359999999998</v>
      </c>
      <c r="W83" s="277">
        <v>35108.704924000005</v>
      </c>
      <c r="X83" s="277">
        <v>151.59908999999999</v>
      </c>
      <c r="Y83" s="277">
        <v>167431.37893800004</v>
      </c>
      <c r="Z83" s="277">
        <v>15.585799999999999</v>
      </c>
      <c r="AA83" s="277">
        <v>19156.318320000002</v>
      </c>
      <c r="AB83" s="317">
        <f t="shared" si="13"/>
        <v>5829.9831299999978</v>
      </c>
      <c r="AC83" s="317">
        <f t="shared" si="13"/>
        <v>3277221.9203900001</v>
      </c>
      <c r="AD83" s="19"/>
      <c r="AF83" s="88"/>
      <c r="AG83" s="88"/>
    </row>
    <row r="84" spans="1:33" ht="12" customHeight="1" x14ac:dyDescent="0.25">
      <c r="A84" s="588" t="s">
        <v>115</v>
      </c>
      <c r="B84" s="588"/>
      <c r="C84" s="252" t="s">
        <v>116</v>
      </c>
      <c r="D84" s="253">
        <v>0</v>
      </c>
      <c r="E84" s="253">
        <v>0</v>
      </c>
      <c r="F84" s="253">
        <v>0</v>
      </c>
      <c r="G84" s="253">
        <v>0</v>
      </c>
      <c r="H84" s="253">
        <v>0</v>
      </c>
      <c r="I84" s="253">
        <v>0</v>
      </c>
      <c r="J84" s="253">
        <v>0.73702999999999996</v>
      </c>
      <c r="K84" s="253">
        <v>2094.0773479999998</v>
      </c>
      <c r="L84" s="253">
        <v>0</v>
      </c>
      <c r="M84" s="253">
        <v>0</v>
      </c>
      <c r="N84" s="253">
        <v>2.88</v>
      </c>
      <c r="O84" s="253">
        <v>2945.0880000000002</v>
      </c>
      <c r="P84" s="277">
        <v>3.0600000000000002E-2</v>
      </c>
      <c r="Q84" s="277">
        <v>174.30065999999999</v>
      </c>
      <c r="R84" s="277">
        <v>13.067540000000001</v>
      </c>
      <c r="S84" s="277">
        <v>15911.649799999999</v>
      </c>
      <c r="T84" s="277">
        <v>0.18587000000000001</v>
      </c>
      <c r="U84" s="277">
        <v>1056.85886</v>
      </c>
      <c r="V84" s="277">
        <v>3.4923600000000001</v>
      </c>
      <c r="W84" s="277">
        <v>4367.607876</v>
      </c>
      <c r="X84" s="277">
        <v>0</v>
      </c>
      <c r="Y84" s="277">
        <v>0</v>
      </c>
      <c r="Z84" s="277">
        <v>2</v>
      </c>
      <c r="AA84" s="277">
        <v>1844.7</v>
      </c>
      <c r="AB84" s="317">
        <f t="shared" si="13"/>
        <v>22.393400000000003</v>
      </c>
      <c r="AC84" s="317">
        <f t="shared" si="13"/>
        <v>28394.282543999998</v>
      </c>
      <c r="AD84" s="19"/>
      <c r="AE84" s="141"/>
    </row>
    <row r="85" spans="1:33" ht="12" customHeight="1" x14ac:dyDescent="0.25">
      <c r="A85" s="589"/>
      <c r="B85" s="589"/>
      <c r="C85" s="330" t="s">
        <v>117</v>
      </c>
      <c r="D85" s="311">
        <f>SUM(D86:D88)</f>
        <v>165.97642000000002</v>
      </c>
      <c r="E85" s="311">
        <f t="shared" ref="E85:AA85" si="14">SUM(E86:E88)</f>
        <v>158752.86896600001</v>
      </c>
      <c r="F85" s="311">
        <f t="shared" si="14"/>
        <v>80.421199999999999</v>
      </c>
      <c r="G85" s="311">
        <f t="shared" si="14"/>
        <v>66327.419120000006</v>
      </c>
      <c r="H85" s="311">
        <f t="shared" si="14"/>
        <v>53.396999999999998</v>
      </c>
      <c r="I85" s="311">
        <f t="shared" si="14"/>
        <v>57583.324800000002</v>
      </c>
      <c r="J85" s="311">
        <f t="shared" si="14"/>
        <v>0</v>
      </c>
      <c r="K85" s="311">
        <f t="shared" si="14"/>
        <v>0</v>
      </c>
      <c r="L85" s="311">
        <f>SUM(L86:L88)</f>
        <v>291.82776000000001</v>
      </c>
      <c r="M85" s="311">
        <f t="shared" si="14"/>
        <v>349366.06439999997</v>
      </c>
      <c r="N85" s="311">
        <f>SUM(N86:N88)</f>
        <v>0.93</v>
      </c>
      <c r="O85" s="311">
        <f t="shared" si="14"/>
        <v>4126.2</v>
      </c>
      <c r="P85" s="311">
        <f>SUM(P86:P88)</f>
        <v>23.474</v>
      </c>
      <c r="Q85" s="311">
        <f t="shared" si="14"/>
        <v>30772.066599999998</v>
      </c>
      <c r="R85" s="311">
        <f t="shared" si="14"/>
        <v>1636.0194700000002</v>
      </c>
      <c r="S85" s="311">
        <f t="shared" si="14"/>
        <v>2576153.7864659997</v>
      </c>
      <c r="T85" s="311">
        <f>SUM(T86:T88)</f>
        <v>1085.83313</v>
      </c>
      <c r="U85" s="311">
        <f>SUM(U86:U88)</f>
        <v>1664148.9047209998</v>
      </c>
      <c r="V85" s="311">
        <f>SUM(V86:V88)</f>
        <v>466.76277000000005</v>
      </c>
      <c r="W85" s="311">
        <f t="shared" si="14"/>
        <v>901418.79824400006</v>
      </c>
      <c r="X85" s="311">
        <f t="shared" si="14"/>
        <v>547.66022000000009</v>
      </c>
      <c r="Y85" s="311">
        <f t="shared" si="14"/>
        <v>843925.77377999993</v>
      </c>
      <c r="Z85" s="311">
        <f t="shared" si="14"/>
        <v>354.83159999999998</v>
      </c>
      <c r="AA85" s="311">
        <f t="shared" si="14"/>
        <v>470685.03012000001</v>
      </c>
      <c r="AB85" s="317">
        <f t="shared" si="13"/>
        <v>4707.13357</v>
      </c>
      <c r="AC85" s="317">
        <f t="shared" si="13"/>
        <v>7123260.2372169998</v>
      </c>
      <c r="AD85" s="19"/>
      <c r="AE85" s="88"/>
    </row>
    <row r="86" spans="1:33" s="5" customFormat="1" ht="12" customHeight="1" x14ac:dyDescent="0.25">
      <c r="A86" s="388"/>
      <c r="B86" s="388" t="s">
        <v>118</v>
      </c>
      <c r="C86" s="252" t="s">
        <v>119</v>
      </c>
      <c r="D86" s="253">
        <v>0</v>
      </c>
      <c r="E86" s="253">
        <v>0</v>
      </c>
      <c r="F86" s="253">
        <v>0</v>
      </c>
      <c r="G86" s="253">
        <v>0</v>
      </c>
      <c r="H86" s="253">
        <v>0</v>
      </c>
      <c r="I86" s="253">
        <v>0</v>
      </c>
      <c r="J86" s="253">
        <v>0</v>
      </c>
      <c r="K86" s="253">
        <v>0</v>
      </c>
      <c r="L86" s="253">
        <v>0.24</v>
      </c>
      <c r="M86" s="253">
        <v>5548.0079999999998</v>
      </c>
      <c r="N86" s="253">
        <v>0.12</v>
      </c>
      <c r="O86" s="253">
        <v>2733</v>
      </c>
      <c r="P86" s="253">
        <v>0</v>
      </c>
      <c r="Q86" s="253">
        <v>0</v>
      </c>
      <c r="R86" s="253">
        <v>0</v>
      </c>
      <c r="S86" s="253">
        <v>0</v>
      </c>
      <c r="T86" s="253">
        <v>99.994679999999988</v>
      </c>
      <c r="U86" s="253">
        <v>147071.83643999998</v>
      </c>
      <c r="V86" s="253">
        <v>0</v>
      </c>
      <c r="W86" s="253">
        <v>0</v>
      </c>
      <c r="X86" s="277">
        <v>0</v>
      </c>
      <c r="Y86" s="277">
        <v>0</v>
      </c>
      <c r="Z86" s="277">
        <v>0</v>
      </c>
      <c r="AA86" s="277">
        <v>0</v>
      </c>
      <c r="AB86" s="317">
        <f t="shared" si="13"/>
        <v>100.35467999999999</v>
      </c>
      <c r="AC86" s="317">
        <f t="shared" si="13"/>
        <v>155352.84443999999</v>
      </c>
      <c r="AD86" s="141"/>
      <c r="AE86" s="88"/>
    </row>
    <row r="87" spans="1:33" ht="12" customHeight="1" x14ac:dyDescent="0.25">
      <c r="A87" s="388"/>
      <c r="B87" s="388" t="s">
        <v>120</v>
      </c>
      <c r="C87" s="252" t="s">
        <v>121</v>
      </c>
      <c r="D87" s="253">
        <v>0</v>
      </c>
      <c r="E87" s="253">
        <v>0</v>
      </c>
      <c r="F87" s="253">
        <v>57.741199999999999</v>
      </c>
      <c r="G87" s="253">
        <v>49074.743119999999</v>
      </c>
      <c r="H87" s="253">
        <v>53.396999999999998</v>
      </c>
      <c r="I87" s="253">
        <v>57583.324800000002</v>
      </c>
      <c r="J87" s="253">
        <v>0</v>
      </c>
      <c r="K87" s="253">
        <v>0</v>
      </c>
      <c r="L87" s="253">
        <v>291.58776</v>
      </c>
      <c r="M87" s="253">
        <v>343818.0564</v>
      </c>
      <c r="N87" s="253">
        <v>0.81</v>
      </c>
      <c r="O87" s="253">
        <v>1393.2</v>
      </c>
      <c r="P87" s="277">
        <v>23.474</v>
      </c>
      <c r="Q87" s="277">
        <v>30772.066599999998</v>
      </c>
      <c r="R87" s="277">
        <v>1636.0194700000002</v>
      </c>
      <c r="S87" s="277">
        <v>2576153.7864659997</v>
      </c>
      <c r="T87" s="277">
        <v>985.83844999999997</v>
      </c>
      <c r="U87" s="277">
        <v>1517077.0682809998</v>
      </c>
      <c r="V87" s="277">
        <v>466.76277000000005</v>
      </c>
      <c r="W87" s="277">
        <v>901418.79824400006</v>
      </c>
      <c r="X87" s="277">
        <v>522.66686000000004</v>
      </c>
      <c r="Y87" s="277">
        <v>810237.22383599996</v>
      </c>
      <c r="Z87" s="277">
        <v>252.37799999999999</v>
      </c>
      <c r="AA87" s="277">
        <v>346999.527</v>
      </c>
      <c r="AB87" s="329">
        <f t="shared" si="13"/>
        <v>4290.67551</v>
      </c>
      <c r="AC87" s="329">
        <f t="shared" si="13"/>
        <v>6634527.7947469996</v>
      </c>
      <c r="AD87" s="19"/>
      <c r="AE87" s="5"/>
    </row>
    <row r="88" spans="1:33" ht="12" customHeight="1" x14ac:dyDescent="0.25">
      <c r="A88" s="388"/>
      <c r="B88" s="388" t="s">
        <v>122</v>
      </c>
      <c r="C88" s="252" t="s">
        <v>123</v>
      </c>
      <c r="D88" s="253">
        <v>165.97642000000002</v>
      </c>
      <c r="E88" s="253">
        <v>158752.86896600001</v>
      </c>
      <c r="F88" s="253">
        <v>22.68</v>
      </c>
      <c r="G88" s="253">
        <v>17252.675999999999</v>
      </c>
      <c r="H88" s="253">
        <v>0</v>
      </c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77">
        <v>0</v>
      </c>
      <c r="S88" s="277">
        <v>0</v>
      </c>
      <c r="T88" s="277">
        <v>0</v>
      </c>
      <c r="U88" s="277">
        <v>0</v>
      </c>
      <c r="V88" s="277">
        <v>0</v>
      </c>
      <c r="W88" s="277">
        <v>0</v>
      </c>
      <c r="X88" s="277">
        <v>24.993359999999999</v>
      </c>
      <c r="Y88" s="277">
        <v>33688.549943999999</v>
      </c>
      <c r="Z88" s="277">
        <v>102.45360000000001</v>
      </c>
      <c r="AA88" s="277">
        <v>123685.50312000001</v>
      </c>
      <c r="AB88" s="317">
        <f t="shared" si="13"/>
        <v>316.10338000000002</v>
      </c>
      <c r="AC88" s="317">
        <f t="shared" si="13"/>
        <v>333379.59802999999</v>
      </c>
      <c r="AD88" s="19"/>
    </row>
    <row r="89" spans="1:33" ht="12" customHeight="1" x14ac:dyDescent="0.25">
      <c r="A89" s="248" t="s">
        <v>105</v>
      </c>
      <c r="B89" s="324"/>
      <c r="C89" s="325" t="s">
        <v>124</v>
      </c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5"/>
    </row>
    <row r="90" spans="1:33" ht="12" customHeight="1" x14ac:dyDescent="0.25">
      <c r="A90" s="331"/>
      <c r="B90" s="388" t="s">
        <v>125</v>
      </c>
      <c r="C90" s="332" t="s">
        <v>126</v>
      </c>
      <c r="D90" s="263">
        <v>0</v>
      </c>
      <c r="E90" s="263">
        <v>0</v>
      </c>
      <c r="F90" s="263">
        <v>83.305000000000007</v>
      </c>
      <c r="G90" s="263">
        <v>42675.3</v>
      </c>
      <c r="H90" s="263">
        <v>38.884999999999998</v>
      </c>
      <c r="I90" s="263">
        <v>19952.099999999999</v>
      </c>
      <c r="J90" s="263">
        <v>31.62</v>
      </c>
      <c r="K90" s="263">
        <v>16571.900000000001</v>
      </c>
      <c r="L90" s="263">
        <v>119.27549999999999</v>
      </c>
      <c r="M90" s="263">
        <v>62094.785000000003</v>
      </c>
      <c r="N90" s="263">
        <v>53.383000000000003</v>
      </c>
      <c r="O90" s="263">
        <v>28011.160000000003</v>
      </c>
      <c r="P90" s="263">
        <v>41.635419999999996</v>
      </c>
      <c r="Q90" s="263">
        <v>21914.635800000004</v>
      </c>
      <c r="R90" s="263">
        <v>108.42799000000001</v>
      </c>
      <c r="S90" s="263">
        <v>30420.623200000002</v>
      </c>
      <c r="T90" s="263">
        <v>2263.0142099999998</v>
      </c>
      <c r="U90" s="263">
        <v>90888.048579999973</v>
      </c>
      <c r="V90" s="263">
        <v>67.404800000000009</v>
      </c>
      <c r="W90" s="263">
        <v>167480.00735000003</v>
      </c>
      <c r="X90" s="263">
        <v>86.09</v>
      </c>
      <c r="Y90" s="263">
        <v>52260.13</v>
      </c>
      <c r="Z90" s="263">
        <v>76.398780000000002</v>
      </c>
      <c r="AA90" s="263">
        <v>47650.591799999995</v>
      </c>
      <c r="AB90" s="263">
        <f t="shared" ref="AB90:AC101" si="15">D90+F90+H90+J90+L90+N90+P90+R90+T90+V90+X90+Z90</f>
        <v>2969.4396999999999</v>
      </c>
      <c r="AC90" s="263">
        <f t="shared" si="15"/>
        <v>579919.28172999993</v>
      </c>
    </row>
    <row r="91" spans="1:33" ht="12" customHeight="1" x14ac:dyDescent="0.25">
      <c r="A91" s="331"/>
      <c r="B91" s="388" t="s">
        <v>309</v>
      </c>
      <c r="C91" s="332" t="s">
        <v>128</v>
      </c>
      <c r="D91" s="263">
        <v>247.03396999999998</v>
      </c>
      <c r="E91" s="263">
        <v>125452.50211</v>
      </c>
      <c r="F91" s="263">
        <v>142.16411000000002</v>
      </c>
      <c r="G91" s="263">
        <v>93821.595216999995</v>
      </c>
      <c r="H91" s="263">
        <v>88.969120000000018</v>
      </c>
      <c r="I91" s="263">
        <v>62838.658315000001</v>
      </c>
      <c r="J91" s="263">
        <v>82.818199999999976</v>
      </c>
      <c r="K91" s="263">
        <v>51791.332142000028</v>
      </c>
      <c r="L91" s="263">
        <v>98.431309999999968</v>
      </c>
      <c r="M91" s="263">
        <v>43470.039053000008</v>
      </c>
      <c r="N91" s="263">
        <v>214.07719999999998</v>
      </c>
      <c r="O91" s="263">
        <v>80079.593255999993</v>
      </c>
      <c r="P91" s="263">
        <v>68.206469999999968</v>
      </c>
      <c r="Q91" s="263">
        <v>35840.570751999992</v>
      </c>
      <c r="R91" s="263">
        <v>255.62397999999996</v>
      </c>
      <c r="S91" s="263">
        <v>91341.499495999989</v>
      </c>
      <c r="T91" s="263">
        <v>185.23736000000005</v>
      </c>
      <c r="U91" s="263">
        <v>78586.17884899996</v>
      </c>
      <c r="V91" s="263">
        <v>3930.3601799999988</v>
      </c>
      <c r="W91" s="263">
        <v>1822152.0967289989</v>
      </c>
      <c r="X91" s="277">
        <v>2719.2702799999988</v>
      </c>
      <c r="Y91" s="277">
        <v>1235444.6773039997</v>
      </c>
      <c r="Z91" s="277">
        <v>5967.1637599999967</v>
      </c>
      <c r="AA91" s="277">
        <v>2589240.9574960014</v>
      </c>
      <c r="AB91" s="317">
        <f t="shared" si="15"/>
        <v>13999.355939999994</v>
      </c>
      <c r="AC91" s="317">
        <f t="shared" si="15"/>
        <v>6310059.7007189998</v>
      </c>
    </row>
    <row r="92" spans="1:33" s="5" customFormat="1" ht="12" customHeight="1" x14ac:dyDescent="0.25">
      <c r="A92" s="588"/>
      <c r="B92" s="588"/>
      <c r="C92" s="328" t="s">
        <v>129</v>
      </c>
      <c r="D92" s="262">
        <f>D93+D94+D95</f>
        <v>1858.7357000000002</v>
      </c>
      <c r="E92" s="262">
        <f>E93+E94+E95</f>
        <v>1863998.2947510001</v>
      </c>
      <c r="F92" s="262">
        <f>F93+F94+F95</f>
        <v>1129.92127</v>
      </c>
      <c r="G92" s="262">
        <f t="shared" ref="G92:AA92" si="16">G93+G94+G95</f>
        <v>821053.81105099979</v>
      </c>
      <c r="H92" s="262">
        <f t="shared" si="16"/>
        <v>693.51313000000005</v>
      </c>
      <c r="I92" s="262">
        <f t="shared" si="16"/>
        <v>777311.78077300009</v>
      </c>
      <c r="J92" s="262">
        <f t="shared" si="16"/>
        <v>613.17636000000005</v>
      </c>
      <c r="K92" s="262">
        <f t="shared" si="16"/>
        <v>638025.33747399994</v>
      </c>
      <c r="L92" s="262">
        <f t="shared" si="16"/>
        <v>737.47967999999992</v>
      </c>
      <c r="M92" s="262">
        <f t="shared" si="16"/>
        <v>613780.59362399997</v>
      </c>
      <c r="N92" s="262">
        <f t="shared" si="16"/>
        <v>274.08960000000002</v>
      </c>
      <c r="O92" s="262">
        <f t="shared" si="16"/>
        <v>386067.93519199995</v>
      </c>
      <c r="P92" s="262">
        <f t="shared" si="16"/>
        <v>131.58879999999999</v>
      </c>
      <c r="Q92" s="262">
        <f t="shared" si="16"/>
        <v>185690.43856000004</v>
      </c>
      <c r="R92" s="262">
        <f t="shared" si="16"/>
        <v>1437.5244</v>
      </c>
      <c r="S92" s="262">
        <f t="shared" si="16"/>
        <v>1287779.7826599998</v>
      </c>
      <c r="T92" s="262">
        <f t="shared" si="16"/>
        <v>1693.89401</v>
      </c>
      <c r="U92" s="262">
        <f t="shared" si="16"/>
        <v>1635322.6816079998</v>
      </c>
      <c r="V92" s="262">
        <f>V93+V94+V95</f>
        <v>1389.9761900000003</v>
      </c>
      <c r="W92" s="262">
        <f t="shared" si="16"/>
        <v>1440692.0035319999</v>
      </c>
      <c r="X92" s="262">
        <f>X93+X94+X95</f>
        <v>1167.1501599999999</v>
      </c>
      <c r="Y92" s="262">
        <f t="shared" si="16"/>
        <v>1300538.7299539996</v>
      </c>
      <c r="Z92" s="262">
        <f>Z93+Z94+Z95</f>
        <v>462.84519999999998</v>
      </c>
      <c r="AA92" s="262">
        <f t="shared" si="16"/>
        <v>564132.17245399999</v>
      </c>
      <c r="AB92" s="317">
        <f>D92+F92+H92+J92+L92+N92+P92+R92+T92+V92+X92+Z92</f>
        <v>11589.8945</v>
      </c>
      <c r="AC92" s="317">
        <f t="shared" si="15"/>
        <v>11514393.561632998</v>
      </c>
      <c r="AD92"/>
      <c r="AE92" s="20"/>
    </row>
    <row r="93" spans="1:33" ht="12" customHeight="1" x14ac:dyDescent="0.25">
      <c r="A93" s="388"/>
      <c r="B93" s="388"/>
      <c r="C93" s="328" t="s">
        <v>310</v>
      </c>
      <c r="D93" s="262">
        <v>0</v>
      </c>
      <c r="E93" s="262">
        <v>0</v>
      </c>
      <c r="F93" s="262">
        <v>0</v>
      </c>
      <c r="G93" s="262">
        <v>0</v>
      </c>
      <c r="H93" s="262">
        <v>0</v>
      </c>
      <c r="I93" s="262">
        <v>0</v>
      </c>
      <c r="J93" s="262">
        <v>0</v>
      </c>
      <c r="K93" s="262">
        <v>0</v>
      </c>
      <c r="L93" s="262">
        <v>0</v>
      </c>
      <c r="M93" s="262">
        <v>0</v>
      </c>
      <c r="N93" s="262">
        <v>0</v>
      </c>
      <c r="O93" s="262">
        <v>0</v>
      </c>
      <c r="P93" s="262">
        <v>0</v>
      </c>
      <c r="Q93" s="262">
        <v>0</v>
      </c>
      <c r="R93" s="262">
        <v>0</v>
      </c>
      <c r="S93" s="262">
        <v>0</v>
      </c>
      <c r="T93" s="311">
        <v>30.13</v>
      </c>
      <c r="U93" s="311">
        <v>46560.764999999999</v>
      </c>
      <c r="V93" s="311">
        <v>72.16</v>
      </c>
      <c r="W93" s="311">
        <v>205272.03200000001</v>
      </c>
      <c r="X93" s="311">
        <v>0</v>
      </c>
      <c r="Y93" s="311">
        <v>0</v>
      </c>
      <c r="Z93" s="311">
        <v>0</v>
      </c>
      <c r="AA93" s="311">
        <v>0</v>
      </c>
      <c r="AB93" s="317">
        <f t="shared" si="15"/>
        <v>102.28999999999999</v>
      </c>
      <c r="AC93" s="317">
        <f t="shared" si="15"/>
        <v>251832.79700000002</v>
      </c>
      <c r="AD93" s="88"/>
      <c r="AE93" s="5"/>
    </row>
    <row r="94" spans="1:33" ht="12" customHeight="1" x14ac:dyDescent="0.25">
      <c r="A94" s="388"/>
      <c r="B94" s="388" t="s">
        <v>131</v>
      </c>
      <c r="C94" s="252" t="s">
        <v>132</v>
      </c>
      <c r="D94" s="253">
        <v>1657.4778600000002</v>
      </c>
      <c r="E94" s="253">
        <v>1410259.326626</v>
      </c>
      <c r="F94" s="253">
        <v>1064</v>
      </c>
      <c r="G94" s="253">
        <v>720269.19999999984</v>
      </c>
      <c r="H94" s="253">
        <v>527.82000000000005</v>
      </c>
      <c r="I94" s="253">
        <v>513220.44</v>
      </c>
      <c r="J94" s="253">
        <v>503.88</v>
      </c>
      <c r="K94" s="253">
        <v>433341.76</v>
      </c>
      <c r="L94" s="253">
        <v>588</v>
      </c>
      <c r="M94" s="253">
        <v>383137.99999999994</v>
      </c>
      <c r="N94" s="253">
        <v>85</v>
      </c>
      <c r="O94" s="253">
        <v>46259.5</v>
      </c>
      <c r="P94" s="277">
        <v>84</v>
      </c>
      <c r="Q94" s="277">
        <v>92293.6</v>
      </c>
      <c r="R94" s="277">
        <v>1415.5</v>
      </c>
      <c r="S94" s="277">
        <v>1239778.5499999998</v>
      </c>
      <c r="T94" s="277">
        <v>1491.34</v>
      </c>
      <c r="U94" s="277">
        <v>1277291.46</v>
      </c>
      <c r="V94" s="277">
        <v>1146.3018100000002</v>
      </c>
      <c r="W94" s="277">
        <v>930365.85998399975</v>
      </c>
      <c r="X94" s="277">
        <v>988</v>
      </c>
      <c r="Y94" s="277">
        <v>941783.19999999984</v>
      </c>
      <c r="Z94" s="277">
        <v>361.44</v>
      </c>
      <c r="AA94" s="277">
        <v>358337.19199999998</v>
      </c>
      <c r="AB94" s="317">
        <f t="shared" si="15"/>
        <v>9912.7596700000013</v>
      </c>
      <c r="AC94" s="317">
        <f t="shared" si="15"/>
        <v>8346338.08861</v>
      </c>
      <c r="AD94" s="88"/>
    </row>
    <row r="95" spans="1:33" ht="12" customHeight="1" x14ac:dyDescent="0.25">
      <c r="A95" s="388"/>
      <c r="B95" s="388" t="s">
        <v>133</v>
      </c>
      <c r="C95" s="252" t="s">
        <v>134</v>
      </c>
      <c r="D95" s="253">
        <v>201.25783999999999</v>
      </c>
      <c r="E95" s="253">
        <v>453738.96812500007</v>
      </c>
      <c r="F95" s="253">
        <v>65.921270000000007</v>
      </c>
      <c r="G95" s="253">
        <v>100784.611051</v>
      </c>
      <c r="H95" s="253">
        <v>165.69313</v>
      </c>
      <c r="I95" s="253">
        <v>264091.34077300003</v>
      </c>
      <c r="J95" s="253">
        <v>109.29636000000001</v>
      </c>
      <c r="K95" s="253">
        <v>204683.57747399996</v>
      </c>
      <c r="L95" s="253">
        <v>149.47967999999997</v>
      </c>
      <c r="M95" s="253">
        <v>230642.59362399997</v>
      </c>
      <c r="N95" s="253">
        <v>189.08959999999999</v>
      </c>
      <c r="O95" s="253">
        <v>339808.43519199995</v>
      </c>
      <c r="P95" s="277">
        <v>47.588799999999999</v>
      </c>
      <c r="Q95" s="277">
        <v>93396.838560000018</v>
      </c>
      <c r="R95" s="277">
        <v>22.0244</v>
      </c>
      <c r="S95" s="277">
        <v>48001.232660000023</v>
      </c>
      <c r="T95" s="277">
        <v>172.42401000000001</v>
      </c>
      <c r="U95" s="277">
        <v>311470.45660799998</v>
      </c>
      <c r="V95" s="277">
        <v>171.51438000000002</v>
      </c>
      <c r="W95" s="277">
        <v>305054.11154799996</v>
      </c>
      <c r="X95" s="277">
        <v>179.15015999999997</v>
      </c>
      <c r="Y95" s="277">
        <v>358755.52995399991</v>
      </c>
      <c r="Z95" s="277">
        <v>101.40519999999998</v>
      </c>
      <c r="AA95" s="277">
        <v>205794.98045400006</v>
      </c>
      <c r="AB95" s="317">
        <f t="shared" si="15"/>
        <v>1574.8448299999998</v>
      </c>
      <c r="AC95" s="317">
        <f t="shared" si="15"/>
        <v>2916222.6760229999</v>
      </c>
      <c r="AD95" s="5"/>
    </row>
    <row r="96" spans="1:33" ht="14.25" customHeight="1" x14ac:dyDescent="0.25">
      <c r="A96" s="388"/>
      <c r="B96" s="388" t="s">
        <v>135</v>
      </c>
      <c r="C96" s="328" t="s">
        <v>136</v>
      </c>
      <c r="D96" s="262">
        <v>1.0315099999999999</v>
      </c>
      <c r="E96" s="262">
        <v>1821.619543</v>
      </c>
      <c r="F96" s="262">
        <v>7.9412000000000003</v>
      </c>
      <c r="G96" s="262">
        <v>27532.526679999999</v>
      </c>
      <c r="H96" s="262">
        <v>1.09E-2</v>
      </c>
      <c r="I96" s="262">
        <v>52.499850000000002</v>
      </c>
      <c r="J96" s="262">
        <v>1.814E-2</v>
      </c>
      <c r="K96" s="262">
        <v>67.486242000000004</v>
      </c>
      <c r="L96" s="262">
        <v>147.54761999999999</v>
      </c>
      <c r="M96" s="262">
        <v>35399.399086999998</v>
      </c>
      <c r="N96" s="262">
        <v>29.95506</v>
      </c>
      <c r="O96" s="262">
        <v>4111.840263</v>
      </c>
      <c r="P96" s="311">
        <v>13.21602</v>
      </c>
      <c r="Q96" s="311">
        <v>17382.736884000002</v>
      </c>
      <c r="R96" s="311">
        <v>107.47615</v>
      </c>
      <c r="S96" s="311">
        <v>10177.968192</v>
      </c>
      <c r="T96" s="311">
        <v>2258.0793699999995</v>
      </c>
      <c r="U96" s="311">
        <v>100637.652936</v>
      </c>
      <c r="V96" s="311">
        <v>6.35534</v>
      </c>
      <c r="W96" s="311">
        <v>12619.812415999999</v>
      </c>
      <c r="X96" s="311">
        <v>13.313000000000001</v>
      </c>
      <c r="Y96" s="311">
        <v>21416.9967</v>
      </c>
      <c r="Z96" s="311">
        <v>4.8784999999999998</v>
      </c>
      <c r="AA96" s="311">
        <v>16539.587780000002</v>
      </c>
      <c r="AB96" s="317">
        <f t="shared" si="15"/>
        <v>2589.8228099999997</v>
      </c>
      <c r="AC96" s="317">
        <f t="shared" si="15"/>
        <v>247760.12657299999</v>
      </c>
    </row>
    <row r="97" spans="1:31" ht="12" customHeight="1" x14ac:dyDescent="0.25">
      <c r="A97" s="388"/>
      <c r="B97" s="388" t="s">
        <v>137</v>
      </c>
      <c r="C97" s="252" t="s">
        <v>138</v>
      </c>
      <c r="D97" s="253">
        <v>2.6699200000000003</v>
      </c>
      <c r="E97" s="253">
        <v>3364.24946</v>
      </c>
      <c r="F97" s="253">
        <v>1.2339599999999999</v>
      </c>
      <c r="G97" s="253">
        <v>1921.2124120000001</v>
      </c>
      <c r="H97" s="253">
        <v>2.0026599999999997</v>
      </c>
      <c r="I97" s="253">
        <v>2738.8702439999997</v>
      </c>
      <c r="J97" s="253">
        <v>0.85504000000000002</v>
      </c>
      <c r="K97" s="253">
        <v>1136.051541</v>
      </c>
      <c r="L97" s="253">
        <v>0.96162999999999987</v>
      </c>
      <c r="M97" s="253">
        <v>1364.8596419999999</v>
      </c>
      <c r="N97" s="253">
        <v>0.47188999999999998</v>
      </c>
      <c r="O97" s="253">
        <v>613.301784</v>
      </c>
      <c r="P97" s="277">
        <v>0.85048000000000001</v>
      </c>
      <c r="Q97" s="277">
        <v>1188.00819</v>
      </c>
      <c r="R97" s="277">
        <v>0.59738000000000002</v>
      </c>
      <c r="S97" s="277">
        <v>969.07283800000005</v>
      </c>
      <c r="T97" s="277">
        <v>6.5617700000000028</v>
      </c>
      <c r="U97" s="277">
        <v>3107.8437699999995</v>
      </c>
      <c r="V97" s="277">
        <v>37.219770000000004</v>
      </c>
      <c r="W97" s="277">
        <v>32323.000065</v>
      </c>
      <c r="X97" s="277">
        <v>0.68946000000000007</v>
      </c>
      <c r="Y97" s="277">
        <v>887.05882199999996</v>
      </c>
      <c r="Z97" s="277">
        <v>0.75296999999999992</v>
      </c>
      <c r="AA97" s="277">
        <v>1273.212978</v>
      </c>
      <c r="AB97" s="317">
        <f t="shared" si="15"/>
        <v>54.866929999999996</v>
      </c>
      <c r="AC97" s="317">
        <f t="shared" si="15"/>
        <v>50886.741746</v>
      </c>
    </row>
    <row r="98" spans="1:31" ht="12" customHeight="1" x14ac:dyDescent="0.25">
      <c r="A98" s="332"/>
      <c r="B98" s="388" t="s">
        <v>139</v>
      </c>
      <c r="C98" s="252" t="s">
        <v>140</v>
      </c>
      <c r="D98" s="253">
        <v>18.023509999999998</v>
      </c>
      <c r="E98" s="253">
        <v>66816.830283999996</v>
      </c>
      <c r="F98" s="253">
        <v>18.480430000000005</v>
      </c>
      <c r="G98" s="253">
        <v>56905.074561999994</v>
      </c>
      <c r="H98" s="253">
        <v>22.842320000000008</v>
      </c>
      <c r="I98" s="253">
        <v>71519.783144999994</v>
      </c>
      <c r="J98" s="253">
        <v>22.211680000000005</v>
      </c>
      <c r="K98" s="253">
        <v>69109.724204999991</v>
      </c>
      <c r="L98" s="253">
        <v>27.816870000000002</v>
      </c>
      <c r="M98" s="253">
        <v>93947.098271999988</v>
      </c>
      <c r="N98" s="253">
        <v>18.24352</v>
      </c>
      <c r="O98" s="253">
        <v>54566.755745000002</v>
      </c>
      <c r="P98" s="277">
        <v>21.897649999999999</v>
      </c>
      <c r="Q98" s="277">
        <v>67365.478572000007</v>
      </c>
      <c r="R98" s="277">
        <v>19.950749999999999</v>
      </c>
      <c r="S98" s="277">
        <v>63273.139550999993</v>
      </c>
      <c r="T98" s="277">
        <v>18.847069999999999</v>
      </c>
      <c r="U98" s="277">
        <v>58907.029996999991</v>
      </c>
      <c r="V98" s="277">
        <v>29.068069999999995</v>
      </c>
      <c r="W98" s="277">
        <v>104382.357252</v>
      </c>
      <c r="X98" s="277">
        <v>25.149780000000003</v>
      </c>
      <c r="Y98" s="277">
        <v>94265.952045999991</v>
      </c>
      <c r="Z98" s="277">
        <v>19.829080000000001</v>
      </c>
      <c r="AA98" s="277">
        <v>65005.113874000002</v>
      </c>
      <c r="AB98" s="317">
        <f>D98+F98+H98+J98+L98+N98+P98+R98+T98+V98+X98+Z98</f>
        <v>262.36072999999999</v>
      </c>
      <c r="AC98" s="317">
        <f t="shared" si="15"/>
        <v>866064.33750499994</v>
      </c>
    </row>
    <row r="99" spans="1:31" ht="12" customHeight="1" x14ac:dyDescent="0.25">
      <c r="A99" s="333"/>
      <c r="B99" s="388" t="s">
        <v>311</v>
      </c>
      <c r="C99" s="252" t="s">
        <v>142</v>
      </c>
      <c r="D99" s="253">
        <v>3.7785700000000002</v>
      </c>
      <c r="E99" s="253">
        <v>7833.8205030000008</v>
      </c>
      <c r="F99" s="253">
        <v>9.1061199999999989</v>
      </c>
      <c r="G99" s="253">
        <v>17065.372348000001</v>
      </c>
      <c r="H99" s="253">
        <v>10.904380000000002</v>
      </c>
      <c r="I99" s="253">
        <v>17881.037325000001</v>
      </c>
      <c r="J99" s="253">
        <v>8.8203199999999988</v>
      </c>
      <c r="K99" s="253">
        <v>10288.236153999998</v>
      </c>
      <c r="L99" s="253">
        <v>11.496259999999999</v>
      </c>
      <c r="M99" s="253">
        <v>18133.720001000002</v>
      </c>
      <c r="N99" s="253">
        <v>8.3957700000000006</v>
      </c>
      <c r="O99" s="253">
        <v>14146.25837</v>
      </c>
      <c r="P99" s="277">
        <v>8.4032999999999998</v>
      </c>
      <c r="Q99" s="277">
        <v>13424.574379</v>
      </c>
      <c r="R99" s="277">
        <v>9.4585000000000008</v>
      </c>
      <c r="S99" s="277">
        <v>16405.208666999999</v>
      </c>
      <c r="T99" s="277">
        <v>11.56915</v>
      </c>
      <c r="U99" s="277">
        <v>17410.398965</v>
      </c>
      <c r="V99" s="277">
        <v>12.86565</v>
      </c>
      <c r="W99" s="277">
        <v>24822.017425000002</v>
      </c>
      <c r="X99" s="277">
        <v>8.8376599999999996</v>
      </c>
      <c r="Y99" s="277">
        <v>14480.369316999999</v>
      </c>
      <c r="Z99" s="277">
        <v>6.6237700000000004</v>
      </c>
      <c r="AA99" s="277">
        <v>13621.170107000002</v>
      </c>
      <c r="AB99" s="317">
        <f t="shared" si="15"/>
        <v>110.25945000000002</v>
      </c>
      <c r="AC99" s="317">
        <f t="shared" si="15"/>
        <v>185512.18356100001</v>
      </c>
    </row>
    <row r="100" spans="1:31" ht="12" customHeight="1" x14ac:dyDescent="0.25">
      <c r="A100" s="333"/>
      <c r="B100" s="388">
        <v>705</v>
      </c>
      <c r="C100" s="252" t="s">
        <v>143</v>
      </c>
      <c r="D100" s="253">
        <v>21.589270000000003</v>
      </c>
      <c r="E100" s="253">
        <v>89477.847890000019</v>
      </c>
      <c r="F100" s="253">
        <v>21.53276</v>
      </c>
      <c r="G100" s="253">
        <v>87990.269321000043</v>
      </c>
      <c r="H100" s="253">
        <v>20.721519999999998</v>
      </c>
      <c r="I100" s="253">
        <v>88747.245538999952</v>
      </c>
      <c r="J100" s="253">
        <v>17.445279999999997</v>
      </c>
      <c r="K100" s="253">
        <v>74216.065929999997</v>
      </c>
      <c r="L100" s="253">
        <v>25.299969999999998</v>
      </c>
      <c r="M100" s="253">
        <v>99306.577923999968</v>
      </c>
      <c r="N100" s="253">
        <v>22.748900000000006</v>
      </c>
      <c r="O100" s="253">
        <v>84514.186306000032</v>
      </c>
      <c r="P100" s="277">
        <v>25.648009999999999</v>
      </c>
      <c r="Q100" s="277">
        <v>104815.10577900002</v>
      </c>
      <c r="R100" s="277">
        <v>29.013440000000006</v>
      </c>
      <c r="S100" s="277">
        <v>112869.04037599998</v>
      </c>
      <c r="T100" s="277">
        <v>27.144410000000001</v>
      </c>
      <c r="U100" s="277">
        <v>110676.26769199999</v>
      </c>
      <c r="V100" s="277">
        <v>36.34612000000002</v>
      </c>
      <c r="W100" s="277">
        <v>162454.13009599995</v>
      </c>
      <c r="X100" s="277">
        <v>35.003730000000004</v>
      </c>
      <c r="Y100" s="277">
        <v>178753.91715399997</v>
      </c>
      <c r="Z100" s="277">
        <v>23.143879999999996</v>
      </c>
      <c r="AA100" s="277">
        <v>111848.20746599999</v>
      </c>
      <c r="AB100" s="317">
        <f t="shared" si="15"/>
        <v>305.63729000000001</v>
      </c>
      <c r="AC100" s="317">
        <f t="shared" si="15"/>
        <v>1305668.8614729999</v>
      </c>
    </row>
    <row r="101" spans="1:31" ht="12" customHeight="1" x14ac:dyDescent="0.25">
      <c r="A101" s="332"/>
      <c r="B101" s="388" t="s">
        <v>144</v>
      </c>
      <c r="C101" s="252" t="s">
        <v>145</v>
      </c>
      <c r="D101" s="253">
        <v>1.1208699999999998</v>
      </c>
      <c r="E101" s="253">
        <v>4272.5116180000005</v>
      </c>
      <c r="F101" s="253">
        <v>1.2110999999999998</v>
      </c>
      <c r="G101" s="253">
        <v>2643.5588149999999</v>
      </c>
      <c r="H101" s="253">
        <v>0.68486000000000002</v>
      </c>
      <c r="I101" s="253">
        <v>1555.859676</v>
      </c>
      <c r="J101" s="253">
        <v>1.35171</v>
      </c>
      <c r="K101" s="253">
        <v>3015.887221</v>
      </c>
      <c r="L101" s="253">
        <v>0.78017999999999998</v>
      </c>
      <c r="M101" s="253">
        <v>1777.9196529999999</v>
      </c>
      <c r="N101" s="253">
        <v>0.71850000000000003</v>
      </c>
      <c r="O101" s="253">
        <v>1894.489186</v>
      </c>
      <c r="P101" s="277">
        <v>0.84370000000000001</v>
      </c>
      <c r="Q101" s="277">
        <v>2226.9794540000003</v>
      </c>
      <c r="R101" s="277">
        <v>0.65771000000000002</v>
      </c>
      <c r="S101" s="277">
        <v>1721.3973040000001</v>
      </c>
      <c r="T101" s="277">
        <v>1.2156399999999998</v>
      </c>
      <c r="U101" s="277">
        <v>3034.5469370000001</v>
      </c>
      <c r="V101" s="277">
        <v>0.67540999999999995</v>
      </c>
      <c r="W101" s="277">
        <v>1905.4192849999999</v>
      </c>
      <c r="X101" s="277">
        <v>1.0251199999999998</v>
      </c>
      <c r="Y101" s="277">
        <v>2906.992718</v>
      </c>
      <c r="Z101" s="277">
        <v>1.3244899999999999</v>
      </c>
      <c r="AA101" s="277">
        <v>2986.8101230000002</v>
      </c>
      <c r="AB101" s="317">
        <f>D101+F101+H101+J101+L101+N101+P101+R101+T101+V101+X101+Z101</f>
        <v>11.609289999999998</v>
      </c>
      <c r="AC101" s="317">
        <f t="shared" si="15"/>
        <v>29942.37199</v>
      </c>
    </row>
    <row r="102" spans="1:31" s="5" customFormat="1" ht="9" customHeight="1" x14ac:dyDescent="0.25">
      <c r="A102" s="312"/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/>
      <c r="AE102"/>
    </row>
    <row r="103" spans="1:31" s="5" customFormat="1" ht="13.5" customHeight="1" x14ac:dyDescent="0.25">
      <c r="A103" s="373"/>
      <c r="B103" s="373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/>
    </row>
    <row r="104" spans="1:31" s="5" customFormat="1" x14ac:dyDescent="0.25">
      <c r="A104" s="373"/>
      <c r="B104" s="373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</row>
    <row r="105" spans="1:31" x14ac:dyDescent="0.25">
      <c r="A105" s="373"/>
      <c r="B105" s="373"/>
      <c r="C105" s="373"/>
      <c r="D105" s="379"/>
      <c r="E105" s="379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5"/>
      <c r="AE105" s="5"/>
    </row>
    <row r="106" spans="1:31" x14ac:dyDescent="0.25">
      <c r="A106" s="373"/>
      <c r="B106" s="373"/>
      <c r="C106" s="373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247"/>
      <c r="AC106" s="375" t="s">
        <v>276</v>
      </c>
      <c r="AD106" s="5"/>
    </row>
    <row r="107" spans="1:31" x14ac:dyDescent="0.25">
      <c r="A107" s="610" t="s">
        <v>318</v>
      </c>
      <c r="B107" s="610"/>
      <c r="C107" s="610"/>
      <c r="D107" s="610"/>
      <c r="E107" s="610"/>
      <c r="F107" s="610"/>
      <c r="G107" s="610"/>
      <c r="H107" s="610"/>
      <c r="I107" s="610"/>
      <c r="J107" s="610"/>
      <c r="K107" s="610"/>
      <c r="L107" s="610"/>
      <c r="M107" s="610"/>
      <c r="N107" s="610"/>
      <c r="O107" s="610"/>
      <c r="P107" s="610"/>
      <c r="Q107" s="610"/>
      <c r="R107" s="610"/>
      <c r="S107" s="610"/>
      <c r="T107" s="610"/>
      <c r="U107" s="610"/>
      <c r="V107" s="610"/>
      <c r="W107" s="610"/>
      <c r="X107" s="610"/>
      <c r="Y107" s="610"/>
      <c r="Z107" s="610"/>
      <c r="AA107" s="610"/>
      <c r="AB107" s="610"/>
      <c r="AC107" s="610"/>
      <c r="AD107" s="5"/>
    </row>
    <row r="108" spans="1:31" x14ac:dyDescent="0.25">
      <c r="A108" s="582" t="s">
        <v>3</v>
      </c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  <c r="P108" s="582"/>
      <c r="Q108" s="582"/>
      <c r="R108" s="582"/>
      <c r="S108" s="582"/>
      <c r="T108" s="582"/>
      <c r="U108" s="582"/>
      <c r="V108" s="582"/>
      <c r="W108" s="582"/>
      <c r="X108" s="582"/>
      <c r="Y108" s="582"/>
      <c r="Z108" s="582"/>
      <c r="AA108" s="582"/>
      <c r="AB108" s="582"/>
      <c r="AC108" s="582"/>
    </row>
    <row r="109" spans="1:31" ht="11.25" customHeight="1" thickBot="1" x14ac:dyDescent="0.3">
      <c r="A109" s="387"/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  <c r="AA109" s="387"/>
      <c r="AB109" s="376"/>
      <c r="AC109" s="376"/>
    </row>
    <row r="110" spans="1:31" ht="15.75" thickBot="1" x14ac:dyDescent="0.3">
      <c r="A110" s="597" t="s">
        <v>149</v>
      </c>
      <c r="B110" s="599" t="s">
        <v>5</v>
      </c>
      <c r="C110" s="586" t="s">
        <v>90</v>
      </c>
      <c r="D110" s="585" t="s">
        <v>7</v>
      </c>
      <c r="E110" s="585"/>
      <c r="F110" s="585" t="s">
        <v>8</v>
      </c>
      <c r="G110" s="585"/>
      <c r="H110" s="585" t="s">
        <v>9</v>
      </c>
      <c r="I110" s="585"/>
      <c r="J110" s="585" t="s">
        <v>10</v>
      </c>
      <c r="K110" s="585"/>
      <c r="L110" s="585" t="s">
        <v>11</v>
      </c>
      <c r="M110" s="585"/>
      <c r="N110" s="585" t="s">
        <v>12</v>
      </c>
      <c r="O110" s="585"/>
      <c r="P110" s="585" t="s">
        <v>13</v>
      </c>
      <c r="Q110" s="585"/>
      <c r="R110" s="585" t="s">
        <v>14</v>
      </c>
      <c r="S110" s="585"/>
      <c r="T110" s="585" t="s">
        <v>15</v>
      </c>
      <c r="U110" s="585"/>
      <c r="V110" s="585" t="s">
        <v>16</v>
      </c>
      <c r="W110" s="585"/>
      <c r="X110" s="585" t="s">
        <v>17</v>
      </c>
      <c r="Y110" s="585"/>
      <c r="Z110" s="585" t="s">
        <v>18</v>
      </c>
      <c r="AA110" s="585"/>
      <c r="AB110" s="585" t="s">
        <v>19</v>
      </c>
      <c r="AC110" s="592"/>
    </row>
    <row r="111" spans="1:31" s="5" customFormat="1" ht="15.75" thickBot="1" x14ac:dyDescent="0.3">
      <c r="A111" s="598"/>
      <c r="B111" s="600"/>
      <c r="C111" s="587"/>
      <c r="D111" s="242" t="s">
        <v>20</v>
      </c>
      <c r="E111" s="242" t="s">
        <v>21</v>
      </c>
      <c r="F111" s="242" t="s">
        <v>20</v>
      </c>
      <c r="G111" s="242" t="s">
        <v>21</v>
      </c>
      <c r="H111" s="242" t="s">
        <v>20</v>
      </c>
      <c r="I111" s="242" t="s">
        <v>21</v>
      </c>
      <c r="J111" s="242" t="s">
        <v>20</v>
      </c>
      <c r="K111" s="242" t="s">
        <v>21</v>
      </c>
      <c r="L111" s="242" t="s">
        <v>20</v>
      </c>
      <c r="M111" s="242" t="s">
        <v>21</v>
      </c>
      <c r="N111" s="242" t="s">
        <v>20</v>
      </c>
      <c r="O111" s="242" t="s">
        <v>21</v>
      </c>
      <c r="P111" s="242" t="s">
        <v>20</v>
      </c>
      <c r="Q111" s="242" t="s">
        <v>21</v>
      </c>
      <c r="R111" s="242" t="s">
        <v>20</v>
      </c>
      <c r="S111" s="242" t="s">
        <v>21</v>
      </c>
      <c r="T111" s="242" t="s">
        <v>20</v>
      </c>
      <c r="U111" s="242" t="s">
        <v>21</v>
      </c>
      <c r="V111" s="242" t="s">
        <v>20</v>
      </c>
      <c r="W111" s="242" t="s">
        <v>21</v>
      </c>
      <c r="X111" s="242" t="s">
        <v>20</v>
      </c>
      <c r="Y111" s="242" t="s">
        <v>21</v>
      </c>
      <c r="Z111" s="242" t="s">
        <v>20</v>
      </c>
      <c r="AA111" s="242" t="s">
        <v>21</v>
      </c>
      <c r="AB111" s="242" t="s">
        <v>20</v>
      </c>
      <c r="AC111" s="243" t="s">
        <v>21</v>
      </c>
      <c r="AD111"/>
      <c r="AE111"/>
    </row>
    <row r="112" spans="1:31" s="5" customFormat="1" ht="12" customHeight="1" x14ac:dyDescent="0.25">
      <c r="A112" s="334"/>
      <c r="B112" s="335"/>
      <c r="C112" s="334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/>
    </row>
    <row r="113" spans="1:31" s="5" customFormat="1" ht="12" customHeight="1" x14ac:dyDescent="0.25">
      <c r="A113" s="332"/>
      <c r="B113" s="388" t="s">
        <v>150</v>
      </c>
      <c r="C113" s="252" t="s">
        <v>151</v>
      </c>
      <c r="D113" s="253">
        <v>0</v>
      </c>
      <c r="E113" s="253">
        <v>0</v>
      </c>
      <c r="F113" s="253">
        <v>0</v>
      </c>
      <c r="G113" s="253">
        <v>0</v>
      </c>
      <c r="H113" s="253">
        <v>0</v>
      </c>
      <c r="I113" s="253">
        <v>0</v>
      </c>
      <c r="J113" s="253">
        <v>0</v>
      </c>
      <c r="K113" s="253">
        <v>0</v>
      </c>
      <c r="L113" s="253">
        <v>192.73564999999999</v>
      </c>
      <c r="M113" s="253">
        <v>85787.084199999998</v>
      </c>
      <c r="N113" s="253">
        <v>5.3390900000000006</v>
      </c>
      <c r="O113" s="253">
        <v>588.36771799999997</v>
      </c>
      <c r="P113" s="253">
        <v>0</v>
      </c>
      <c r="Q113" s="253">
        <v>0</v>
      </c>
      <c r="R113" s="253">
        <v>14.914530000000001</v>
      </c>
      <c r="S113" s="253">
        <v>1339.3247940000001</v>
      </c>
      <c r="T113" s="253">
        <v>41.003160000000001</v>
      </c>
      <c r="U113" s="253">
        <v>4284.8302199999998</v>
      </c>
      <c r="V113" s="253">
        <v>61.108170000000001</v>
      </c>
      <c r="W113" s="253">
        <v>11423.649044</v>
      </c>
      <c r="X113" s="253">
        <v>0</v>
      </c>
      <c r="Y113" s="253">
        <v>0</v>
      </c>
      <c r="Z113" s="253">
        <v>0</v>
      </c>
      <c r="AA113" s="253">
        <v>0</v>
      </c>
      <c r="AB113" s="253">
        <f t="shared" ref="AB113:AC118" si="17">D113+F113+H113+J113+L113+N113+P113+R113+T113+V113+X113+Z113</f>
        <v>315.10059999999999</v>
      </c>
      <c r="AC113" s="253">
        <f t="shared" si="17"/>
        <v>103423.255976</v>
      </c>
      <c r="AD113"/>
    </row>
    <row r="114" spans="1:31" s="5" customFormat="1" ht="12" customHeight="1" x14ac:dyDescent="0.25">
      <c r="A114" s="333"/>
      <c r="B114" s="388" t="s">
        <v>152</v>
      </c>
      <c r="C114" s="254" t="s">
        <v>153</v>
      </c>
      <c r="D114" s="302">
        <v>0</v>
      </c>
      <c r="E114" s="302">
        <v>0</v>
      </c>
      <c r="F114" s="253">
        <v>0</v>
      </c>
      <c r="G114" s="253">
        <v>0</v>
      </c>
      <c r="H114" s="253">
        <v>8.0000000000000002E-3</v>
      </c>
      <c r="I114" s="253">
        <v>2.3199999999999998</v>
      </c>
      <c r="J114" s="253">
        <v>0</v>
      </c>
      <c r="K114" s="253">
        <v>0</v>
      </c>
      <c r="L114" s="253">
        <v>0</v>
      </c>
      <c r="M114" s="253">
        <v>0</v>
      </c>
      <c r="N114" s="253">
        <v>0</v>
      </c>
      <c r="O114" s="253">
        <v>0</v>
      </c>
      <c r="P114" s="253">
        <v>0</v>
      </c>
      <c r="Q114" s="253">
        <v>0</v>
      </c>
      <c r="R114" s="253">
        <v>0.121</v>
      </c>
      <c r="S114" s="253">
        <v>3.7751999999999999</v>
      </c>
      <c r="T114" s="253">
        <v>495.26400000000001</v>
      </c>
      <c r="U114" s="253">
        <v>15452.236800000001</v>
      </c>
      <c r="V114" s="253">
        <v>7.0878200000000007</v>
      </c>
      <c r="W114" s="253">
        <v>3373.0935379999996</v>
      </c>
      <c r="X114" s="253">
        <v>0</v>
      </c>
      <c r="Y114" s="253">
        <v>0</v>
      </c>
      <c r="Z114" s="253">
        <v>0</v>
      </c>
      <c r="AA114" s="253">
        <v>0</v>
      </c>
      <c r="AB114" s="263">
        <f t="shared" si="17"/>
        <v>502.48082000000005</v>
      </c>
      <c r="AC114" s="263">
        <f t="shared" si="17"/>
        <v>18831.425538</v>
      </c>
    </row>
    <row r="115" spans="1:31" s="5" customFormat="1" ht="12" customHeight="1" x14ac:dyDescent="0.25">
      <c r="A115" s="333"/>
      <c r="B115" s="388" t="s">
        <v>154</v>
      </c>
      <c r="C115" s="254" t="s">
        <v>155</v>
      </c>
      <c r="D115" s="253">
        <v>3.0190199999999998</v>
      </c>
      <c r="E115" s="253">
        <v>12303.878926000001</v>
      </c>
      <c r="F115" s="253">
        <v>3.4088099999999999</v>
      </c>
      <c r="G115" s="253">
        <v>15220.243005</v>
      </c>
      <c r="H115" s="253">
        <v>4.5365900000000003</v>
      </c>
      <c r="I115" s="253">
        <v>15981.591825</v>
      </c>
      <c r="J115" s="337">
        <v>4.8576600000000001</v>
      </c>
      <c r="K115" s="337">
        <v>13643.358192</v>
      </c>
      <c r="L115" s="337">
        <v>4.0646899999999997</v>
      </c>
      <c r="M115" s="337">
        <v>14655.849776999999</v>
      </c>
      <c r="N115" s="337">
        <v>3.3503499999999997</v>
      </c>
      <c r="O115" s="337">
        <v>11797.331612</v>
      </c>
      <c r="P115" s="337">
        <v>6.8015800000000004</v>
      </c>
      <c r="Q115" s="337">
        <v>19601.229181000002</v>
      </c>
      <c r="R115" s="337">
        <v>4.2692500000000004</v>
      </c>
      <c r="S115" s="337">
        <v>14663.383953</v>
      </c>
      <c r="T115" s="337">
        <v>3.2269800000000002</v>
      </c>
      <c r="U115" s="337">
        <v>10283.418249</v>
      </c>
      <c r="V115" s="337">
        <v>2.9656599999999997</v>
      </c>
      <c r="W115" s="337">
        <v>8727.8498</v>
      </c>
      <c r="X115" s="337">
        <v>4.4020299999999999</v>
      </c>
      <c r="Y115" s="337">
        <v>14014.162714000002</v>
      </c>
      <c r="Z115" s="337">
        <v>3.1051299999999999</v>
      </c>
      <c r="AA115" s="337">
        <v>11941.233618</v>
      </c>
      <c r="AB115" s="263">
        <f t="shared" si="17"/>
        <v>48.007750000000001</v>
      </c>
      <c r="AC115" s="263">
        <f t="shared" si="17"/>
        <v>162833.530852</v>
      </c>
    </row>
    <row r="116" spans="1:31" s="5" customFormat="1" ht="12" customHeight="1" x14ac:dyDescent="0.25">
      <c r="A116" s="332"/>
      <c r="B116" s="388" t="s">
        <v>156</v>
      </c>
      <c r="C116" s="252" t="s">
        <v>157</v>
      </c>
      <c r="D116" s="253">
        <v>2.45987</v>
      </c>
      <c r="E116" s="253">
        <v>15115.333577999998</v>
      </c>
      <c r="F116" s="253">
        <v>2.7428900000000001</v>
      </c>
      <c r="G116" s="253">
        <v>16530.338217</v>
      </c>
      <c r="H116" s="253">
        <v>4.18147</v>
      </c>
      <c r="I116" s="253">
        <v>24629.356915000004</v>
      </c>
      <c r="J116" s="253">
        <v>3.7795500000000009</v>
      </c>
      <c r="K116" s="253">
        <v>22477.577264</v>
      </c>
      <c r="L116" s="253">
        <v>4.9577300000000006</v>
      </c>
      <c r="M116" s="253">
        <v>29764.617037999997</v>
      </c>
      <c r="N116" s="253">
        <v>3.0458300000000005</v>
      </c>
      <c r="O116" s="253">
        <v>18271.496549000003</v>
      </c>
      <c r="P116" s="253">
        <v>4.3594099999999996</v>
      </c>
      <c r="Q116" s="253">
        <v>26458.412527</v>
      </c>
      <c r="R116" s="253">
        <v>4.5077499999999997</v>
      </c>
      <c r="S116" s="253">
        <v>27620.570682999998</v>
      </c>
      <c r="T116" s="253">
        <v>4.6428799999999999</v>
      </c>
      <c r="U116" s="253">
        <v>28131.314872999996</v>
      </c>
      <c r="V116" s="253">
        <v>5.77013</v>
      </c>
      <c r="W116" s="253">
        <v>36537.986476999999</v>
      </c>
      <c r="X116" s="253">
        <v>5.3748399999999998</v>
      </c>
      <c r="Y116" s="253">
        <v>33093.451506999998</v>
      </c>
      <c r="Z116" s="253">
        <v>4.65632</v>
      </c>
      <c r="AA116" s="253">
        <v>28547.847215999995</v>
      </c>
      <c r="AB116" s="263">
        <f t="shared" si="17"/>
        <v>50.478670000000001</v>
      </c>
      <c r="AC116" s="263">
        <f t="shared" si="17"/>
        <v>307178.30284400005</v>
      </c>
    </row>
    <row r="117" spans="1:31" s="5" customFormat="1" ht="12" customHeight="1" x14ac:dyDescent="0.25">
      <c r="A117" s="332"/>
      <c r="B117" s="388" t="s">
        <v>158</v>
      </c>
      <c r="C117" s="252" t="s">
        <v>159</v>
      </c>
      <c r="D117" s="253">
        <v>4.8134499999999987</v>
      </c>
      <c r="E117" s="253">
        <v>14080.027891</v>
      </c>
      <c r="F117" s="253">
        <v>4.8697600000000003</v>
      </c>
      <c r="G117" s="253">
        <v>15639.410049</v>
      </c>
      <c r="H117" s="253">
        <v>5.9239100000000002</v>
      </c>
      <c r="I117" s="253">
        <v>17050.738484999998</v>
      </c>
      <c r="J117" s="253">
        <v>5.9629899999999996</v>
      </c>
      <c r="K117" s="253">
        <v>15167.740136</v>
      </c>
      <c r="L117" s="253">
        <v>3.9926600000000003</v>
      </c>
      <c r="M117" s="253">
        <v>11344.647967999999</v>
      </c>
      <c r="N117" s="253">
        <v>5.9316700000000004</v>
      </c>
      <c r="O117" s="253">
        <v>13872.651249999999</v>
      </c>
      <c r="P117" s="253">
        <v>4.6923599999999999</v>
      </c>
      <c r="Q117" s="253">
        <v>13936.138788000004</v>
      </c>
      <c r="R117" s="253">
        <v>10.421619999999999</v>
      </c>
      <c r="S117" s="253">
        <v>22869.104878000002</v>
      </c>
      <c r="T117" s="253">
        <v>8.0017399999999999</v>
      </c>
      <c r="U117" s="253">
        <v>18301.970882000001</v>
      </c>
      <c r="V117" s="253">
        <v>13.793210000000002</v>
      </c>
      <c r="W117" s="253">
        <v>29392.963947999997</v>
      </c>
      <c r="X117" s="253">
        <v>7.0925599999999998</v>
      </c>
      <c r="Y117" s="253">
        <v>19485.930002000001</v>
      </c>
      <c r="Z117" s="253">
        <v>6.1025499999999999</v>
      </c>
      <c r="AA117" s="253">
        <v>15698.129781</v>
      </c>
      <c r="AB117" s="263">
        <f t="shared" si="17"/>
        <v>81.598479999999995</v>
      </c>
      <c r="AC117" s="263">
        <f t="shared" si="17"/>
        <v>206839.454058</v>
      </c>
    </row>
    <row r="118" spans="1:31" s="5" customFormat="1" ht="12" customHeight="1" x14ac:dyDescent="0.25">
      <c r="A118" s="332"/>
      <c r="B118" s="388" t="s">
        <v>160</v>
      </c>
      <c r="C118" s="252" t="s">
        <v>161</v>
      </c>
      <c r="D118" s="253">
        <v>0</v>
      </c>
      <c r="E118" s="253">
        <v>0</v>
      </c>
      <c r="F118" s="253">
        <v>0</v>
      </c>
      <c r="G118" s="253">
        <v>0</v>
      </c>
      <c r="H118" s="253">
        <v>0</v>
      </c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4.5399999999999998E-3</v>
      </c>
      <c r="S118" s="253">
        <v>41.540999999999997</v>
      </c>
      <c r="T118" s="253">
        <v>0</v>
      </c>
      <c r="U118" s="253">
        <v>0</v>
      </c>
      <c r="V118" s="253">
        <v>9.0699999999999999E-3</v>
      </c>
      <c r="W118" s="253">
        <v>55.200020000000002</v>
      </c>
      <c r="X118" s="253">
        <v>0</v>
      </c>
      <c r="Y118" s="253">
        <v>0</v>
      </c>
      <c r="Z118" s="253">
        <v>0</v>
      </c>
      <c r="AA118" s="253">
        <v>0</v>
      </c>
      <c r="AB118" s="263">
        <f t="shared" si="17"/>
        <v>1.3610000000000001E-2</v>
      </c>
      <c r="AC118" s="263">
        <f t="shared" si="17"/>
        <v>96.741019999999992</v>
      </c>
    </row>
    <row r="119" spans="1:31" ht="12" customHeight="1" x14ac:dyDescent="0.25">
      <c r="A119" s="338"/>
      <c r="B119" s="388" t="s">
        <v>312</v>
      </c>
      <c r="C119" s="328" t="s">
        <v>313</v>
      </c>
      <c r="D119" s="262">
        <v>29.022660000000002</v>
      </c>
      <c r="E119" s="262">
        <v>19255.523892999998</v>
      </c>
      <c r="F119" s="262">
        <v>7.0113699999999985</v>
      </c>
      <c r="G119" s="262">
        <v>14642.468634999999</v>
      </c>
      <c r="H119" s="262">
        <v>9.8046399999999991</v>
      </c>
      <c r="I119" s="262">
        <v>21000.970128999998</v>
      </c>
      <c r="J119" s="262">
        <v>10.03532</v>
      </c>
      <c r="K119" s="262">
        <v>20168.270354</v>
      </c>
      <c r="L119" s="262">
        <v>8.9129700000000014</v>
      </c>
      <c r="M119" s="262">
        <v>19308.477448000001</v>
      </c>
      <c r="N119" s="262">
        <v>8.0936000000000003</v>
      </c>
      <c r="O119" s="262">
        <v>14917.401192000001</v>
      </c>
      <c r="P119" s="262">
        <v>4.2625299999999999</v>
      </c>
      <c r="Q119" s="262">
        <v>13234.847308999999</v>
      </c>
      <c r="R119" s="262">
        <v>11.46874</v>
      </c>
      <c r="S119" s="262">
        <v>20847.759290000002</v>
      </c>
      <c r="T119" s="262">
        <v>12.37909</v>
      </c>
      <c r="U119" s="262">
        <v>19218.538176000002</v>
      </c>
      <c r="V119" s="262">
        <v>7.9624899999999998</v>
      </c>
      <c r="W119" s="262">
        <v>17045.406088000003</v>
      </c>
      <c r="X119" s="262">
        <v>261.97012000000001</v>
      </c>
      <c r="Y119" s="262">
        <v>117589.92453999998</v>
      </c>
      <c r="Z119" s="262">
        <v>568.77828999999997</v>
      </c>
      <c r="AA119" s="262">
        <v>250585.119871</v>
      </c>
      <c r="AB119" s="263">
        <f>D119+F119+H119</f>
        <v>45.83867</v>
      </c>
      <c r="AC119" s="263">
        <f>E119+G119+I119</f>
        <v>54898.962656999996</v>
      </c>
      <c r="AD119" s="5"/>
      <c r="AE119" s="5"/>
    </row>
    <row r="120" spans="1:31" ht="12" customHeight="1" x14ac:dyDescent="0.25">
      <c r="A120" s="248" t="s">
        <v>105</v>
      </c>
      <c r="B120" s="250"/>
      <c r="C120" s="325" t="s">
        <v>166</v>
      </c>
      <c r="D120" s="285"/>
      <c r="E120" s="285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91"/>
      <c r="AC120" s="291"/>
      <c r="AD120" s="5"/>
    </row>
    <row r="121" spans="1:31" ht="12" customHeight="1" x14ac:dyDescent="0.25">
      <c r="A121" s="588"/>
      <c r="B121" s="588"/>
      <c r="C121" s="339" t="s">
        <v>167</v>
      </c>
      <c r="D121" s="262">
        <f>+D122+D123+D124+D125+D126</f>
        <v>5153.4014399999951</v>
      </c>
      <c r="E121" s="262">
        <f t="shared" ref="E121:AA121" si="18">+E122+E123+E124+E125+E126</f>
        <v>2875388.3070129994</v>
      </c>
      <c r="F121" s="262">
        <f t="shared" si="18"/>
        <v>3324.5060799999997</v>
      </c>
      <c r="G121" s="262">
        <f t="shared" si="18"/>
        <v>2214650.734898</v>
      </c>
      <c r="H121" s="262">
        <f>+H122+H123+H124+H125+H126</f>
        <v>6070.1390900000024</v>
      </c>
      <c r="I121" s="262">
        <f>+I122+I123+I124+I125+I126</f>
        <v>3767810.7420859998</v>
      </c>
      <c r="J121" s="262">
        <f>+J122+J123+J124+J125+J126</f>
        <v>4242.0236299999997</v>
      </c>
      <c r="K121" s="262">
        <f t="shared" si="18"/>
        <v>2866108.7872790005</v>
      </c>
      <c r="L121" s="262">
        <f>+L122+L123+L124+L125+L126</f>
        <v>4356.8002199999983</v>
      </c>
      <c r="M121" s="262">
        <f t="shared" si="18"/>
        <v>2887168.8581429999</v>
      </c>
      <c r="N121" s="262">
        <f>+N122+N123+N124+N125+N126</f>
        <v>4028.3288099999982</v>
      </c>
      <c r="O121" s="262">
        <f t="shared" si="18"/>
        <v>2711134.8473930014</v>
      </c>
      <c r="P121" s="262">
        <f>+P122+P123+P124+P125+P126</f>
        <v>4386.6302899999991</v>
      </c>
      <c r="Q121" s="262">
        <f t="shared" si="18"/>
        <v>2794663.9720939994</v>
      </c>
      <c r="R121" s="262">
        <f>+R122+R123+R124+R125+R126</f>
        <v>5500.2535400000015</v>
      </c>
      <c r="S121" s="262">
        <f t="shared" si="18"/>
        <v>3515115.2820229987</v>
      </c>
      <c r="T121" s="262">
        <f>+T122+T123+T124+T125+T126</f>
        <v>2130.9379700000009</v>
      </c>
      <c r="U121" s="262">
        <f t="shared" si="18"/>
        <v>1591091.9320250005</v>
      </c>
      <c r="V121" s="262">
        <f t="shared" si="18"/>
        <v>5345.168450000001</v>
      </c>
      <c r="W121" s="262">
        <f t="shared" si="18"/>
        <v>3350614.864173003</v>
      </c>
      <c r="X121" s="262">
        <f t="shared" si="18"/>
        <v>6087.5776500000011</v>
      </c>
      <c r="Y121" s="262">
        <f t="shared" si="18"/>
        <v>4103196.4146630005</v>
      </c>
      <c r="Z121" s="262">
        <f t="shared" si="18"/>
        <v>7073.3035899999986</v>
      </c>
      <c r="AA121" s="262">
        <f t="shared" si="18"/>
        <v>4407025.8403220009</v>
      </c>
      <c r="AB121" s="263">
        <f t="shared" ref="AB121:AC128" si="19">D121+F121+H121+J121+L121+N121+P121+R121+T121+V121+X121+Z121</f>
        <v>57699.070759999981</v>
      </c>
      <c r="AC121" s="263">
        <f t="shared" si="19"/>
        <v>37083970.582112007</v>
      </c>
      <c r="AD121" s="5"/>
    </row>
    <row r="122" spans="1:31" ht="12" customHeight="1" x14ac:dyDescent="0.25">
      <c r="A122" s="388"/>
      <c r="B122" s="388" t="s">
        <v>168</v>
      </c>
      <c r="C122" s="252" t="s">
        <v>169</v>
      </c>
      <c r="D122" s="265">
        <v>250</v>
      </c>
      <c r="E122" s="265">
        <v>148750</v>
      </c>
      <c r="F122" s="265">
        <v>308</v>
      </c>
      <c r="G122" s="265">
        <v>235126.8</v>
      </c>
      <c r="H122" s="265">
        <v>571</v>
      </c>
      <c r="I122" s="265">
        <v>377618</v>
      </c>
      <c r="J122" s="265">
        <v>154.5</v>
      </c>
      <c r="K122" s="265">
        <v>112641.1</v>
      </c>
      <c r="L122" s="265">
        <v>202.1</v>
      </c>
      <c r="M122" s="265">
        <v>125098.9</v>
      </c>
      <c r="N122" s="265">
        <v>50</v>
      </c>
      <c r="O122" s="265">
        <v>33625</v>
      </c>
      <c r="P122" s="265">
        <v>0</v>
      </c>
      <c r="Q122" s="265">
        <v>0</v>
      </c>
      <c r="R122" s="265">
        <v>0</v>
      </c>
      <c r="S122" s="265">
        <v>0</v>
      </c>
      <c r="T122" s="265">
        <v>150</v>
      </c>
      <c r="U122" s="265">
        <v>97650</v>
      </c>
      <c r="V122" s="265">
        <v>125</v>
      </c>
      <c r="W122" s="265">
        <v>78250</v>
      </c>
      <c r="X122" s="265">
        <v>825</v>
      </c>
      <c r="Y122" s="265">
        <v>650145</v>
      </c>
      <c r="Z122" s="265">
        <v>100</v>
      </c>
      <c r="AA122" s="265">
        <v>90415</v>
      </c>
      <c r="AB122" s="263">
        <f t="shared" si="19"/>
        <v>2735.6</v>
      </c>
      <c r="AC122" s="263">
        <f t="shared" si="19"/>
        <v>1949319.8</v>
      </c>
    </row>
    <row r="123" spans="1:31" s="5" customFormat="1" ht="12" customHeight="1" x14ac:dyDescent="0.25">
      <c r="A123" s="388"/>
      <c r="B123" s="388" t="s">
        <v>170</v>
      </c>
      <c r="C123" s="252" t="s">
        <v>171</v>
      </c>
      <c r="D123" s="253">
        <v>2085.9377599999998</v>
      </c>
      <c r="E123" s="253">
        <v>730192.6231979999</v>
      </c>
      <c r="F123" s="253">
        <v>441.47911000000005</v>
      </c>
      <c r="G123" s="253">
        <v>197633.39222099999</v>
      </c>
      <c r="H123" s="253">
        <v>1448.8933400000008</v>
      </c>
      <c r="I123" s="253">
        <v>627425.12777300004</v>
      </c>
      <c r="J123" s="253">
        <v>1111.8556299999998</v>
      </c>
      <c r="K123" s="253">
        <v>498202.52242799994</v>
      </c>
      <c r="L123" s="253">
        <v>734.00165000000004</v>
      </c>
      <c r="M123" s="253">
        <v>318290.72480000003</v>
      </c>
      <c r="N123" s="253">
        <v>44.216149999999999</v>
      </c>
      <c r="O123" s="253">
        <v>47337.616695999997</v>
      </c>
      <c r="P123" s="253">
        <v>765.31651999999997</v>
      </c>
      <c r="Q123" s="253">
        <v>403611.08655600005</v>
      </c>
      <c r="R123" s="253">
        <v>2438.4735700000001</v>
      </c>
      <c r="S123" s="253">
        <v>1203467.227867</v>
      </c>
      <c r="T123" s="253">
        <v>523.30766000000006</v>
      </c>
      <c r="U123" s="253">
        <v>228056.74666399998</v>
      </c>
      <c r="V123" s="253">
        <v>1485.61727</v>
      </c>
      <c r="W123" s="253">
        <v>704558.06037199998</v>
      </c>
      <c r="X123" s="253">
        <v>1469.4221</v>
      </c>
      <c r="Y123" s="253">
        <v>796238.15162399993</v>
      </c>
      <c r="Z123" s="253">
        <v>2373.7228700000001</v>
      </c>
      <c r="AA123" s="253">
        <v>1147939.3434980002</v>
      </c>
      <c r="AB123" s="263">
        <f>D123+F123+H123+J123+L123+N123+P123+R123+T123+V123+X123+Z123</f>
        <v>14922.243630000003</v>
      </c>
      <c r="AC123" s="263">
        <f t="shared" si="19"/>
        <v>6902952.6236969987</v>
      </c>
      <c r="AD123"/>
      <c r="AE123"/>
    </row>
    <row r="124" spans="1:31" ht="12" customHeight="1" x14ac:dyDescent="0.25">
      <c r="A124" s="388"/>
      <c r="B124" s="388" t="s">
        <v>172</v>
      </c>
      <c r="C124" s="252" t="s">
        <v>173</v>
      </c>
      <c r="D124" s="340">
        <v>0</v>
      </c>
      <c r="E124" s="253">
        <v>0</v>
      </c>
      <c r="F124" s="253">
        <v>3.4019400000000002</v>
      </c>
      <c r="G124" s="253">
        <v>8124.8533020000004</v>
      </c>
      <c r="H124" s="253">
        <v>0</v>
      </c>
      <c r="I124" s="253">
        <v>0</v>
      </c>
      <c r="J124" s="253">
        <v>0.65318000000000009</v>
      </c>
      <c r="K124" s="253">
        <v>1500.7438520000001</v>
      </c>
      <c r="L124" s="253">
        <v>0.39462999999999998</v>
      </c>
      <c r="M124" s="253">
        <v>867.68604200000004</v>
      </c>
      <c r="N124" s="253">
        <v>3.6940299999999997</v>
      </c>
      <c r="O124" s="253">
        <v>9406.9924350000001</v>
      </c>
      <c r="P124" s="253">
        <v>7.4966599999999994</v>
      </c>
      <c r="Q124" s="253">
        <v>8849.7892009999996</v>
      </c>
      <c r="R124" s="253">
        <v>1.3467199999999999</v>
      </c>
      <c r="S124" s="253">
        <v>2173.491567</v>
      </c>
      <c r="T124" s="253">
        <v>3.4692800000000004</v>
      </c>
      <c r="U124" s="253">
        <v>8743.9733120000001</v>
      </c>
      <c r="V124" s="253">
        <v>4.5179</v>
      </c>
      <c r="W124" s="253">
        <v>10177.485225</v>
      </c>
      <c r="X124" s="253">
        <v>3.2098499999999999</v>
      </c>
      <c r="Y124" s="253">
        <v>7193.0120090000009</v>
      </c>
      <c r="Z124" s="253">
        <v>2.5247799999999998</v>
      </c>
      <c r="AA124" s="253">
        <v>5735.3616350000002</v>
      </c>
      <c r="AB124" s="263">
        <f t="shared" si="19"/>
        <v>30.708970000000001</v>
      </c>
      <c r="AC124" s="263">
        <f t="shared" si="19"/>
        <v>62773.388580000006</v>
      </c>
      <c r="AE124" s="5"/>
    </row>
    <row r="125" spans="1:31" ht="12" customHeight="1" x14ac:dyDescent="0.25">
      <c r="A125" s="388"/>
      <c r="B125" s="388" t="s">
        <v>174</v>
      </c>
      <c r="C125" s="252" t="s">
        <v>175</v>
      </c>
      <c r="D125" s="253">
        <v>58.85</v>
      </c>
      <c r="E125" s="253">
        <v>38865.375</v>
      </c>
      <c r="F125" s="253">
        <v>112.75</v>
      </c>
      <c r="G125" s="253">
        <v>74394.375</v>
      </c>
      <c r="H125" s="253">
        <v>158.792</v>
      </c>
      <c r="I125" s="253">
        <v>142166.42360000001</v>
      </c>
      <c r="J125" s="253">
        <v>121.09723</v>
      </c>
      <c r="K125" s="253">
        <v>85028.586749000009</v>
      </c>
      <c r="L125" s="253">
        <v>385.67500000000001</v>
      </c>
      <c r="M125" s="253">
        <v>245476.48499999999</v>
      </c>
      <c r="N125" s="253">
        <v>65.625</v>
      </c>
      <c r="O125" s="253">
        <v>41194.65</v>
      </c>
      <c r="P125" s="253">
        <v>98.625</v>
      </c>
      <c r="Q125" s="253">
        <v>64124.9</v>
      </c>
      <c r="R125" s="253">
        <v>275.5</v>
      </c>
      <c r="S125" s="253">
        <v>178069.34999999998</v>
      </c>
      <c r="T125" s="253">
        <v>55.0122</v>
      </c>
      <c r="U125" s="253">
        <v>31427.75</v>
      </c>
      <c r="V125" s="253">
        <v>236</v>
      </c>
      <c r="W125" s="253">
        <v>159773.04999999999</v>
      </c>
      <c r="X125" s="253">
        <v>466.125</v>
      </c>
      <c r="Y125" s="253">
        <v>330713.27500000002</v>
      </c>
      <c r="Z125" s="253">
        <v>139.57499999999999</v>
      </c>
      <c r="AA125" s="253">
        <v>98391.154999999999</v>
      </c>
      <c r="AB125" s="263">
        <f t="shared" si="19"/>
        <v>2173.6264299999998</v>
      </c>
      <c r="AC125" s="263">
        <f t="shared" si="19"/>
        <v>1489625.3753489999</v>
      </c>
      <c r="AD125" s="88"/>
    </row>
    <row r="126" spans="1:31" ht="12" customHeight="1" x14ac:dyDescent="0.25">
      <c r="A126" s="388"/>
      <c r="B126" s="341" t="s">
        <v>176</v>
      </c>
      <c r="C126" s="252" t="s">
        <v>177</v>
      </c>
      <c r="D126" s="253">
        <v>2758.6136799999954</v>
      </c>
      <c r="E126" s="253">
        <v>1957580.3088149994</v>
      </c>
      <c r="F126" s="253">
        <v>2458.8750299999997</v>
      </c>
      <c r="G126" s="253">
        <v>1699371.3143750001</v>
      </c>
      <c r="H126" s="253">
        <v>3891.453750000001</v>
      </c>
      <c r="I126" s="253">
        <v>2620601.190713</v>
      </c>
      <c r="J126" s="253">
        <v>2853.9175899999996</v>
      </c>
      <c r="K126" s="253">
        <v>2168735.8342500008</v>
      </c>
      <c r="L126" s="253">
        <v>3034.6289399999982</v>
      </c>
      <c r="M126" s="253">
        <v>2197435.0623009996</v>
      </c>
      <c r="N126" s="253">
        <v>3864.7936299999983</v>
      </c>
      <c r="O126" s="253">
        <v>2579570.5882620015</v>
      </c>
      <c r="P126" s="253">
        <v>3515.192109999999</v>
      </c>
      <c r="Q126" s="253">
        <v>2318078.1963369991</v>
      </c>
      <c r="R126" s="253">
        <v>2784.933250000001</v>
      </c>
      <c r="S126" s="253">
        <v>2131405.2125889985</v>
      </c>
      <c r="T126" s="253">
        <v>1399.1488300000005</v>
      </c>
      <c r="U126" s="253">
        <v>1225213.4620490004</v>
      </c>
      <c r="V126" s="253">
        <v>3494.0332800000006</v>
      </c>
      <c r="W126" s="253">
        <v>2397856.2685760031</v>
      </c>
      <c r="X126" s="253">
        <v>3323.8207000000016</v>
      </c>
      <c r="Y126" s="253">
        <v>2318906.9760300005</v>
      </c>
      <c r="Z126" s="253">
        <v>4457.4809399999986</v>
      </c>
      <c r="AA126" s="253">
        <v>3064544.9801890007</v>
      </c>
      <c r="AB126" s="263">
        <f t="shared" si="19"/>
        <v>37836.891729999996</v>
      </c>
      <c r="AC126" s="263">
        <f t="shared" si="19"/>
        <v>26679299.394486003</v>
      </c>
      <c r="AD126" s="5"/>
    </row>
    <row r="127" spans="1:31" ht="12" customHeight="1" x14ac:dyDescent="0.25">
      <c r="A127" s="388"/>
      <c r="B127" s="388" t="s">
        <v>178</v>
      </c>
      <c r="C127" s="252" t="s">
        <v>179</v>
      </c>
      <c r="D127" s="253">
        <v>0</v>
      </c>
      <c r="E127" s="253">
        <v>0</v>
      </c>
      <c r="F127" s="253">
        <v>0</v>
      </c>
      <c r="G127" s="253">
        <v>0</v>
      </c>
      <c r="H127" s="253">
        <v>0</v>
      </c>
      <c r="I127" s="253">
        <v>0</v>
      </c>
      <c r="J127" s="253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1.8879999999999999</v>
      </c>
      <c r="Q127" s="253">
        <v>2133.44</v>
      </c>
      <c r="R127" s="253">
        <v>0</v>
      </c>
      <c r="S127" s="253">
        <v>0</v>
      </c>
      <c r="T127" s="253">
        <v>0</v>
      </c>
      <c r="U127" s="253">
        <v>0</v>
      </c>
      <c r="V127" s="253">
        <v>0</v>
      </c>
      <c r="W127" s="253">
        <v>0</v>
      </c>
      <c r="X127" s="253">
        <v>0</v>
      </c>
      <c r="Y127" s="253">
        <v>0</v>
      </c>
      <c r="Z127" s="253">
        <v>0</v>
      </c>
      <c r="AA127" s="253">
        <v>0</v>
      </c>
      <c r="AB127" s="263">
        <f t="shared" si="19"/>
        <v>1.8879999999999999</v>
      </c>
      <c r="AC127" s="263">
        <f t="shared" si="19"/>
        <v>2133.44</v>
      </c>
      <c r="AE127" s="88"/>
    </row>
    <row r="128" spans="1:31" ht="12" customHeight="1" x14ac:dyDescent="0.25">
      <c r="A128" s="332"/>
      <c r="B128" s="388" t="s">
        <v>180</v>
      </c>
      <c r="C128" s="252" t="s">
        <v>181</v>
      </c>
      <c r="D128" s="253">
        <v>10.163350000000001</v>
      </c>
      <c r="E128" s="253">
        <v>8916.0283550000004</v>
      </c>
      <c r="F128" s="253">
        <v>5.2980300000000007</v>
      </c>
      <c r="G128" s="253">
        <v>7110.8213119999991</v>
      </c>
      <c r="H128" s="253">
        <v>7.1596100000000007</v>
      </c>
      <c r="I128" s="253">
        <v>9424.0771459999996</v>
      </c>
      <c r="J128" s="253">
        <v>12.664459999999998</v>
      </c>
      <c r="K128" s="253">
        <v>14079.992143000001</v>
      </c>
      <c r="L128" s="253">
        <v>5.2072899999999995</v>
      </c>
      <c r="M128" s="253">
        <v>6586.0680350000002</v>
      </c>
      <c r="N128" s="253">
        <v>2.3020100000000001</v>
      </c>
      <c r="O128" s="253">
        <v>2914.7518369999998</v>
      </c>
      <c r="P128" s="253">
        <v>7.8698900000000007</v>
      </c>
      <c r="Q128" s="253">
        <v>10853.359256</v>
      </c>
      <c r="R128" s="253">
        <v>8.4074100000000005</v>
      </c>
      <c r="S128" s="253">
        <v>12044.496401</v>
      </c>
      <c r="T128" s="253">
        <v>8.4187700000000003</v>
      </c>
      <c r="U128" s="253">
        <v>11807.700824</v>
      </c>
      <c r="V128" s="253">
        <v>11.285490000000001</v>
      </c>
      <c r="W128" s="253">
        <v>14721.627415999999</v>
      </c>
      <c r="X128" s="253">
        <v>9.8521099999999997</v>
      </c>
      <c r="Y128" s="253">
        <v>12629.376652999999</v>
      </c>
      <c r="Z128" s="253">
        <v>8.3824799999999993</v>
      </c>
      <c r="AA128" s="253">
        <v>10911.294754</v>
      </c>
      <c r="AB128" s="263">
        <f t="shared" si="19"/>
        <v>97.010899999999992</v>
      </c>
      <c r="AC128" s="263">
        <f t="shared" si="19"/>
        <v>121999.594132</v>
      </c>
    </row>
    <row r="129" spans="1:32" ht="12" customHeight="1" x14ac:dyDescent="0.25">
      <c r="A129" s="257"/>
      <c r="B129" s="257"/>
      <c r="C129" s="325" t="s">
        <v>182</v>
      </c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91"/>
      <c r="AC129" s="291"/>
    </row>
    <row r="130" spans="1:32" ht="12" customHeight="1" x14ac:dyDescent="0.25">
      <c r="A130" s="388"/>
      <c r="B130" s="388" t="s">
        <v>183</v>
      </c>
      <c r="C130" s="252" t="s">
        <v>184</v>
      </c>
      <c r="D130" s="253">
        <v>0</v>
      </c>
      <c r="E130" s="253">
        <v>0</v>
      </c>
      <c r="F130" s="253">
        <v>0</v>
      </c>
      <c r="G130" s="253">
        <v>0</v>
      </c>
      <c r="H130" s="253">
        <v>0</v>
      </c>
      <c r="I130" s="253">
        <v>0</v>
      </c>
      <c r="J130" s="253">
        <v>0</v>
      </c>
      <c r="K130" s="253">
        <v>0</v>
      </c>
      <c r="L130" s="253">
        <v>0</v>
      </c>
      <c r="M130" s="253">
        <v>0</v>
      </c>
      <c r="N130" s="253">
        <v>0</v>
      </c>
      <c r="O130" s="253">
        <v>0</v>
      </c>
      <c r="P130" s="253">
        <v>0</v>
      </c>
      <c r="Q130" s="253">
        <v>0</v>
      </c>
      <c r="R130" s="253">
        <v>0</v>
      </c>
      <c r="S130" s="253">
        <v>0</v>
      </c>
      <c r="T130" s="253">
        <v>0</v>
      </c>
      <c r="U130" s="253">
        <v>0</v>
      </c>
      <c r="V130" s="253">
        <v>0</v>
      </c>
      <c r="W130" s="253">
        <v>0</v>
      </c>
      <c r="X130" s="253">
        <v>0</v>
      </c>
      <c r="Y130" s="253">
        <v>0</v>
      </c>
      <c r="Z130" s="253">
        <v>0</v>
      </c>
      <c r="AA130" s="253">
        <v>0</v>
      </c>
      <c r="AB130" s="263">
        <f t="shared" ref="AB130:AC132" si="20">D130+F130+H130+J130+L130+N130+P130+R130+T130+V130+X130+Z130</f>
        <v>0</v>
      </c>
      <c r="AC130" s="263">
        <f t="shared" si="20"/>
        <v>0</v>
      </c>
    </row>
    <row r="131" spans="1:32" ht="12" customHeight="1" x14ac:dyDescent="0.25">
      <c r="A131" s="388"/>
      <c r="B131" s="388" t="s">
        <v>185</v>
      </c>
      <c r="C131" s="252" t="s">
        <v>186</v>
      </c>
      <c r="D131" s="253">
        <v>0</v>
      </c>
      <c r="E131" s="253">
        <v>0</v>
      </c>
      <c r="F131" s="253">
        <v>0</v>
      </c>
      <c r="G131" s="253">
        <v>0</v>
      </c>
      <c r="H131" s="253">
        <v>0</v>
      </c>
      <c r="I131" s="253">
        <v>0</v>
      </c>
      <c r="J131" s="253">
        <v>0</v>
      </c>
      <c r="K131" s="253">
        <v>0</v>
      </c>
      <c r="L131" s="253">
        <v>0</v>
      </c>
      <c r="M131" s="253">
        <v>0</v>
      </c>
      <c r="N131" s="253">
        <v>0</v>
      </c>
      <c r="O131" s="253">
        <v>0</v>
      </c>
      <c r="P131" s="253">
        <v>0</v>
      </c>
      <c r="Q131" s="253">
        <v>0</v>
      </c>
      <c r="R131" s="253">
        <v>0</v>
      </c>
      <c r="S131" s="253">
        <v>0</v>
      </c>
      <c r="T131" s="253">
        <v>0</v>
      </c>
      <c r="U131" s="253">
        <v>0</v>
      </c>
      <c r="V131" s="253">
        <v>0</v>
      </c>
      <c r="W131" s="253">
        <v>0</v>
      </c>
      <c r="X131" s="253">
        <v>0</v>
      </c>
      <c r="Y131" s="253">
        <v>0</v>
      </c>
      <c r="Z131" s="253">
        <v>0</v>
      </c>
      <c r="AA131" s="253">
        <v>0</v>
      </c>
      <c r="AB131" s="263">
        <f t="shared" si="20"/>
        <v>0</v>
      </c>
      <c r="AC131" s="263">
        <f t="shared" si="20"/>
        <v>0</v>
      </c>
    </row>
    <row r="132" spans="1:32" ht="12" customHeight="1" x14ac:dyDescent="0.25">
      <c r="A132" s="388"/>
      <c r="B132" s="388" t="s">
        <v>187</v>
      </c>
      <c r="C132" s="252" t="s">
        <v>188</v>
      </c>
      <c r="D132" s="253">
        <v>0</v>
      </c>
      <c r="E132" s="253">
        <v>0</v>
      </c>
      <c r="F132" s="253">
        <v>0</v>
      </c>
      <c r="G132" s="253">
        <v>0</v>
      </c>
      <c r="H132" s="253">
        <v>0</v>
      </c>
      <c r="I132" s="253">
        <v>0</v>
      </c>
      <c r="J132" s="253">
        <v>0</v>
      </c>
      <c r="K132" s="253">
        <v>0</v>
      </c>
      <c r="L132" s="253">
        <v>0</v>
      </c>
      <c r="M132" s="253">
        <v>0</v>
      </c>
      <c r="N132" s="253">
        <v>0</v>
      </c>
      <c r="O132" s="253">
        <v>0</v>
      </c>
      <c r="P132" s="253">
        <v>0</v>
      </c>
      <c r="Q132" s="253">
        <v>0</v>
      </c>
      <c r="R132" s="253">
        <v>0</v>
      </c>
      <c r="S132" s="253">
        <v>0</v>
      </c>
      <c r="T132" s="253">
        <v>0</v>
      </c>
      <c r="U132" s="253">
        <v>0</v>
      </c>
      <c r="V132" s="253">
        <v>0</v>
      </c>
      <c r="W132" s="253">
        <v>0</v>
      </c>
      <c r="X132" s="253">
        <v>0</v>
      </c>
      <c r="Y132" s="253">
        <v>0</v>
      </c>
      <c r="Z132" s="253">
        <v>0.77789999999999992</v>
      </c>
      <c r="AA132" s="253">
        <v>685.95222000000001</v>
      </c>
      <c r="AB132" s="263">
        <f t="shared" si="20"/>
        <v>0.77789999999999992</v>
      </c>
      <c r="AC132" s="263">
        <f t="shared" si="20"/>
        <v>685.95222000000001</v>
      </c>
      <c r="AF132" s="19"/>
    </row>
    <row r="133" spans="1:32" ht="12" customHeight="1" x14ac:dyDescent="0.25">
      <c r="A133" s="248" t="s">
        <v>189</v>
      </c>
      <c r="B133" s="247"/>
      <c r="C133" s="342" t="s">
        <v>190</v>
      </c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91"/>
      <c r="AC133" s="291"/>
      <c r="AE133" s="19"/>
    </row>
    <row r="134" spans="1:32" ht="12" customHeight="1" x14ac:dyDescent="0.25">
      <c r="A134" s="331"/>
      <c r="B134" s="343" t="s">
        <v>191</v>
      </c>
      <c r="C134" s="252" t="s">
        <v>192</v>
      </c>
      <c r="D134" s="253">
        <v>0</v>
      </c>
      <c r="E134" s="253">
        <v>0</v>
      </c>
      <c r="F134" s="253">
        <v>0</v>
      </c>
      <c r="G134" s="253">
        <v>0</v>
      </c>
      <c r="H134" s="253">
        <v>0</v>
      </c>
      <c r="I134" s="253">
        <v>0</v>
      </c>
      <c r="J134" s="253">
        <v>0</v>
      </c>
      <c r="K134" s="253">
        <v>0</v>
      </c>
      <c r="L134" s="253">
        <v>0</v>
      </c>
      <c r="M134" s="253">
        <v>0</v>
      </c>
      <c r="N134" s="253">
        <v>0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17.28</v>
      </c>
      <c r="Y134" s="253">
        <v>3240</v>
      </c>
      <c r="Z134" s="253">
        <v>0</v>
      </c>
      <c r="AA134" s="253">
        <v>0</v>
      </c>
      <c r="AB134" s="263">
        <f t="shared" ref="AB134:AC145" si="21">D134+F134+H134+J134+L134+N134+P134+R134+T134+V134+X134+Z134</f>
        <v>17.28</v>
      </c>
      <c r="AC134" s="263">
        <f t="shared" si="21"/>
        <v>3240</v>
      </c>
    </row>
    <row r="135" spans="1:32" ht="12" customHeight="1" x14ac:dyDescent="0.25">
      <c r="A135" s="343"/>
      <c r="B135" s="388" t="s">
        <v>193</v>
      </c>
      <c r="C135" s="252" t="s">
        <v>194</v>
      </c>
      <c r="D135" s="253">
        <v>8.7569900000000001</v>
      </c>
      <c r="E135" s="253">
        <v>10464.084519999999</v>
      </c>
      <c r="F135" s="253">
        <v>0.16172999999999998</v>
      </c>
      <c r="G135" s="253">
        <v>324.90386000000001</v>
      </c>
      <c r="H135" s="253">
        <v>9.9970000000000003E-2</v>
      </c>
      <c r="I135" s="253">
        <v>213.73586</v>
      </c>
      <c r="J135" s="253">
        <v>72.512919999999994</v>
      </c>
      <c r="K135" s="253">
        <v>110463.666016</v>
      </c>
      <c r="L135" s="253">
        <v>1.74508</v>
      </c>
      <c r="M135" s="253">
        <v>2740.4736320000002</v>
      </c>
      <c r="N135" s="253">
        <v>0</v>
      </c>
      <c r="O135" s="253">
        <v>0</v>
      </c>
      <c r="P135" s="253">
        <v>22.001139999999999</v>
      </c>
      <c r="Q135" s="253">
        <v>32466.509921999997</v>
      </c>
      <c r="R135" s="253">
        <v>0</v>
      </c>
      <c r="S135" s="253">
        <v>0</v>
      </c>
      <c r="T135" s="253">
        <v>2.7219999999999998E-2</v>
      </c>
      <c r="U135" s="253">
        <v>195.00135800000001</v>
      </c>
      <c r="V135" s="253">
        <v>0.14698</v>
      </c>
      <c r="W135" s="253">
        <v>1053.0022779999999</v>
      </c>
      <c r="X135" s="253">
        <v>3.2659999999999995E-2</v>
      </c>
      <c r="Y135" s="253">
        <v>233.99910199999999</v>
      </c>
      <c r="Z135" s="253">
        <v>43.581000000000003</v>
      </c>
      <c r="AA135" s="253">
        <v>50239.032399999996</v>
      </c>
      <c r="AB135" s="263">
        <f t="shared" si="21"/>
        <v>149.06569000000002</v>
      </c>
      <c r="AC135" s="263">
        <f t="shared" si="21"/>
        <v>208394.408948</v>
      </c>
      <c r="AD135" s="19"/>
    </row>
    <row r="136" spans="1:32" ht="12" customHeight="1" x14ac:dyDescent="0.25">
      <c r="A136" s="343"/>
      <c r="B136" s="388" t="s">
        <v>195</v>
      </c>
      <c r="C136" s="252" t="s">
        <v>196</v>
      </c>
      <c r="D136" s="253">
        <v>0</v>
      </c>
      <c r="E136" s="253">
        <v>0</v>
      </c>
      <c r="F136" s="253">
        <v>0</v>
      </c>
      <c r="G136" s="253">
        <v>0</v>
      </c>
      <c r="H136" s="253">
        <v>0</v>
      </c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3">
        <v>0</v>
      </c>
      <c r="V136" s="253">
        <v>0</v>
      </c>
      <c r="W136" s="253">
        <v>0</v>
      </c>
      <c r="X136" s="253">
        <v>0</v>
      </c>
      <c r="Y136" s="253">
        <v>0</v>
      </c>
      <c r="Z136" s="253">
        <v>0</v>
      </c>
      <c r="AA136" s="253">
        <v>0</v>
      </c>
      <c r="AB136" s="263">
        <f t="shared" si="21"/>
        <v>0</v>
      </c>
      <c r="AC136" s="263">
        <f t="shared" si="21"/>
        <v>0</v>
      </c>
    </row>
    <row r="137" spans="1:32" ht="12" customHeight="1" x14ac:dyDescent="0.25">
      <c r="A137" s="343"/>
      <c r="B137" s="388" t="s">
        <v>197</v>
      </c>
      <c r="C137" s="252" t="s">
        <v>198</v>
      </c>
      <c r="D137" s="253">
        <v>37.768680000000003</v>
      </c>
      <c r="E137" s="253">
        <v>44060.942087999996</v>
      </c>
      <c r="F137" s="253">
        <v>45.956040000000002</v>
      </c>
      <c r="G137" s="253">
        <v>53612.316264000001</v>
      </c>
      <c r="H137" s="253">
        <v>62.799400000000006</v>
      </c>
      <c r="I137" s="253">
        <v>73261.780039999998</v>
      </c>
      <c r="J137" s="253">
        <v>55.665440000000004</v>
      </c>
      <c r="K137" s="253">
        <v>64939.302303999997</v>
      </c>
      <c r="L137" s="253">
        <v>84.701069999999987</v>
      </c>
      <c r="M137" s="253">
        <v>98812.268261999998</v>
      </c>
      <c r="N137" s="253">
        <v>80.148200000000017</v>
      </c>
      <c r="O137" s="253">
        <v>93500.890120000011</v>
      </c>
      <c r="P137" s="253">
        <v>54.655889999999999</v>
      </c>
      <c r="Q137" s="253">
        <v>63761.561273999992</v>
      </c>
      <c r="R137" s="253">
        <v>66.155480000000011</v>
      </c>
      <c r="S137" s="253">
        <v>63940.901149000005</v>
      </c>
      <c r="T137" s="253">
        <v>171.49898000000002</v>
      </c>
      <c r="U137" s="253">
        <v>78963.782697000002</v>
      </c>
      <c r="V137" s="253">
        <v>178.93107000000001</v>
      </c>
      <c r="W137" s="253">
        <v>92287.143505</v>
      </c>
      <c r="X137" s="253">
        <v>38.478000000000002</v>
      </c>
      <c r="Y137" s="253">
        <v>44888.434799999995</v>
      </c>
      <c r="Z137" s="253">
        <v>81.756339999999994</v>
      </c>
      <c r="AA137" s="253">
        <v>94022.836024000004</v>
      </c>
      <c r="AB137" s="263">
        <f t="shared" si="21"/>
        <v>958.51459</v>
      </c>
      <c r="AC137" s="263">
        <f t="shared" si="21"/>
        <v>866052.15852699999</v>
      </c>
    </row>
    <row r="138" spans="1:32" ht="12" customHeight="1" x14ac:dyDescent="0.25">
      <c r="A138" s="343"/>
      <c r="B138" s="388">
        <v>805.5</v>
      </c>
      <c r="C138" s="344" t="s">
        <v>297</v>
      </c>
      <c r="D138" s="253">
        <v>27.285820000000001</v>
      </c>
      <c r="E138" s="253">
        <v>29596.436532</v>
      </c>
      <c r="F138" s="253">
        <v>357.84212000000008</v>
      </c>
      <c r="G138" s="253">
        <v>332382.77657400008</v>
      </c>
      <c r="H138" s="253">
        <v>103.65292999999997</v>
      </c>
      <c r="I138" s="253">
        <v>132533.91901100002</v>
      </c>
      <c r="J138" s="253">
        <v>134.85406</v>
      </c>
      <c r="K138" s="253">
        <v>151691.89746200002</v>
      </c>
      <c r="L138" s="253">
        <v>9.6402400000000004</v>
      </c>
      <c r="M138" s="253">
        <v>22062.241509999996</v>
      </c>
      <c r="N138" s="253">
        <v>16.689499999999999</v>
      </c>
      <c r="O138" s="253">
        <v>31785.81566</v>
      </c>
      <c r="P138" s="253">
        <v>11.746540000000001</v>
      </c>
      <c r="Q138" s="253">
        <v>26473.053510999998</v>
      </c>
      <c r="R138" s="253">
        <v>18.451640000000001</v>
      </c>
      <c r="S138" s="253">
        <v>40613.864389000002</v>
      </c>
      <c r="T138" s="253">
        <v>16.174720000000001</v>
      </c>
      <c r="U138" s="253">
        <v>24678.688289000002</v>
      </c>
      <c r="V138" s="253">
        <v>20.060800000000004</v>
      </c>
      <c r="W138" s="253">
        <v>37387.469412999999</v>
      </c>
      <c r="X138" s="253">
        <v>16.038700000000002</v>
      </c>
      <c r="Y138" s="253">
        <v>34571.10615</v>
      </c>
      <c r="Z138" s="253">
        <v>16.666529999999998</v>
      </c>
      <c r="AA138" s="253">
        <v>35475.844082000003</v>
      </c>
      <c r="AB138" s="263">
        <f t="shared" si="21"/>
        <v>749.1035999999998</v>
      </c>
      <c r="AC138" s="263">
        <f t="shared" si="21"/>
        <v>899253.11258299998</v>
      </c>
    </row>
    <row r="139" spans="1:32" ht="12" customHeight="1" x14ac:dyDescent="0.25">
      <c r="A139" s="343"/>
      <c r="B139" s="388" t="s">
        <v>200</v>
      </c>
      <c r="C139" s="252" t="s">
        <v>201</v>
      </c>
      <c r="D139" s="253">
        <v>18</v>
      </c>
      <c r="E139" s="253">
        <v>10260</v>
      </c>
      <c r="F139" s="253">
        <v>9.0699999999999999E-3</v>
      </c>
      <c r="G139" s="253">
        <v>71.018100000000004</v>
      </c>
      <c r="H139" s="253">
        <v>0</v>
      </c>
      <c r="I139" s="253">
        <v>0</v>
      </c>
      <c r="J139" s="253">
        <v>0.27215</v>
      </c>
      <c r="K139" s="253">
        <v>275.00757499999997</v>
      </c>
      <c r="L139" s="253">
        <v>0</v>
      </c>
      <c r="M139" s="253">
        <v>0</v>
      </c>
      <c r="N139" s="253">
        <v>0</v>
      </c>
      <c r="O139" s="253">
        <v>0</v>
      </c>
      <c r="P139" s="253">
        <v>0</v>
      </c>
      <c r="Q139" s="253">
        <v>0</v>
      </c>
      <c r="R139" s="253">
        <v>0</v>
      </c>
      <c r="S139" s="253">
        <v>0</v>
      </c>
      <c r="T139" s="253">
        <v>0</v>
      </c>
      <c r="U139" s="253">
        <v>0</v>
      </c>
      <c r="V139" s="253">
        <v>5.987E-2</v>
      </c>
      <c r="W139" s="253">
        <v>67.898567</v>
      </c>
      <c r="X139" s="253">
        <v>0</v>
      </c>
      <c r="Y139" s="253">
        <v>0</v>
      </c>
      <c r="Z139" s="253">
        <v>0</v>
      </c>
      <c r="AA139" s="253">
        <v>0</v>
      </c>
      <c r="AB139" s="263">
        <f t="shared" si="21"/>
        <v>18.341090000000001</v>
      </c>
      <c r="AC139" s="263">
        <f t="shared" si="21"/>
        <v>10673.924241999999</v>
      </c>
    </row>
    <row r="140" spans="1:32" ht="12" customHeight="1" x14ac:dyDescent="0.25">
      <c r="A140" s="343"/>
      <c r="B140" s="388" t="s">
        <v>202</v>
      </c>
      <c r="C140" s="252" t="s">
        <v>203</v>
      </c>
      <c r="D140" s="253">
        <v>0</v>
      </c>
      <c r="E140" s="253">
        <v>0</v>
      </c>
      <c r="F140" s="253">
        <v>4.0820000000000002E-2</v>
      </c>
      <c r="G140" s="253">
        <v>424.80149399999999</v>
      </c>
      <c r="H140" s="253">
        <v>0.13402</v>
      </c>
      <c r="I140" s="253">
        <v>694.71880999999996</v>
      </c>
      <c r="J140" s="253">
        <v>5.1029999999999999E-2</v>
      </c>
      <c r="K140" s="253">
        <v>341.90100000000001</v>
      </c>
      <c r="L140" s="253">
        <v>8.5050000000000001E-2</v>
      </c>
      <c r="M140" s="253">
        <v>884.99627999999996</v>
      </c>
      <c r="N140" s="253">
        <v>0</v>
      </c>
      <c r="O140" s="253">
        <v>0</v>
      </c>
      <c r="P140" s="253">
        <v>8.5050000000000001E-2</v>
      </c>
      <c r="Q140" s="253">
        <v>884.99627999999996</v>
      </c>
      <c r="R140" s="253">
        <v>0</v>
      </c>
      <c r="S140" s="253">
        <v>0</v>
      </c>
      <c r="T140" s="253">
        <v>0.10206</v>
      </c>
      <c r="U140" s="253">
        <v>683.80200000000002</v>
      </c>
      <c r="V140" s="253">
        <v>0</v>
      </c>
      <c r="W140" s="253">
        <v>0</v>
      </c>
      <c r="X140" s="253">
        <v>3.3999999999999998E-3</v>
      </c>
      <c r="Y140" s="253">
        <v>53.080120000000001</v>
      </c>
      <c r="Z140" s="253">
        <v>0</v>
      </c>
      <c r="AA140" s="253">
        <v>0</v>
      </c>
      <c r="AB140" s="263">
        <f t="shared" si="21"/>
        <v>0.50142999999999993</v>
      </c>
      <c r="AC140" s="263">
        <f t="shared" si="21"/>
        <v>3968.2959839999999</v>
      </c>
    </row>
    <row r="141" spans="1:32" ht="12" customHeight="1" x14ac:dyDescent="0.25">
      <c r="A141" s="343"/>
      <c r="B141" s="388" t="s">
        <v>204</v>
      </c>
      <c r="C141" s="252" t="s">
        <v>205</v>
      </c>
      <c r="D141" s="253">
        <v>151.16589000000002</v>
      </c>
      <c r="E141" s="253">
        <v>224254.27032799998</v>
      </c>
      <c r="F141" s="253">
        <v>116.3135</v>
      </c>
      <c r="G141" s="253">
        <v>167680.72301900003</v>
      </c>
      <c r="H141" s="253">
        <v>294.40472999999997</v>
      </c>
      <c r="I141" s="253">
        <v>404351.69158500008</v>
      </c>
      <c r="J141" s="253">
        <v>392.62099000000001</v>
      </c>
      <c r="K141" s="253">
        <v>552603.90584199992</v>
      </c>
      <c r="L141" s="253">
        <v>243.03507000000002</v>
      </c>
      <c r="M141" s="253">
        <v>400508.15377400001</v>
      </c>
      <c r="N141" s="253">
        <v>194.94055</v>
      </c>
      <c r="O141" s="253">
        <v>322561.984604</v>
      </c>
      <c r="P141" s="253">
        <v>613.9746600000002</v>
      </c>
      <c r="Q141" s="253">
        <v>662645.71727000002</v>
      </c>
      <c r="R141" s="253">
        <v>524.36311000000001</v>
      </c>
      <c r="S141" s="253">
        <v>449777.02659599966</v>
      </c>
      <c r="T141" s="253">
        <v>391.66571000000005</v>
      </c>
      <c r="U141" s="253">
        <v>367275.36223699991</v>
      </c>
      <c r="V141" s="253">
        <v>292.24838999999997</v>
      </c>
      <c r="W141" s="253">
        <v>318502.75983599992</v>
      </c>
      <c r="X141" s="253">
        <v>241.48243999999997</v>
      </c>
      <c r="Y141" s="253">
        <v>311541.64110400004</v>
      </c>
      <c r="Z141" s="253">
        <v>78.604339999999993</v>
      </c>
      <c r="AA141" s="253">
        <v>150838.97004999997</v>
      </c>
      <c r="AB141" s="263">
        <f t="shared" si="21"/>
        <v>3534.8193799999999</v>
      </c>
      <c r="AC141" s="263">
        <f t="shared" si="21"/>
        <v>4332542.2062449995</v>
      </c>
    </row>
    <row r="142" spans="1:32" ht="12" customHeight="1" x14ac:dyDescent="0.25">
      <c r="A142" s="343"/>
      <c r="B142" s="345" t="s">
        <v>206</v>
      </c>
      <c r="C142" s="332" t="s">
        <v>207</v>
      </c>
      <c r="D142" s="263">
        <f>+D143+D144</f>
        <v>345.78458000000001</v>
      </c>
      <c r="E142" s="263">
        <f t="shared" ref="E142:AA142" si="22">+E143+E144</f>
        <v>1160493.8055420001</v>
      </c>
      <c r="F142" s="263">
        <f t="shared" si="22"/>
        <v>379.09088000000003</v>
      </c>
      <c r="G142" s="263">
        <f t="shared" si="22"/>
        <v>878563.61846999987</v>
      </c>
      <c r="H142" s="263">
        <f t="shared" si="22"/>
        <v>567.62856999999997</v>
      </c>
      <c r="I142" s="263">
        <f t="shared" si="22"/>
        <v>1681532.2430979998</v>
      </c>
      <c r="J142" s="263">
        <f t="shared" si="22"/>
        <v>654.25198999999998</v>
      </c>
      <c r="K142" s="263">
        <f t="shared" si="22"/>
        <v>1673688.7889020001</v>
      </c>
      <c r="L142" s="263">
        <f t="shared" si="22"/>
        <v>486.8698500000001</v>
      </c>
      <c r="M142" s="263">
        <f t="shared" si="22"/>
        <v>1278880.8125789997</v>
      </c>
      <c r="N142" s="263">
        <f t="shared" si="22"/>
        <v>390.37106999999997</v>
      </c>
      <c r="O142" s="263">
        <f t="shared" si="22"/>
        <v>1335810.1596940001</v>
      </c>
      <c r="P142" s="263">
        <f t="shared" si="22"/>
        <v>338.54177999999996</v>
      </c>
      <c r="Q142" s="263">
        <f t="shared" si="22"/>
        <v>1269011.7823980004</v>
      </c>
      <c r="R142" s="263">
        <f t="shared" si="22"/>
        <v>498.98794000000009</v>
      </c>
      <c r="S142" s="263">
        <f t="shared" si="22"/>
        <v>1426165.4287650001</v>
      </c>
      <c r="T142" s="263">
        <f t="shared" si="22"/>
        <v>577.75554999999986</v>
      </c>
      <c r="U142" s="263">
        <f t="shared" si="22"/>
        <v>1670482.0405139998</v>
      </c>
      <c r="V142" s="263">
        <f t="shared" si="22"/>
        <v>699.90199000000007</v>
      </c>
      <c r="W142" s="263">
        <f t="shared" si="22"/>
        <v>1883957.8087929999</v>
      </c>
      <c r="X142" s="263">
        <f t="shared" si="22"/>
        <v>1940.7504900000006</v>
      </c>
      <c r="Y142" s="263">
        <f t="shared" si="22"/>
        <v>5110573.6751739997</v>
      </c>
      <c r="Z142" s="263">
        <f t="shared" si="22"/>
        <v>1465.6482700000001</v>
      </c>
      <c r="AA142" s="263">
        <f t="shared" si="22"/>
        <v>4208328.3836779976</v>
      </c>
      <c r="AB142" s="263">
        <f t="shared" si="21"/>
        <v>8345.5829600000015</v>
      </c>
      <c r="AC142" s="263">
        <f t="shared" si="21"/>
        <v>23577488.547606997</v>
      </c>
    </row>
    <row r="143" spans="1:32" ht="12" customHeight="1" x14ac:dyDescent="0.25">
      <c r="A143" s="343"/>
      <c r="B143" s="388" t="s">
        <v>208</v>
      </c>
      <c r="C143" s="252" t="s">
        <v>209</v>
      </c>
      <c r="D143" s="253">
        <v>183.41093999999998</v>
      </c>
      <c r="E143" s="253">
        <v>438438.62048100005</v>
      </c>
      <c r="F143" s="253">
        <v>315.72485</v>
      </c>
      <c r="G143" s="253">
        <v>689755.56708799978</v>
      </c>
      <c r="H143" s="253">
        <v>429.54752999999994</v>
      </c>
      <c r="I143" s="253">
        <v>978417.88876499969</v>
      </c>
      <c r="J143" s="253">
        <v>502.74423000000002</v>
      </c>
      <c r="K143" s="253">
        <v>1042824.6135590002</v>
      </c>
      <c r="L143" s="253">
        <v>361.7512000000001</v>
      </c>
      <c r="M143" s="253">
        <v>809129.24495999969</v>
      </c>
      <c r="N143" s="253">
        <v>205.84616999999997</v>
      </c>
      <c r="O143" s="253">
        <v>546238.46417900012</v>
      </c>
      <c r="P143" s="253">
        <v>210.43119999999996</v>
      </c>
      <c r="Q143" s="253">
        <v>729106.95079300017</v>
      </c>
      <c r="R143" s="253">
        <v>329.67755000000011</v>
      </c>
      <c r="S143" s="253">
        <v>953454.03223700018</v>
      </c>
      <c r="T143" s="253">
        <v>424.78262999999987</v>
      </c>
      <c r="U143" s="253">
        <v>1251592.4312089996</v>
      </c>
      <c r="V143" s="253">
        <v>507.90958000000012</v>
      </c>
      <c r="W143" s="253">
        <v>1396920.595581</v>
      </c>
      <c r="X143" s="253">
        <v>1742.0309600000005</v>
      </c>
      <c r="Y143" s="253">
        <v>4564601.4593289997</v>
      </c>
      <c r="Z143" s="253">
        <v>1329.3745900000001</v>
      </c>
      <c r="AA143" s="253">
        <v>3636767.5642839973</v>
      </c>
      <c r="AB143" s="263">
        <f t="shared" si="21"/>
        <v>6543.2314300000007</v>
      </c>
      <c r="AC143" s="263">
        <f>E143+G143+I143+K143+M143+O143+Q143+S143+U143+W143+Y143+AA143</f>
        <v>17037247.432464998</v>
      </c>
    </row>
    <row r="144" spans="1:32" ht="12" customHeight="1" x14ac:dyDescent="0.25">
      <c r="A144" s="346"/>
      <c r="B144" s="267" t="s">
        <v>210</v>
      </c>
      <c r="C144" s="347" t="s">
        <v>211</v>
      </c>
      <c r="D144" s="253">
        <v>162.37364000000005</v>
      </c>
      <c r="E144" s="253">
        <v>722055.18506100005</v>
      </c>
      <c r="F144" s="253">
        <v>63.366030000000002</v>
      </c>
      <c r="G144" s="253">
        <v>188808.05138200003</v>
      </c>
      <c r="H144" s="253">
        <v>138.08104</v>
      </c>
      <c r="I144" s="253">
        <v>703114.35433300014</v>
      </c>
      <c r="J144" s="269">
        <v>151.50775999999999</v>
      </c>
      <c r="K144" s="269">
        <v>630864.17534299998</v>
      </c>
      <c r="L144" s="269">
        <v>125.11864999999999</v>
      </c>
      <c r="M144" s="269">
        <v>469751.56761899998</v>
      </c>
      <c r="N144" s="269">
        <v>184.5249</v>
      </c>
      <c r="O144" s="269">
        <v>789571.69551500014</v>
      </c>
      <c r="P144" s="269">
        <v>128.11058</v>
      </c>
      <c r="Q144" s="269">
        <v>539904.83160500007</v>
      </c>
      <c r="R144" s="269">
        <v>169.31038999999998</v>
      </c>
      <c r="S144" s="269">
        <v>472711.39652799995</v>
      </c>
      <c r="T144" s="269">
        <v>152.97291999999996</v>
      </c>
      <c r="U144" s="269">
        <v>418889.60930500005</v>
      </c>
      <c r="V144" s="269">
        <v>191.99240999999998</v>
      </c>
      <c r="W144" s="269">
        <v>487037.21321199997</v>
      </c>
      <c r="X144" s="269">
        <v>198.71953000000002</v>
      </c>
      <c r="Y144" s="269">
        <v>545972.21584499988</v>
      </c>
      <c r="Z144" s="269">
        <v>136.27368000000001</v>
      </c>
      <c r="AA144" s="269">
        <v>571560.81939400022</v>
      </c>
      <c r="AB144" s="263">
        <f t="shared" si="21"/>
        <v>1802.3515300000001</v>
      </c>
      <c r="AC144" s="263">
        <f t="shared" si="21"/>
        <v>6540241.1151419999</v>
      </c>
      <c r="AD144" s="19"/>
    </row>
    <row r="145" spans="1:31" ht="12" customHeight="1" x14ac:dyDescent="0.25">
      <c r="A145" s="346"/>
      <c r="B145" s="267" t="s">
        <v>212</v>
      </c>
      <c r="C145" s="347" t="s">
        <v>213</v>
      </c>
      <c r="D145" s="269">
        <v>0</v>
      </c>
      <c r="E145" s="269">
        <v>0</v>
      </c>
      <c r="F145" s="269">
        <v>0</v>
      </c>
      <c r="G145" s="269">
        <v>0</v>
      </c>
      <c r="H145" s="269">
        <v>0</v>
      </c>
      <c r="I145" s="269">
        <v>0</v>
      </c>
      <c r="J145" s="269">
        <v>0</v>
      </c>
      <c r="K145" s="269">
        <v>0</v>
      </c>
      <c r="L145" s="269">
        <v>0</v>
      </c>
      <c r="M145" s="269">
        <v>0</v>
      </c>
      <c r="N145" s="269">
        <v>0</v>
      </c>
      <c r="O145" s="269">
        <v>0</v>
      </c>
      <c r="P145" s="269">
        <v>0</v>
      </c>
      <c r="Q145" s="269">
        <v>0</v>
      </c>
      <c r="R145" s="269">
        <v>5.0000000000000001E-3</v>
      </c>
      <c r="S145" s="269">
        <v>10</v>
      </c>
      <c r="T145" s="269">
        <v>0</v>
      </c>
      <c r="U145" s="269">
        <v>0</v>
      </c>
      <c r="V145" s="269">
        <v>0</v>
      </c>
      <c r="W145" s="269">
        <v>0</v>
      </c>
      <c r="X145" s="269">
        <v>0</v>
      </c>
      <c r="Y145" s="269">
        <v>0</v>
      </c>
      <c r="Z145" s="269">
        <v>0</v>
      </c>
      <c r="AA145" s="269">
        <v>0</v>
      </c>
      <c r="AB145" s="263">
        <f t="shared" si="21"/>
        <v>5.0000000000000001E-3</v>
      </c>
      <c r="AC145" s="263">
        <f t="shared" si="21"/>
        <v>10</v>
      </c>
    </row>
    <row r="146" spans="1:31" s="5" customFormat="1" ht="9.75" customHeight="1" x14ac:dyDescent="0.25">
      <c r="A146" s="348"/>
      <c r="B146" s="348"/>
      <c r="C146" s="348"/>
      <c r="D146" s="348"/>
      <c r="E146" s="348"/>
      <c r="F146" s="348"/>
      <c r="G146" s="348"/>
      <c r="H146" s="348"/>
      <c r="I146" s="348"/>
      <c r="J146" s="348"/>
      <c r="K146" s="348"/>
      <c r="L146" s="348"/>
      <c r="M146" s="348"/>
      <c r="N146" s="348"/>
      <c r="O146" s="348"/>
      <c r="P146" s="348"/>
      <c r="Q146" s="348"/>
      <c r="R146" s="348"/>
      <c r="S146" s="348"/>
      <c r="T146" s="348"/>
      <c r="U146" s="348"/>
      <c r="V146" s="348"/>
      <c r="W146" s="348"/>
      <c r="X146" s="348"/>
      <c r="Y146" s="348"/>
      <c r="Z146" s="348"/>
      <c r="AA146" s="348"/>
      <c r="AB146" s="348"/>
      <c r="AC146" s="348"/>
      <c r="AD146"/>
      <c r="AE146"/>
    </row>
    <row r="147" spans="1:31" s="5" customFormat="1" ht="16.5" customHeight="1" x14ac:dyDescent="0.25">
      <c r="A147" s="373"/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/>
    </row>
    <row r="148" spans="1:31" s="5" customFormat="1" ht="15.75" customHeight="1" x14ac:dyDescent="0.25">
      <c r="A148" s="373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/>
    </row>
    <row r="149" spans="1:31" s="5" customFormat="1" x14ac:dyDescent="0.25">
      <c r="A149" s="373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</row>
    <row r="150" spans="1:31" x14ac:dyDescent="0.25">
      <c r="A150" s="373"/>
      <c r="B150" s="373"/>
      <c r="C150" s="373"/>
      <c r="D150" s="374"/>
      <c r="E150" s="374"/>
      <c r="F150" s="374"/>
      <c r="G150" s="374"/>
      <c r="H150" s="378"/>
      <c r="I150" s="378"/>
      <c r="J150" s="378"/>
      <c r="K150" s="378"/>
      <c r="L150" s="378"/>
      <c r="M150" s="378"/>
      <c r="N150" s="378"/>
      <c r="O150" s="378"/>
      <c r="P150" s="378"/>
      <c r="Q150" s="378"/>
      <c r="R150" s="378"/>
      <c r="S150" s="378"/>
      <c r="T150" s="378"/>
      <c r="U150" s="378"/>
      <c r="V150" s="378"/>
      <c r="W150" s="378"/>
      <c r="X150" s="378"/>
      <c r="Y150" s="378"/>
      <c r="Z150" s="378"/>
      <c r="AA150" s="378"/>
      <c r="AB150" s="373"/>
      <c r="AC150" s="375" t="s">
        <v>281</v>
      </c>
      <c r="AD150" s="5"/>
      <c r="AE150" s="5"/>
    </row>
    <row r="151" spans="1:31" x14ac:dyDescent="0.25">
      <c r="A151" s="610" t="s">
        <v>318</v>
      </c>
      <c r="B151" s="610"/>
      <c r="C151" s="610"/>
      <c r="D151" s="610"/>
      <c r="E151" s="610"/>
      <c r="F151" s="610"/>
      <c r="G151" s="610"/>
      <c r="H151" s="610"/>
      <c r="I151" s="610"/>
      <c r="J151" s="610"/>
      <c r="K151" s="610"/>
      <c r="L151" s="610"/>
      <c r="M151" s="610"/>
      <c r="N151" s="610"/>
      <c r="O151" s="610"/>
      <c r="P151" s="610"/>
      <c r="Q151" s="610"/>
      <c r="R151" s="610"/>
      <c r="S151" s="610"/>
      <c r="T151" s="610"/>
      <c r="U151" s="610"/>
      <c r="V151" s="610"/>
      <c r="W151" s="610"/>
      <c r="X151" s="610"/>
      <c r="Y151" s="610"/>
      <c r="Z151" s="610"/>
      <c r="AA151" s="610"/>
      <c r="AB151" s="610"/>
      <c r="AC151" s="610"/>
      <c r="AD151" s="5"/>
    </row>
    <row r="152" spans="1:31" x14ac:dyDescent="0.25">
      <c r="A152" s="582" t="s">
        <v>3</v>
      </c>
      <c r="B152" s="582"/>
      <c r="C152" s="582"/>
      <c r="D152" s="582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2"/>
      <c r="Y152" s="582"/>
      <c r="Z152" s="582"/>
      <c r="AA152" s="582"/>
      <c r="AB152" s="582"/>
      <c r="AC152" s="582"/>
      <c r="AD152" s="5"/>
    </row>
    <row r="153" spans="1:31" ht="6.75" customHeight="1" thickBot="1" x14ac:dyDescent="0.3">
      <c r="A153" s="324"/>
      <c r="B153" s="257"/>
      <c r="C153" s="25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</row>
    <row r="154" spans="1:31" ht="15.75" thickBot="1" x14ac:dyDescent="0.3">
      <c r="A154" s="597" t="s">
        <v>4</v>
      </c>
      <c r="B154" s="599" t="s">
        <v>5</v>
      </c>
      <c r="C154" s="586" t="s">
        <v>90</v>
      </c>
      <c r="D154" s="585" t="s">
        <v>7</v>
      </c>
      <c r="E154" s="585"/>
      <c r="F154" s="585" t="s">
        <v>8</v>
      </c>
      <c r="G154" s="585"/>
      <c r="H154" s="585" t="s">
        <v>9</v>
      </c>
      <c r="I154" s="585"/>
      <c r="J154" s="585" t="s">
        <v>10</v>
      </c>
      <c r="K154" s="585"/>
      <c r="L154" s="585" t="s">
        <v>11</v>
      </c>
      <c r="M154" s="585"/>
      <c r="N154" s="585" t="s">
        <v>12</v>
      </c>
      <c r="O154" s="585"/>
      <c r="P154" s="585" t="s">
        <v>13</v>
      </c>
      <c r="Q154" s="585"/>
      <c r="R154" s="585" t="s">
        <v>14</v>
      </c>
      <c r="S154" s="585"/>
      <c r="T154" s="585" t="s">
        <v>15</v>
      </c>
      <c r="U154" s="585"/>
      <c r="V154" s="585" t="s">
        <v>16</v>
      </c>
      <c r="W154" s="585"/>
      <c r="X154" s="585" t="s">
        <v>17</v>
      </c>
      <c r="Y154" s="585"/>
      <c r="Z154" s="585" t="s">
        <v>18</v>
      </c>
      <c r="AA154" s="585"/>
      <c r="AB154" s="585" t="s">
        <v>19</v>
      </c>
      <c r="AC154" s="592"/>
    </row>
    <row r="155" spans="1:31" ht="15.75" thickBot="1" x14ac:dyDescent="0.3">
      <c r="A155" s="598"/>
      <c r="B155" s="600"/>
      <c r="C155" s="587"/>
      <c r="D155" s="242" t="s">
        <v>20</v>
      </c>
      <c r="E155" s="242" t="s">
        <v>21</v>
      </c>
      <c r="F155" s="242" t="s">
        <v>20</v>
      </c>
      <c r="G155" s="242" t="s">
        <v>21</v>
      </c>
      <c r="H155" s="242" t="s">
        <v>20</v>
      </c>
      <c r="I155" s="242" t="s">
        <v>21</v>
      </c>
      <c r="J155" s="242" t="s">
        <v>20</v>
      </c>
      <c r="K155" s="242" t="s">
        <v>21</v>
      </c>
      <c r="L155" s="242" t="s">
        <v>20</v>
      </c>
      <c r="M155" s="242" t="s">
        <v>21</v>
      </c>
      <c r="N155" s="242" t="s">
        <v>20</v>
      </c>
      <c r="O155" s="242" t="s">
        <v>21</v>
      </c>
      <c r="P155" s="242" t="s">
        <v>20</v>
      </c>
      <c r="Q155" s="242" t="s">
        <v>21</v>
      </c>
      <c r="R155" s="242" t="s">
        <v>20</v>
      </c>
      <c r="S155" s="242" t="s">
        <v>21</v>
      </c>
      <c r="T155" s="242" t="s">
        <v>20</v>
      </c>
      <c r="U155" s="242" t="s">
        <v>21</v>
      </c>
      <c r="V155" s="242" t="s">
        <v>20</v>
      </c>
      <c r="W155" s="242" t="s">
        <v>21</v>
      </c>
      <c r="X155" s="242" t="s">
        <v>20</v>
      </c>
      <c r="Y155" s="242" t="s">
        <v>21</v>
      </c>
      <c r="Z155" s="242" t="s">
        <v>20</v>
      </c>
      <c r="AA155" s="242" t="s">
        <v>21</v>
      </c>
      <c r="AB155" s="242" t="s">
        <v>20</v>
      </c>
      <c r="AC155" s="243" t="s">
        <v>21</v>
      </c>
    </row>
    <row r="156" spans="1:31" x14ac:dyDescent="0.25">
      <c r="A156" s="324"/>
      <c r="B156" s="260"/>
      <c r="C156" s="342" t="s">
        <v>217</v>
      </c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</row>
    <row r="157" spans="1:31" ht="12" customHeight="1" x14ac:dyDescent="0.25">
      <c r="A157" s="248" t="s">
        <v>218</v>
      </c>
      <c r="B157" s="324"/>
      <c r="C157" s="349" t="s">
        <v>219</v>
      </c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</row>
    <row r="158" spans="1:31" ht="12" customHeight="1" x14ac:dyDescent="0.25">
      <c r="A158" s="343"/>
      <c r="B158" s="388" t="s">
        <v>220</v>
      </c>
      <c r="C158" s="339" t="s">
        <v>221</v>
      </c>
      <c r="D158" s="262">
        <f>+D159+D160+D161+D162</f>
        <v>3635.89075</v>
      </c>
      <c r="E158" s="262">
        <f t="shared" ref="E158:AA158" si="23">+E159+E160+E161+E162</f>
        <v>8202901.4890570007</v>
      </c>
      <c r="F158" s="262">
        <f t="shared" si="23"/>
        <v>5776.3423199999997</v>
      </c>
      <c r="G158" s="262">
        <f t="shared" si="23"/>
        <v>13227177.501630999</v>
      </c>
      <c r="H158" s="262">
        <f t="shared" si="23"/>
        <v>5156.2974699999995</v>
      </c>
      <c r="I158" s="262">
        <f t="shared" si="23"/>
        <v>11567588.663771998</v>
      </c>
      <c r="J158" s="262">
        <f t="shared" si="23"/>
        <v>6510.83943</v>
      </c>
      <c r="K158" s="262">
        <f t="shared" si="23"/>
        <v>15072280.876110004</v>
      </c>
      <c r="L158" s="262">
        <f t="shared" si="23"/>
        <v>3412.3179800000003</v>
      </c>
      <c r="M158" s="262">
        <f t="shared" si="23"/>
        <v>8544320.4703320004</v>
      </c>
      <c r="N158" s="262">
        <f t="shared" si="23"/>
        <v>3296.7087900000001</v>
      </c>
      <c r="O158" s="262">
        <f t="shared" si="23"/>
        <v>8360151.9051760007</v>
      </c>
      <c r="P158" s="262">
        <f t="shared" si="23"/>
        <v>3448.5826099999999</v>
      </c>
      <c r="Q158" s="262">
        <f t="shared" si="23"/>
        <v>8637805.8229309991</v>
      </c>
      <c r="R158" s="262">
        <f t="shared" si="23"/>
        <v>4359.22307</v>
      </c>
      <c r="S158" s="262">
        <f t="shared" si="23"/>
        <v>11822489.144253006</v>
      </c>
      <c r="T158" s="262">
        <f t="shared" si="23"/>
        <v>4214.2465499999998</v>
      </c>
      <c r="U158" s="262">
        <f t="shared" si="23"/>
        <v>11294895.496216003</v>
      </c>
      <c r="V158" s="262">
        <f t="shared" si="23"/>
        <v>4026.2544699999985</v>
      </c>
      <c r="W158" s="262">
        <f t="shared" si="23"/>
        <v>10641192.786981</v>
      </c>
      <c r="X158" s="262">
        <f t="shared" si="23"/>
        <v>4344.1356700000006</v>
      </c>
      <c r="Y158" s="262">
        <f t="shared" si="23"/>
        <v>10885658.296231002</v>
      </c>
      <c r="Z158" s="262">
        <f t="shared" si="23"/>
        <v>5295.8794499999995</v>
      </c>
      <c r="AA158" s="262">
        <f t="shared" si="23"/>
        <v>14137415.131293999</v>
      </c>
      <c r="AB158" s="262">
        <f>D158+F158+H158+J158+L158+N158+P158+R158+T158+V158+X158+Z158</f>
        <v>53476.718560000001</v>
      </c>
      <c r="AC158" s="262">
        <f t="shared" ref="AC158:AC190" si="24">E158+G158+I158+K158+M158+O158+Q158+S158+U158+W158+Y158+AA158</f>
        <v>132393877.583984</v>
      </c>
    </row>
    <row r="159" spans="1:31" ht="12" customHeight="1" x14ac:dyDescent="0.25">
      <c r="A159" s="343"/>
      <c r="B159" s="388"/>
      <c r="C159" s="350" t="s">
        <v>222</v>
      </c>
      <c r="D159" s="265">
        <v>1591.0365499999996</v>
      </c>
      <c r="E159" s="265">
        <v>3940866.6252289992</v>
      </c>
      <c r="F159" s="265">
        <v>2766.080120000001</v>
      </c>
      <c r="G159" s="265">
        <v>6758072.2173599964</v>
      </c>
      <c r="H159" s="265">
        <v>2954.1181999999994</v>
      </c>
      <c r="I159" s="265">
        <v>6672195.5986589985</v>
      </c>
      <c r="J159" s="265">
        <v>3326.2806899999996</v>
      </c>
      <c r="K159" s="265">
        <v>7977503.2492860006</v>
      </c>
      <c r="L159" s="265">
        <v>1657.8799299999998</v>
      </c>
      <c r="M159" s="265">
        <v>4287804.4370179987</v>
      </c>
      <c r="N159" s="265">
        <v>1529.78278</v>
      </c>
      <c r="O159" s="265">
        <v>4044476.1711170012</v>
      </c>
      <c r="P159" s="265">
        <v>1575.18047</v>
      </c>
      <c r="Q159" s="265">
        <v>3823176.5352409999</v>
      </c>
      <c r="R159" s="265">
        <v>1862.4911799999998</v>
      </c>
      <c r="S159" s="265">
        <v>5195078.0901580025</v>
      </c>
      <c r="T159" s="265">
        <v>1874.77792</v>
      </c>
      <c r="U159" s="265">
        <v>4947335.8234959999</v>
      </c>
      <c r="V159" s="265">
        <v>1697.0008699999996</v>
      </c>
      <c r="W159" s="265">
        <v>4277695.4155099997</v>
      </c>
      <c r="X159" s="265">
        <v>2128.0612300000003</v>
      </c>
      <c r="Y159" s="265">
        <v>4903711.6281760037</v>
      </c>
      <c r="Z159" s="265">
        <v>3417.7279999999996</v>
      </c>
      <c r="AA159" s="265">
        <v>9243957.8911349978</v>
      </c>
      <c r="AB159" s="262">
        <f t="shared" ref="AB159:AB190" si="25">D159+F159+H159+J159+L159+N159+P159+R159+T159+V159+X159+Z159</f>
        <v>26380.417939999996</v>
      </c>
      <c r="AC159" s="262">
        <f t="shared" si="24"/>
        <v>66071873.682384998</v>
      </c>
      <c r="AE159" s="88"/>
    </row>
    <row r="160" spans="1:31" ht="12" customHeight="1" x14ac:dyDescent="0.25">
      <c r="A160" s="343"/>
      <c r="B160" s="388"/>
      <c r="C160" s="350" t="s">
        <v>223</v>
      </c>
      <c r="D160" s="265">
        <v>1677.55807</v>
      </c>
      <c r="E160" s="265">
        <v>3635215.9003590019</v>
      </c>
      <c r="F160" s="265">
        <v>2710.3624899999991</v>
      </c>
      <c r="G160" s="265">
        <v>5972595.6080470011</v>
      </c>
      <c r="H160" s="265">
        <v>2003.2474199999999</v>
      </c>
      <c r="I160" s="265">
        <v>4538601.937419001</v>
      </c>
      <c r="J160" s="265">
        <v>2695.9993000000004</v>
      </c>
      <c r="K160" s="265">
        <v>6214890.6758270022</v>
      </c>
      <c r="L160" s="265">
        <v>1620.75396</v>
      </c>
      <c r="M160" s="265">
        <v>4057269.5749600022</v>
      </c>
      <c r="N160" s="265">
        <v>1599.3840100000004</v>
      </c>
      <c r="O160" s="265">
        <v>4042891.3369589997</v>
      </c>
      <c r="P160" s="265">
        <v>1798.0471399999999</v>
      </c>
      <c r="Q160" s="265">
        <v>4677444.3136899993</v>
      </c>
      <c r="R160" s="265">
        <v>2449.5872600000007</v>
      </c>
      <c r="S160" s="265">
        <v>6552068.9867730029</v>
      </c>
      <c r="T160" s="265">
        <v>2339.4686300000003</v>
      </c>
      <c r="U160" s="265">
        <v>6347559.672720002</v>
      </c>
      <c r="V160" s="265">
        <v>2133.9270399999991</v>
      </c>
      <c r="W160" s="265">
        <v>5852259.3534669997</v>
      </c>
      <c r="X160" s="265">
        <v>2043.2476700000004</v>
      </c>
      <c r="Y160" s="265">
        <v>5529858.1233869987</v>
      </c>
      <c r="Z160" s="265">
        <v>1498.6992899999998</v>
      </c>
      <c r="AA160" s="265">
        <v>3943402.4859920009</v>
      </c>
      <c r="AB160" s="262">
        <f t="shared" si="25"/>
        <v>24570.282279999999</v>
      </c>
      <c r="AC160" s="262">
        <f t="shared" si="24"/>
        <v>61364057.969600014</v>
      </c>
    </row>
    <row r="161" spans="1:31" ht="12" customHeight="1" x14ac:dyDescent="0.25">
      <c r="A161" s="343"/>
      <c r="B161" s="388"/>
      <c r="C161" s="350" t="s">
        <v>224</v>
      </c>
      <c r="D161" s="265">
        <v>367.29613000000001</v>
      </c>
      <c r="E161" s="265">
        <v>626818.96346900007</v>
      </c>
      <c r="F161" s="265">
        <v>299.89970999999997</v>
      </c>
      <c r="G161" s="265">
        <v>496509.676224</v>
      </c>
      <c r="H161" s="265">
        <v>198.93185</v>
      </c>
      <c r="I161" s="265">
        <v>356791.12769399997</v>
      </c>
      <c r="J161" s="265">
        <v>488.55944</v>
      </c>
      <c r="K161" s="265">
        <v>879886.95099700009</v>
      </c>
      <c r="L161" s="265">
        <v>133.68409</v>
      </c>
      <c r="M161" s="265">
        <v>199246.458354</v>
      </c>
      <c r="N161" s="265">
        <v>167.542</v>
      </c>
      <c r="O161" s="265">
        <v>272784.3971</v>
      </c>
      <c r="P161" s="265">
        <v>75.355000000000004</v>
      </c>
      <c r="Q161" s="265">
        <v>137184.97399999999</v>
      </c>
      <c r="R161" s="265">
        <v>47.144630000000006</v>
      </c>
      <c r="S161" s="265">
        <v>75342.067322000003</v>
      </c>
      <c r="T161" s="265">
        <v>0</v>
      </c>
      <c r="U161" s="265">
        <v>0</v>
      </c>
      <c r="V161" s="265">
        <v>195.32656</v>
      </c>
      <c r="W161" s="265">
        <v>511238.01800400001</v>
      </c>
      <c r="X161" s="265">
        <v>172.82677000000001</v>
      </c>
      <c r="Y161" s="265">
        <v>452088.54466799996</v>
      </c>
      <c r="Z161" s="265">
        <v>379.45216000000005</v>
      </c>
      <c r="AA161" s="265">
        <v>950054.75416700006</v>
      </c>
      <c r="AB161" s="262">
        <f t="shared" si="25"/>
        <v>2526.0183399999996</v>
      </c>
      <c r="AC161" s="262">
        <f t="shared" si="24"/>
        <v>4957945.9319990007</v>
      </c>
      <c r="AD161" s="88"/>
      <c r="AE161" s="88"/>
    </row>
    <row r="162" spans="1:31" ht="12" customHeight="1" x14ac:dyDescent="0.25">
      <c r="A162" s="343"/>
      <c r="B162" s="388"/>
      <c r="C162" s="350" t="s">
        <v>225</v>
      </c>
      <c r="D162" s="265">
        <v>0</v>
      </c>
      <c r="E162" s="265">
        <v>0</v>
      </c>
      <c r="F162" s="265">
        <v>0</v>
      </c>
      <c r="G162" s="265">
        <v>0</v>
      </c>
      <c r="H162" s="265">
        <v>0</v>
      </c>
      <c r="I162" s="265">
        <v>0</v>
      </c>
      <c r="J162" s="265">
        <v>0</v>
      </c>
      <c r="K162" s="265">
        <v>0</v>
      </c>
      <c r="L162" s="265">
        <v>0</v>
      </c>
      <c r="M162" s="265">
        <v>0</v>
      </c>
      <c r="N162" s="265">
        <v>0</v>
      </c>
      <c r="O162" s="265">
        <v>0</v>
      </c>
      <c r="P162" s="265">
        <v>0</v>
      </c>
      <c r="Q162" s="265">
        <v>0</v>
      </c>
      <c r="R162" s="265">
        <v>0</v>
      </c>
      <c r="S162" s="265">
        <v>0</v>
      </c>
      <c r="T162" s="265">
        <v>0</v>
      </c>
      <c r="U162" s="265">
        <v>0</v>
      </c>
      <c r="V162" s="265">
        <v>0</v>
      </c>
      <c r="W162" s="265">
        <v>0</v>
      </c>
      <c r="X162" s="265">
        <v>0</v>
      </c>
      <c r="Y162" s="265">
        <v>0</v>
      </c>
      <c r="Z162" s="265">
        <v>0</v>
      </c>
      <c r="AA162" s="265">
        <v>0</v>
      </c>
      <c r="AB162" s="262">
        <f t="shared" si="25"/>
        <v>0</v>
      </c>
      <c r="AC162" s="262">
        <f t="shared" si="24"/>
        <v>0</v>
      </c>
    </row>
    <row r="163" spans="1:31" ht="12" customHeight="1" x14ac:dyDescent="0.25">
      <c r="A163" s="593" t="s">
        <v>226</v>
      </c>
      <c r="B163" s="593"/>
      <c r="C163" s="339" t="s">
        <v>227</v>
      </c>
      <c r="D163" s="262">
        <f>+D164+D165+D166</f>
        <v>471.41483999999997</v>
      </c>
      <c r="E163" s="262">
        <f t="shared" ref="E163:AA163" si="26">+E164+E165+E166</f>
        <v>1073580.7526159999</v>
      </c>
      <c r="F163" s="262">
        <f t="shared" si="26"/>
        <v>259.25855999999999</v>
      </c>
      <c r="G163" s="262">
        <f t="shared" si="26"/>
        <v>688506.34268400003</v>
      </c>
      <c r="H163" s="262">
        <f t="shared" si="26"/>
        <v>351.65028999999998</v>
      </c>
      <c r="I163" s="262">
        <f t="shared" si="26"/>
        <v>801635.98741499998</v>
      </c>
      <c r="J163" s="262">
        <f t="shared" si="26"/>
        <v>409.11049000000003</v>
      </c>
      <c r="K163" s="262"/>
      <c r="L163" s="262">
        <f t="shared" si="26"/>
        <v>264.08280000000002</v>
      </c>
      <c r="M163" s="262">
        <f t="shared" si="26"/>
        <v>651223.33703300008</v>
      </c>
      <c r="N163" s="262">
        <f t="shared" si="26"/>
        <v>131.14143000000001</v>
      </c>
      <c r="O163" s="262">
        <f t="shared" si="26"/>
        <v>354115.51773299999</v>
      </c>
      <c r="P163" s="262">
        <f t="shared" si="26"/>
        <v>172.93812000000003</v>
      </c>
      <c r="Q163" s="262">
        <f t="shared" si="26"/>
        <v>482859.28083200002</v>
      </c>
      <c r="R163" s="262">
        <f t="shared" si="26"/>
        <v>483.89182000000005</v>
      </c>
      <c r="S163" s="262">
        <f t="shared" si="26"/>
        <v>1583207.030613</v>
      </c>
      <c r="T163" s="262">
        <f t="shared" si="26"/>
        <v>524.42364999999995</v>
      </c>
      <c r="U163" s="262">
        <f t="shared" si="26"/>
        <v>1984668.51416</v>
      </c>
      <c r="V163" s="262">
        <f t="shared" si="26"/>
        <v>487.35354999999993</v>
      </c>
      <c r="W163" s="262">
        <f t="shared" si="26"/>
        <v>1576490.3639150001</v>
      </c>
      <c r="X163" s="262">
        <f t="shared" si="26"/>
        <v>398.49916000000007</v>
      </c>
      <c r="Y163" s="262">
        <f t="shared" si="26"/>
        <v>1439718.3913729999</v>
      </c>
      <c r="Z163" s="262">
        <f t="shared" si="26"/>
        <v>481.04639000000003</v>
      </c>
      <c r="AA163" s="262">
        <f t="shared" si="26"/>
        <v>2093611.3554500001</v>
      </c>
      <c r="AB163" s="262">
        <f t="shared" si="25"/>
        <v>4434.8110999999999</v>
      </c>
      <c r="AC163" s="262">
        <f t="shared" si="24"/>
        <v>12729616.873824</v>
      </c>
    </row>
    <row r="164" spans="1:31" ht="12" customHeight="1" x14ac:dyDescent="0.25">
      <c r="A164" s="389"/>
      <c r="B164" s="389"/>
      <c r="C164" s="350" t="s">
        <v>228</v>
      </c>
      <c r="D164" s="265">
        <v>196.61627999999999</v>
      </c>
      <c r="E164" s="265">
        <v>480739.31790099997</v>
      </c>
      <c r="F164" s="265">
        <v>168.64864</v>
      </c>
      <c r="G164" s="265">
        <v>465307.55011100002</v>
      </c>
      <c r="H164" s="265">
        <v>111.15423</v>
      </c>
      <c r="I164" s="265">
        <v>310115.99124499998</v>
      </c>
      <c r="J164" s="265">
        <v>113.32107000000002</v>
      </c>
      <c r="K164" s="265">
        <v>324971.778077</v>
      </c>
      <c r="L164" s="265">
        <v>106.95488</v>
      </c>
      <c r="M164" s="265">
        <v>321050.69377200003</v>
      </c>
      <c r="N164" s="265">
        <v>60.558150000000005</v>
      </c>
      <c r="O164" s="265">
        <v>189472.26354700001</v>
      </c>
      <c r="P164" s="265">
        <v>73.029089999999997</v>
      </c>
      <c r="Q164" s="265">
        <v>244160.24808199998</v>
      </c>
      <c r="R164" s="265">
        <v>272.22788000000003</v>
      </c>
      <c r="S164" s="265">
        <v>951122.62266300002</v>
      </c>
      <c r="T164" s="265">
        <v>354.5985</v>
      </c>
      <c r="U164" s="265">
        <v>1526757.3878120002</v>
      </c>
      <c r="V164" s="265">
        <v>289.69467999999983</v>
      </c>
      <c r="W164" s="265">
        <v>1034274.2623960001</v>
      </c>
      <c r="X164" s="265">
        <v>216.97320000000005</v>
      </c>
      <c r="Y164" s="265">
        <v>839293.41257299995</v>
      </c>
      <c r="Z164" s="265">
        <v>248.17505000000006</v>
      </c>
      <c r="AA164" s="265">
        <v>1458728.2211470001</v>
      </c>
      <c r="AB164" s="262">
        <f t="shared" si="25"/>
        <v>2211.95165</v>
      </c>
      <c r="AC164" s="262">
        <f t="shared" si="24"/>
        <v>8145993.7493260009</v>
      </c>
    </row>
    <row r="165" spans="1:31" ht="13.15" customHeight="1" x14ac:dyDescent="0.25">
      <c r="A165" s="389"/>
      <c r="B165" s="389"/>
      <c r="C165" s="350" t="s">
        <v>229</v>
      </c>
      <c r="D165" s="265">
        <v>243.57773999999998</v>
      </c>
      <c r="E165" s="265">
        <v>555647.89589899988</v>
      </c>
      <c r="F165" s="265">
        <v>90.609919999999988</v>
      </c>
      <c r="G165" s="265">
        <v>223198.79257300001</v>
      </c>
      <c r="H165" s="265">
        <v>185.19350999999997</v>
      </c>
      <c r="I165" s="265">
        <v>418124.28425299993</v>
      </c>
      <c r="J165" s="265">
        <v>268.5736</v>
      </c>
      <c r="K165" s="265">
        <v>685986.4018430002</v>
      </c>
      <c r="L165" s="265">
        <v>138.98404000000002</v>
      </c>
      <c r="M165" s="265">
        <v>303624.51804500003</v>
      </c>
      <c r="N165" s="265">
        <v>70.583280000000002</v>
      </c>
      <c r="O165" s="265">
        <v>164643.25418599998</v>
      </c>
      <c r="P165" s="265">
        <v>99.909030000000016</v>
      </c>
      <c r="Q165" s="265">
        <v>238699.03275000004</v>
      </c>
      <c r="R165" s="265">
        <v>211.66394000000003</v>
      </c>
      <c r="S165" s="265">
        <v>632084.40795000002</v>
      </c>
      <c r="T165" s="265">
        <v>151.69941</v>
      </c>
      <c r="U165" s="265">
        <v>426653.28771799989</v>
      </c>
      <c r="V165" s="265">
        <v>197.65887000000006</v>
      </c>
      <c r="W165" s="265">
        <v>542216.1015189999</v>
      </c>
      <c r="X165" s="265">
        <v>175.17596000000003</v>
      </c>
      <c r="Y165" s="265">
        <v>591289.86879999982</v>
      </c>
      <c r="Z165" s="265">
        <v>219.26342999999997</v>
      </c>
      <c r="AA165" s="265">
        <v>613683.37131400022</v>
      </c>
      <c r="AB165" s="262">
        <f t="shared" si="25"/>
        <v>2052.89273</v>
      </c>
      <c r="AC165" s="262">
        <f t="shared" si="24"/>
        <v>5395851.2168499995</v>
      </c>
    </row>
    <row r="166" spans="1:31" ht="12" customHeight="1" x14ac:dyDescent="0.25">
      <c r="A166" s="389"/>
      <c r="B166" s="389"/>
      <c r="C166" s="350" t="s">
        <v>230</v>
      </c>
      <c r="D166" s="265">
        <v>31.22082</v>
      </c>
      <c r="E166" s="265">
        <v>37193.538816</v>
      </c>
      <c r="F166" s="265">
        <v>0</v>
      </c>
      <c r="G166" s="265">
        <v>0</v>
      </c>
      <c r="H166" s="265">
        <v>55.302550000000004</v>
      </c>
      <c r="I166" s="265">
        <v>73395.711917000008</v>
      </c>
      <c r="J166" s="265">
        <v>27.215820000000001</v>
      </c>
      <c r="K166" s="265">
        <v>39370.405211999998</v>
      </c>
      <c r="L166" s="265">
        <v>18.143879999999999</v>
      </c>
      <c r="M166" s="265">
        <v>26548.125216</v>
      </c>
      <c r="N166" s="265">
        <v>0</v>
      </c>
      <c r="O166" s="265">
        <v>0</v>
      </c>
      <c r="P166" s="265">
        <v>0</v>
      </c>
      <c r="Q166" s="265">
        <v>0</v>
      </c>
      <c r="R166" s="265">
        <v>0</v>
      </c>
      <c r="S166" s="265">
        <v>0</v>
      </c>
      <c r="T166" s="265">
        <v>18.12574</v>
      </c>
      <c r="U166" s="265">
        <v>31257.838629999998</v>
      </c>
      <c r="V166" s="265">
        <v>0</v>
      </c>
      <c r="W166" s="265">
        <v>0</v>
      </c>
      <c r="X166" s="265">
        <v>6.35</v>
      </c>
      <c r="Y166" s="265">
        <v>9135.11</v>
      </c>
      <c r="Z166" s="265">
        <v>13.60791</v>
      </c>
      <c r="AA166" s="265">
        <v>21199.762988999999</v>
      </c>
      <c r="AB166" s="262">
        <f t="shared" si="25"/>
        <v>169.96672000000001</v>
      </c>
      <c r="AC166" s="262">
        <f t="shared" si="24"/>
        <v>238100.49278000003</v>
      </c>
    </row>
    <row r="167" spans="1:31" ht="12" customHeight="1" x14ac:dyDescent="0.25">
      <c r="A167" s="594" t="s">
        <v>231</v>
      </c>
      <c r="B167" s="594"/>
      <c r="C167" s="351" t="s">
        <v>232</v>
      </c>
      <c r="D167" s="352">
        <f>+D168+D169+D170</f>
        <v>4864.9718200000061</v>
      </c>
      <c r="E167" s="352">
        <f t="shared" ref="E167:AA167" si="27">+E168+E169+E170</f>
        <v>5186939.0158439986</v>
      </c>
      <c r="F167" s="352">
        <f>+F168+F169+F170</f>
        <v>4387.0306800000035</v>
      </c>
      <c r="G167" s="352">
        <f t="shared" si="27"/>
        <v>4878464.3847389985</v>
      </c>
      <c r="H167" s="352">
        <f>+H168+H169+H170</f>
        <v>4392.4037600000056</v>
      </c>
      <c r="I167" s="352">
        <f t="shared" si="27"/>
        <v>4609612.5803019973</v>
      </c>
      <c r="J167" s="352">
        <f t="shared" si="27"/>
        <v>4899.6986300000044</v>
      </c>
      <c r="K167" s="352">
        <f t="shared" si="27"/>
        <v>5768647.0256029982</v>
      </c>
      <c r="L167" s="352">
        <f t="shared" si="27"/>
        <v>5706.3388600000035</v>
      </c>
      <c r="M167" s="352">
        <f t="shared" si="27"/>
        <v>6649120.1620159997</v>
      </c>
      <c r="N167" s="352">
        <f t="shared" si="27"/>
        <v>5520.290850000004</v>
      </c>
      <c r="O167" s="352">
        <f t="shared" si="27"/>
        <v>6453531.2363469983</v>
      </c>
      <c r="P167" s="352">
        <f t="shared" si="27"/>
        <v>7555.3261600000051</v>
      </c>
      <c r="Q167" s="352">
        <f t="shared" si="27"/>
        <v>10410247.053462002</v>
      </c>
      <c r="R167" s="352">
        <f t="shared" si="27"/>
        <v>5790.7429099999972</v>
      </c>
      <c r="S167" s="352">
        <f t="shared" si="27"/>
        <v>7815240.5275449976</v>
      </c>
      <c r="T167" s="352">
        <f t="shared" si="27"/>
        <v>5697.940660000002</v>
      </c>
      <c r="U167" s="352">
        <f t="shared" si="27"/>
        <v>8563129.6735010017</v>
      </c>
      <c r="V167" s="352">
        <f t="shared" si="27"/>
        <v>7672.8483000000033</v>
      </c>
      <c r="W167" s="352">
        <f t="shared" si="27"/>
        <v>11275497.974647999</v>
      </c>
      <c r="X167" s="352">
        <f t="shared" si="27"/>
        <v>6053.0608400000001</v>
      </c>
      <c r="Y167" s="352">
        <f t="shared" si="27"/>
        <v>9879623.8068829998</v>
      </c>
      <c r="Z167" s="352">
        <f t="shared" si="27"/>
        <v>4500.7651699999969</v>
      </c>
      <c r="AA167" s="352">
        <f t="shared" si="27"/>
        <v>6802670.4017200004</v>
      </c>
      <c r="AB167" s="352">
        <f t="shared" si="25"/>
        <v>67041.418640000018</v>
      </c>
      <c r="AC167" s="352">
        <f t="shared" si="24"/>
        <v>88292723.842609987</v>
      </c>
      <c r="AE167" s="88"/>
    </row>
    <row r="168" spans="1:31" ht="12" customHeight="1" x14ac:dyDescent="0.25">
      <c r="A168" s="323"/>
      <c r="B168" s="323" t="s">
        <v>233</v>
      </c>
      <c r="C168" s="353" t="s">
        <v>234</v>
      </c>
      <c r="D168" s="354">
        <v>1630.36571</v>
      </c>
      <c r="E168" s="354">
        <v>2511709.4186870004</v>
      </c>
      <c r="F168" s="354">
        <v>1557.9491399999999</v>
      </c>
      <c r="G168" s="354">
        <v>2565703.9430809994</v>
      </c>
      <c r="H168" s="354">
        <v>1511.955480000001</v>
      </c>
      <c r="I168" s="354">
        <v>2129149.4600989996</v>
      </c>
      <c r="J168" s="354">
        <v>2305.6501300000014</v>
      </c>
      <c r="K168" s="354">
        <v>3403927.2249160004</v>
      </c>
      <c r="L168" s="354">
        <v>2589.1154600000004</v>
      </c>
      <c r="M168" s="354">
        <v>3908883.2398349997</v>
      </c>
      <c r="N168" s="354">
        <v>2168.68552</v>
      </c>
      <c r="O168" s="354">
        <v>3564615.3056499986</v>
      </c>
      <c r="P168" s="354">
        <v>3439.2170300000002</v>
      </c>
      <c r="Q168" s="354">
        <v>6162570.7215350019</v>
      </c>
      <c r="R168" s="354">
        <v>2324.1967699999996</v>
      </c>
      <c r="S168" s="354">
        <v>4235414.1973689999</v>
      </c>
      <c r="T168" s="354">
        <v>2879.2943000000009</v>
      </c>
      <c r="U168" s="354">
        <v>5665663.0974240014</v>
      </c>
      <c r="V168" s="354">
        <v>3169.2361000000019</v>
      </c>
      <c r="W168" s="354">
        <v>6454136.0206019999</v>
      </c>
      <c r="X168" s="354">
        <v>3069.3618399999987</v>
      </c>
      <c r="Y168" s="354">
        <v>6425484.4899150003</v>
      </c>
      <c r="Z168" s="354">
        <v>1683.9292800000001</v>
      </c>
      <c r="AA168" s="354">
        <v>3741099.4564170018</v>
      </c>
      <c r="AB168" s="352">
        <f t="shared" si="25"/>
        <v>28328.956760000005</v>
      </c>
      <c r="AC168" s="352">
        <f t="shared" si="24"/>
        <v>50768356.57553</v>
      </c>
      <c r="AE168" s="88"/>
    </row>
    <row r="169" spans="1:31" ht="12" customHeight="1" x14ac:dyDescent="0.25">
      <c r="A169" s="323"/>
      <c r="B169" s="323" t="s">
        <v>235</v>
      </c>
      <c r="C169" s="353" t="s">
        <v>236</v>
      </c>
      <c r="D169" s="354">
        <v>25.807800000000004</v>
      </c>
      <c r="E169" s="354">
        <v>20966.114750000001</v>
      </c>
      <c r="F169" s="354">
        <v>147.43640000000002</v>
      </c>
      <c r="G169" s="354">
        <v>136753.82170599999</v>
      </c>
      <c r="H169" s="354">
        <v>95.890740000000008</v>
      </c>
      <c r="I169" s="354">
        <v>94449.389592000007</v>
      </c>
      <c r="J169" s="354">
        <v>149.29600000000002</v>
      </c>
      <c r="K169" s="354">
        <v>157071.06750300003</v>
      </c>
      <c r="L169" s="354">
        <v>200.90702999999999</v>
      </c>
      <c r="M169" s="354">
        <v>283732.98819400003</v>
      </c>
      <c r="N169" s="354">
        <v>104.77928</v>
      </c>
      <c r="O169" s="354">
        <v>109354.46111400001</v>
      </c>
      <c r="P169" s="354">
        <v>137.67071999999999</v>
      </c>
      <c r="Q169" s="354">
        <v>184644.067472</v>
      </c>
      <c r="R169" s="354">
        <v>353.01132999999993</v>
      </c>
      <c r="S169" s="354">
        <v>408707.2526280001</v>
      </c>
      <c r="T169" s="354">
        <v>926.05907999999988</v>
      </c>
      <c r="U169" s="354">
        <v>1047866.6320690003</v>
      </c>
      <c r="V169" s="354">
        <v>1427.3666200000005</v>
      </c>
      <c r="W169" s="354">
        <v>1531923.7871599996</v>
      </c>
      <c r="X169" s="354">
        <v>712.9670299999998</v>
      </c>
      <c r="Y169" s="354">
        <v>913480.75463399966</v>
      </c>
      <c r="Z169" s="354">
        <v>376.73781999999994</v>
      </c>
      <c r="AA169" s="354">
        <v>475471.87628799991</v>
      </c>
      <c r="AB169" s="352">
        <f t="shared" si="25"/>
        <v>4657.9298500000004</v>
      </c>
      <c r="AC169" s="352">
        <f t="shared" si="24"/>
        <v>5364422.213109999</v>
      </c>
      <c r="AD169" s="88"/>
    </row>
    <row r="170" spans="1:31" ht="12" customHeight="1" x14ac:dyDescent="0.25">
      <c r="A170" s="323"/>
      <c r="B170" s="323" t="s">
        <v>237</v>
      </c>
      <c r="C170" s="353" t="s">
        <v>238</v>
      </c>
      <c r="D170" s="354">
        <v>3208.7983100000065</v>
      </c>
      <c r="E170" s="354">
        <v>2654263.4824069976</v>
      </c>
      <c r="F170" s="354">
        <v>2681.6451400000033</v>
      </c>
      <c r="G170" s="354">
        <v>2176006.6199519993</v>
      </c>
      <c r="H170" s="354">
        <v>2784.5575400000043</v>
      </c>
      <c r="I170" s="354">
        <v>2386013.7306109979</v>
      </c>
      <c r="J170" s="354">
        <v>2444.7525000000032</v>
      </c>
      <c r="K170" s="354">
        <v>2207648.7331839977</v>
      </c>
      <c r="L170" s="354">
        <v>2916.3163700000032</v>
      </c>
      <c r="M170" s="354">
        <v>2456503.933987</v>
      </c>
      <c r="N170" s="354">
        <v>3246.8260500000038</v>
      </c>
      <c r="O170" s="354">
        <v>2779561.4695829996</v>
      </c>
      <c r="P170" s="354">
        <v>3978.4384100000048</v>
      </c>
      <c r="Q170" s="354">
        <v>4063032.2644550004</v>
      </c>
      <c r="R170" s="354">
        <v>3113.5348099999983</v>
      </c>
      <c r="S170" s="354">
        <v>3171119.0775479972</v>
      </c>
      <c r="T170" s="354">
        <v>1892.5872800000006</v>
      </c>
      <c r="U170" s="354">
        <v>1849599.9440079995</v>
      </c>
      <c r="V170" s="354">
        <v>3076.2455800000012</v>
      </c>
      <c r="W170" s="354">
        <v>3289438.166886</v>
      </c>
      <c r="X170" s="354">
        <v>2270.7319700000016</v>
      </c>
      <c r="Y170" s="354">
        <v>2540658.5623339997</v>
      </c>
      <c r="Z170" s="354">
        <v>2440.0980699999964</v>
      </c>
      <c r="AA170" s="354">
        <v>2586099.0690149986</v>
      </c>
      <c r="AB170" s="352">
        <f t="shared" si="25"/>
        <v>34054.532030000031</v>
      </c>
      <c r="AC170" s="352">
        <f t="shared" si="24"/>
        <v>32159945.05396999</v>
      </c>
    </row>
    <row r="171" spans="1:31" ht="12" customHeight="1" x14ac:dyDescent="0.25">
      <c r="A171" s="322"/>
      <c r="B171" s="388" t="s">
        <v>239</v>
      </c>
      <c r="C171" s="339" t="s">
        <v>240</v>
      </c>
      <c r="D171" s="262">
        <f>+D172+D173+D174</f>
        <v>398.46118999999999</v>
      </c>
      <c r="E171" s="262">
        <f t="shared" ref="E171:AA171" si="28">+E172+E173+E174</f>
        <v>2580729.2767990008</v>
      </c>
      <c r="F171" s="262">
        <f t="shared" si="28"/>
        <v>444.50702999999993</v>
      </c>
      <c r="G171" s="262">
        <f t="shared" si="28"/>
        <v>3633265.8831630023</v>
      </c>
      <c r="H171" s="262">
        <f t="shared" si="28"/>
        <v>462.19050999999985</v>
      </c>
      <c r="I171" s="262">
        <f t="shared" si="28"/>
        <v>3817670.3325040014</v>
      </c>
      <c r="J171" s="262">
        <f t="shared" si="28"/>
        <v>530.35824000000002</v>
      </c>
      <c r="K171" s="262">
        <f t="shared" si="28"/>
        <v>4084360.5300219995</v>
      </c>
      <c r="L171" s="262">
        <f t="shared" si="28"/>
        <v>439.30874000000006</v>
      </c>
      <c r="M171" s="262">
        <f t="shared" si="28"/>
        <v>4611627.1784450011</v>
      </c>
      <c r="N171" s="262">
        <f t="shared" si="28"/>
        <v>396.15662999999989</v>
      </c>
      <c r="O171" s="262">
        <f t="shared" si="28"/>
        <v>5198404.2690959964</v>
      </c>
      <c r="P171" s="262">
        <f t="shared" si="28"/>
        <v>319.77488</v>
      </c>
      <c r="Q171" s="262">
        <f t="shared" si="28"/>
        <v>4750384.2854359997</v>
      </c>
      <c r="R171" s="262">
        <f t="shared" si="28"/>
        <v>590.78913999999986</v>
      </c>
      <c r="S171" s="262">
        <f t="shared" si="28"/>
        <v>8970943.2541830055</v>
      </c>
      <c r="T171" s="262">
        <f t="shared" si="28"/>
        <v>570.70101999999986</v>
      </c>
      <c r="U171" s="262">
        <f t="shared" si="28"/>
        <v>9673255.4144030027</v>
      </c>
      <c r="V171" s="262">
        <f t="shared" si="28"/>
        <v>774.13060999999993</v>
      </c>
      <c r="W171" s="262">
        <f t="shared" si="28"/>
        <v>11276542.052781995</v>
      </c>
      <c r="X171" s="262">
        <f t="shared" si="28"/>
        <v>633.39022</v>
      </c>
      <c r="Y171" s="262">
        <f t="shared" si="28"/>
        <v>9191005.4557309952</v>
      </c>
      <c r="Z171" s="262">
        <f t="shared" si="28"/>
        <v>810.29483000000027</v>
      </c>
      <c r="AA171" s="262">
        <f t="shared" si="28"/>
        <v>11238132.780067995</v>
      </c>
      <c r="AB171" s="262">
        <f t="shared" si="25"/>
        <v>6370.0630400000009</v>
      </c>
      <c r="AC171" s="262">
        <f t="shared" si="24"/>
        <v>79026320.712632</v>
      </c>
    </row>
    <row r="172" spans="1:31" ht="12" customHeight="1" x14ac:dyDescent="0.25">
      <c r="A172" s="322"/>
      <c r="B172" s="388"/>
      <c r="C172" s="350" t="s">
        <v>241</v>
      </c>
      <c r="D172" s="265">
        <v>268.13040999999998</v>
      </c>
      <c r="E172" s="265">
        <v>2267464.9000570006</v>
      </c>
      <c r="F172" s="265">
        <v>321.77823999999993</v>
      </c>
      <c r="G172" s="265">
        <v>3241848.5214750022</v>
      </c>
      <c r="H172" s="265">
        <v>378.86539999999985</v>
      </c>
      <c r="I172" s="265">
        <v>3564414.2079190016</v>
      </c>
      <c r="J172" s="265">
        <v>366.31635000000006</v>
      </c>
      <c r="K172" s="265">
        <v>3544699.3466939996</v>
      </c>
      <c r="L172" s="265">
        <v>345.87868000000003</v>
      </c>
      <c r="M172" s="265">
        <v>4305753.2676290013</v>
      </c>
      <c r="N172" s="265">
        <v>350.13809999999989</v>
      </c>
      <c r="O172" s="265">
        <v>5024629.6773799965</v>
      </c>
      <c r="P172" s="265">
        <v>292.95542</v>
      </c>
      <c r="Q172" s="265">
        <v>4701095.4818479996</v>
      </c>
      <c r="R172" s="265">
        <v>569.84304999999995</v>
      </c>
      <c r="S172" s="265">
        <v>8824746.3661310058</v>
      </c>
      <c r="T172" s="265">
        <v>564.77469999999983</v>
      </c>
      <c r="U172" s="265">
        <v>9620472.6742630024</v>
      </c>
      <c r="V172" s="265">
        <v>718.03437999999994</v>
      </c>
      <c r="W172" s="265">
        <v>11011690.861613994</v>
      </c>
      <c r="X172" s="265">
        <v>572.91718000000003</v>
      </c>
      <c r="Y172" s="265">
        <v>8923710.5467349961</v>
      </c>
      <c r="Z172" s="265">
        <v>779.69989000000032</v>
      </c>
      <c r="AA172" s="265">
        <v>11108170.303425996</v>
      </c>
      <c r="AB172" s="262">
        <f t="shared" si="25"/>
        <v>5529.3317999999999</v>
      </c>
      <c r="AC172" s="262">
        <f t="shared" si="24"/>
        <v>76138696.155170992</v>
      </c>
    </row>
    <row r="173" spans="1:31" ht="12" customHeight="1" x14ac:dyDescent="0.25">
      <c r="A173" s="322"/>
      <c r="B173" s="388"/>
      <c r="C173" s="350" t="s">
        <v>242</v>
      </c>
      <c r="D173" s="265">
        <v>9.0719999999999995E-2</v>
      </c>
      <c r="E173" s="265">
        <v>1190.2464</v>
      </c>
      <c r="F173" s="265">
        <v>0</v>
      </c>
      <c r="G173" s="265">
        <v>0</v>
      </c>
      <c r="H173" s="265">
        <v>0</v>
      </c>
      <c r="I173" s="265">
        <v>0</v>
      </c>
      <c r="J173" s="265">
        <v>0</v>
      </c>
      <c r="K173" s="265">
        <v>0</v>
      </c>
      <c r="L173" s="265">
        <v>0</v>
      </c>
      <c r="M173" s="265">
        <v>0</v>
      </c>
      <c r="N173" s="265">
        <v>0</v>
      </c>
      <c r="O173" s="265">
        <v>0</v>
      </c>
      <c r="P173" s="265">
        <v>0</v>
      </c>
      <c r="Q173" s="265">
        <v>0</v>
      </c>
      <c r="R173" s="265">
        <v>3.6320000000000001</v>
      </c>
      <c r="S173" s="265">
        <v>29083.259300000002</v>
      </c>
      <c r="T173" s="265">
        <v>4.8916199999999996</v>
      </c>
      <c r="U173" s="265">
        <v>34784.9614</v>
      </c>
      <c r="V173" s="265">
        <v>13.639790000000001</v>
      </c>
      <c r="W173" s="265">
        <v>70341.617200000008</v>
      </c>
      <c r="X173" s="265">
        <v>14.007</v>
      </c>
      <c r="Y173" s="265">
        <v>94610.978600000002</v>
      </c>
      <c r="Z173" s="265">
        <v>5.8289999999999997</v>
      </c>
      <c r="AA173" s="265">
        <v>36418.859499999999</v>
      </c>
      <c r="AB173" s="262">
        <f t="shared" si="25"/>
        <v>42.090130000000002</v>
      </c>
      <c r="AC173" s="262">
        <f t="shared" si="24"/>
        <v>266429.92240000004</v>
      </c>
    </row>
    <row r="174" spans="1:31" ht="12" customHeight="1" x14ac:dyDescent="0.25">
      <c r="A174" s="322"/>
      <c r="B174" s="388"/>
      <c r="C174" s="350" t="s">
        <v>243</v>
      </c>
      <c r="D174" s="265">
        <v>130.24006</v>
      </c>
      <c r="E174" s="265">
        <v>312074.13034200005</v>
      </c>
      <c r="F174" s="265">
        <v>122.72879</v>
      </c>
      <c r="G174" s="265">
        <v>391417.36168799998</v>
      </c>
      <c r="H174" s="265">
        <v>83.325109999999995</v>
      </c>
      <c r="I174" s="265">
        <v>253256.12458500001</v>
      </c>
      <c r="J174" s="265">
        <v>164.04189000000002</v>
      </c>
      <c r="K174" s="265">
        <v>539661.18332800001</v>
      </c>
      <c r="L174" s="265">
        <v>93.430060000000012</v>
      </c>
      <c r="M174" s="265">
        <v>305873.91081600002</v>
      </c>
      <c r="N174" s="265">
        <v>46.018529999999998</v>
      </c>
      <c r="O174" s="265">
        <v>173774.591716</v>
      </c>
      <c r="P174" s="265">
        <v>26.819459999999999</v>
      </c>
      <c r="Q174" s="265">
        <v>49288.803588000002</v>
      </c>
      <c r="R174" s="265">
        <v>17.31409</v>
      </c>
      <c r="S174" s="265">
        <v>117113.628752</v>
      </c>
      <c r="T174" s="265">
        <v>1.0347</v>
      </c>
      <c r="U174" s="265">
        <v>17997.778740000002</v>
      </c>
      <c r="V174" s="265">
        <v>42.456440000000001</v>
      </c>
      <c r="W174" s="265">
        <v>194509.57396800001</v>
      </c>
      <c r="X174" s="265">
        <v>46.46604</v>
      </c>
      <c r="Y174" s="265">
        <v>172683.93039599998</v>
      </c>
      <c r="Z174" s="265">
        <v>24.765939999999997</v>
      </c>
      <c r="AA174" s="265">
        <v>93543.617142000003</v>
      </c>
      <c r="AB174" s="262">
        <f t="shared" si="25"/>
        <v>798.64111000000003</v>
      </c>
      <c r="AC174" s="262">
        <f t="shared" si="24"/>
        <v>2621194.6350610005</v>
      </c>
      <c r="AD174" s="88"/>
    </row>
    <row r="175" spans="1:31" ht="12" customHeight="1" x14ac:dyDescent="0.25">
      <c r="A175" s="278" t="s">
        <v>244</v>
      </c>
      <c r="B175" s="388" t="s">
        <v>245</v>
      </c>
      <c r="C175" s="339" t="s">
        <v>246</v>
      </c>
      <c r="D175" s="262">
        <v>2024.9731700000013</v>
      </c>
      <c r="E175" s="262">
        <v>3209541.4650389985</v>
      </c>
      <c r="F175" s="262">
        <v>2269.9713299999999</v>
      </c>
      <c r="G175" s="262">
        <v>3740407.4266009973</v>
      </c>
      <c r="H175" s="262">
        <v>2101.6768299999994</v>
      </c>
      <c r="I175" s="262">
        <v>3158910.4623720055</v>
      </c>
      <c r="J175" s="262">
        <v>1212.1425400000007</v>
      </c>
      <c r="K175" s="262">
        <v>2735710.8267159993</v>
      </c>
      <c r="L175" s="262">
        <v>2074.7801900000009</v>
      </c>
      <c r="M175" s="262">
        <v>3756336.6896370002</v>
      </c>
      <c r="N175" s="262">
        <v>2552.6761800000018</v>
      </c>
      <c r="O175" s="262">
        <v>4879378.9387939973</v>
      </c>
      <c r="P175" s="262">
        <v>1758.1572100000008</v>
      </c>
      <c r="Q175" s="262">
        <v>3849388.6073600017</v>
      </c>
      <c r="R175" s="262">
        <v>2859.2017500000043</v>
      </c>
      <c r="S175" s="262">
        <v>5116159.8841970041</v>
      </c>
      <c r="T175" s="262">
        <v>1905.1059599999985</v>
      </c>
      <c r="U175" s="262">
        <v>4265817.9525039978</v>
      </c>
      <c r="V175" s="262">
        <v>2542.2444499999992</v>
      </c>
      <c r="W175" s="262">
        <v>5540400.913838</v>
      </c>
      <c r="X175" s="262">
        <v>1847.2090000000007</v>
      </c>
      <c r="Y175" s="262">
        <v>4776830.3874680018</v>
      </c>
      <c r="Z175" s="262">
        <v>1454.4068399999992</v>
      </c>
      <c r="AA175" s="262">
        <v>5881667.9130849959</v>
      </c>
      <c r="AB175" s="262">
        <f t="shared" si="25"/>
        <v>24602.545450000009</v>
      </c>
      <c r="AC175" s="262">
        <f t="shared" si="24"/>
        <v>50910551.467611</v>
      </c>
    </row>
    <row r="176" spans="1:31" ht="12" customHeight="1" x14ac:dyDescent="0.25">
      <c r="A176" s="301"/>
      <c r="B176" s="388"/>
      <c r="C176" s="380" t="s">
        <v>247</v>
      </c>
      <c r="D176" s="265">
        <v>1529.8936600000002</v>
      </c>
      <c r="E176" s="265">
        <v>5510028.6099420004</v>
      </c>
      <c r="F176" s="265">
        <v>1015.08188</v>
      </c>
      <c r="G176" s="265">
        <v>3801169.2686290001</v>
      </c>
      <c r="H176" s="265">
        <v>2541.0227800000002</v>
      </c>
      <c r="I176" s="265">
        <v>9484778.9198059998</v>
      </c>
      <c r="J176" s="265">
        <v>2003.29357</v>
      </c>
      <c r="K176" s="265">
        <v>7557720.9511680007</v>
      </c>
      <c r="L176" s="265">
        <v>1478.01253</v>
      </c>
      <c r="M176" s="265">
        <v>5592743.9263289999</v>
      </c>
      <c r="N176" s="265">
        <v>626.53866000000005</v>
      </c>
      <c r="O176" s="265">
        <v>2401204.0359399999</v>
      </c>
      <c r="P176" s="265">
        <v>557.25758000000008</v>
      </c>
      <c r="Q176" s="265">
        <v>2168642.1441000002</v>
      </c>
      <c r="R176" s="265">
        <v>1038.2099900000001</v>
      </c>
      <c r="S176" s="265">
        <v>3954201.2539869999</v>
      </c>
      <c r="T176" s="265">
        <v>630.65076999999997</v>
      </c>
      <c r="U176" s="265">
        <v>2379391.4896300002</v>
      </c>
      <c r="V176" s="265">
        <v>1861.2773500000001</v>
      </c>
      <c r="W176" s="265">
        <v>7173342.694863</v>
      </c>
      <c r="X176" s="265">
        <v>1804.4478599999998</v>
      </c>
      <c r="Y176" s="265">
        <v>7606137.8469599998</v>
      </c>
      <c r="Z176" s="265">
        <v>1273.6550500000001</v>
      </c>
      <c r="AA176" s="265">
        <v>5549099.326103</v>
      </c>
      <c r="AB176" s="262">
        <f t="shared" si="25"/>
        <v>16359.34168</v>
      </c>
      <c r="AC176" s="262">
        <f t="shared" si="24"/>
        <v>63178460.467457004</v>
      </c>
    </row>
    <row r="177" spans="1:32" ht="12" customHeight="1" x14ac:dyDescent="0.25">
      <c r="A177" s="301"/>
      <c r="B177" s="388"/>
      <c r="C177" s="380" t="s">
        <v>248</v>
      </c>
      <c r="D177" s="265">
        <v>442.55180999999993</v>
      </c>
      <c r="E177" s="265">
        <v>1276315.991439</v>
      </c>
      <c r="F177" s="265">
        <v>881.27918999999997</v>
      </c>
      <c r="G177" s="265">
        <v>2584752.4592260001</v>
      </c>
      <c r="H177" s="265">
        <v>1028.80808</v>
      </c>
      <c r="I177" s="265">
        <v>3307268.8141140006</v>
      </c>
      <c r="J177" s="265">
        <v>419.13840999999996</v>
      </c>
      <c r="K177" s="265">
        <v>1385866.7946559999</v>
      </c>
      <c r="L177" s="265">
        <v>490.15939999999995</v>
      </c>
      <c r="M177" s="265">
        <v>1568171.3678900001</v>
      </c>
      <c r="N177" s="265">
        <v>898.23054999999988</v>
      </c>
      <c r="O177" s="265">
        <v>2875027.0776810003</v>
      </c>
      <c r="P177" s="265">
        <v>942.44446999999968</v>
      </c>
      <c r="Q177" s="265">
        <v>3118625.3869309998</v>
      </c>
      <c r="R177" s="265">
        <v>681.48602000000005</v>
      </c>
      <c r="S177" s="265">
        <v>2161363.8811540003</v>
      </c>
      <c r="T177" s="265">
        <v>188.91679999999999</v>
      </c>
      <c r="U177" s="265">
        <v>591067.92440000002</v>
      </c>
      <c r="V177" s="265">
        <v>263.19580999999999</v>
      </c>
      <c r="W177" s="265">
        <v>906890.67374099989</v>
      </c>
      <c r="X177" s="265">
        <v>923.56150000000002</v>
      </c>
      <c r="Y177" s="265">
        <v>3033848.8430850008</v>
      </c>
      <c r="Z177" s="265">
        <v>796.19912999999997</v>
      </c>
      <c r="AA177" s="265">
        <v>2906173.5372559992</v>
      </c>
      <c r="AB177" s="262">
        <f t="shared" si="25"/>
        <v>7955.9711699999998</v>
      </c>
      <c r="AC177" s="262">
        <f t="shared" si="24"/>
        <v>25715372.751573004</v>
      </c>
    </row>
    <row r="178" spans="1:32" ht="12" customHeight="1" x14ac:dyDescent="0.25">
      <c r="A178" s="301"/>
      <c r="B178" s="388"/>
      <c r="C178" s="350" t="s">
        <v>249</v>
      </c>
      <c r="D178" s="265">
        <v>141.26832999999996</v>
      </c>
      <c r="E178" s="265">
        <v>686609.48241100006</v>
      </c>
      <c r="F178" s="265">
        <v>267.13819999999993</v>
      </c>
      <c r="G178" s="265">
        <v>1368333.3148659996</v>
      </c>
      <c r="H178" s="265">
        <v>569.49553000000014</v>
      </c>
      <c r="I178" s="265">
        <v>3029191.2727909978</v>
      </c>
      <c r="J178" s="265">
        <v>313.98717999999968</v>
      </c>
      <c r="K178" s="265">
        <v>1494190.5658760003</v>
      </c>
      <c r="L178" s="265">
        <v>462.87746999999985</v>
      </c>
      <c r="M178" s="265">
        <v>2107095.173866001</v>
      </c>
      <c r="N178" s="265">
        <v>707.5861299999998</v>
      </c>
      <c r="O178" s="265">
        <v>3215866.9714219989</v>
      </c>
      <c r="P178" s="265">
        <v>739.39762000000019</v>
      </c>
      <c r="Q178" s="265">
        <v>3138824.647836999</v>
      </c>
      <c r="R178" s="265">
        <v>619.01242999999977</v>
      </c>
      <c r="S178" s="265">
        <v>2952602.9848270011</v>
      </c>
      <c r="T178" s="265">
        <v>327.37056999999987</v>
      </c>
      <c r="U178" s="265">
        <v>1398198.523432001</v>
      </c>
      <c r="V178" s="265">
        <v>562.82150000000013</v>
      </c>
      <c r="W178" s="265">
        <v>2793229.8419620004</v>
      </c>
      <c r="X178" s="265">
        <v>416.70937999999984</v>
      </c>
      <c r="Y178" s="265">
        <v>2392099.5974690006</v>
      </c>
      <c r="Z178" s="265">
        <v>398.73600999999996</v>
      </c>
      <c r="AA178" s="265">
        <v>2054471.8880609996</v>
      </c>
      <c r="AB178" s="262">
        <f t="shared" si="25"/>
        <v>5526.400349999999</v>
      </c>
      <c r="AC178" s="262">
        <f t="shared" si="24"/>
        <v>26630714.264819998</v>
      </c>
      <c r="AF178" s="19"/>
    </row>
    <row r="179" spans="1:32" ht="12" customHeight="1" x14ac:dyDescent="0.25">
      <c r="A179" s="278" t="s">
        <v>250</v>
      </c>
      <c r="B179" s="295" t="s">
        <v>321</v>
      </c>
      <c r="C179" s="328" t="s">
        <v>251</v>
      </c>
      <c r="D179" s="262">
        <v>1930.8704</v>
      </c>
      <c r="E179" s="262">
        <v>5728017.3002599999</v>
      </c>
      <c r="F179" s="262">
        <v>3183.3661200000001</v>
      </c>
      <c r="G179" s="262">
        <v>10020056.592612006</v>
      </c>
      <c r="H179" s="262">
        <v>3156.1606799999995</v>
      </c>
      <c r="I179" s="262">
        <v>9829890.8816680145</v>
      </c>
      <c r="J179" s="262">
        <v>4050.5624800000005</v>
      </c>
      <c r="K179" s="262">
        <v>14099950.479968002</v>
      </c>
      <c r="L179" s="262">
        <v>2189.0097600000004</v>
      </c>
      <c r="M179" s="262">
        <v>6947066.2066359995</v>
      </c>
      <c r="N179" s="262">
        <v>2104.6039999999998</v>
      </c>
      <c r="O179" s="262">
        <v>6698134.0982999997</v>
      </c>
      <c r="P179" s="262">
        <v>1716.48298</v>
      </c>
      <c r="Q179" s="262">
        <v>4885075.6607660027</v>
      </c>
      <c r="R179" s="262">
        <v>3698.48056</v>
      </c>
      <c r="S179" s="262">
        <v>12605990.389752004</v>
      </c>
      <c r="T179" s="262">
        <v>2347.6777999999999</v>
      </c>
      <c r="U179" s="262">
        <v>7959269.230800001</v>
      </c>
      <c r="V179" s="262">
        <v>2141.9295499999998</v>
      </c>
      <c r="W179" s="262">
        <v>7279293.6825449988</v>
      </c>
      <c r="X179" s="262">
        <v>3593.15022</v>
      </c>
      <c r="Y179" s="262">
        <v>11918971.723595999</v>
      </c>
      <c r="Z179" s="262">
        <v>2959.8604999999998</v>
      </c>
      <c r="AA179" s="262">
        <v>11121514.24605</v>
      </c>
      <c r="AB179" s="262">
        <f t="shared" si="25"/>
        <v>33072.155050000001</v>
      </c>
      <c r="AC179" s="262">
        <f t="shared" si="24"/>
        <v>109093230.49295303</v>
      </c>
      <c r="AE179" s="19"/>
      <c r="AF179" s="19"/>
    </row>
    <row r="180" spans="1:32" ht="12" customHeight="1" x14ac:dyDescent="0.25">
      <c r="A180" s="278"/>
      <c r="B180" s="295" t="s">
        <v>322</v>
      </c>
      <c r="C180" s="328" t="s">
        <v>252</v>
      </c>
      <c r="D180" s="262">
        <v>3565.9819700000003</v>
      </c>
      <c r="E180" s="262">
        <v>2130660.1579030012</v>
      </c>
      <c r="F180" s="262">
        <v>8921.0906199999845</v>
      </c>
      <c r="G180" s="262">
        <v>5550717.6752959881</v>
      </c>
      <c r="H180" s="262">
        <v>5212.8082999999997</v>
      </c>
      <c r="I180" s="262">
        <v>2995632.1212500003</v>
      </c>
      <c r="J180" s="262">
        <v>5600.6636800000006</v>
      </c>
      <c r="K180" s="262">
        <v>3099152.4493550011</v>
      </c>
      <c r="L180" s="262">
        <v>3658.0277600000013</v>
      </c>
      <c r="M180" s="262">
        <v>2175407.3680510009</v>
      </c>
      <c r="N180" s="262">
        <v>3421.2447000000006</v>
      </c>
      <c r="O180" s="262">
        <v>1632624.3045360004</v>
      </c>
      <c r="P180" s="262">
        <v>3222.36312</v>
      </c>
      <c r="Q180" s="262">
        <v>1742821.4403909999</v>
      </c>
      <c r="R180" s="262">
        <v>4205.04295</v>
      </c>
      <c r="S180" s="262">
        <v>2600818.3263289998</v>
      </c>
      <c r="T180" s="262">
        <v>2140.5911900000006</v>
      </c>
      <c r="U180" s="262">
        <v>1326601.3956529999</v>
      </c>
      <c r="V180" s="262">
        <v>3020.2846800000011</v>
      </c>
      <c r="W180" s="262">
        <v>1704718.9126810001</v>
      </c>
      <c r="X180" s="262">
        <v>3957.8311200000007</v>
      </c>
      <c r="Y180" s="262">
        <v>2084519.7903399998</v>
      </c>
      <c r="Z180" s="262">
        <v>3624.1596740000005</v>
      </c>
      <c r="AA180" s="262">
        <v>1880056.1094130003</v>
      </c>
      <c r="AB180" s="262">
        <f t="shared" si="25"/>
        <v>50550.089763999997</v>
      </c>
      <c r="AC180" s="262">
        <f t="shared" si="24"/>
        <v>28923730.051197987</v>
      </c>
      <c r="AF180" s="19"/>
    </row>
    <row r="181" spans="1:32" ht="12" customHeight="1" x14ac:dyDescent="0.25">
      <c r="A181" s="278"/>
      <c r="B181" s="295"/>
      <c r="C181" s="328" t="s">
        <v>299</v>
      </c>
      <c r="D181" s="262">
        <v>281.65523999999999</v>
      </c>
      <c r="E181" s="262">
        <v>390286.55620799999</v>
      </c>
      <c r="F181" s="262">
        <v>612.33728000000008</v>
      </c>
      <c r="G181" s="262">
        <v>878125.94777600013</v>
      </c>
      <c r="H181" s="262">
        <v>272.416</v>
      </c>
      <c r="I181" s="262">
        <v>395709.45959999994</v>
      </c>
      <c r="J181" s="262">
        <v>109.64594999999998</v>
      </c>
      <c r="K181" s="262">
        <v>169330.80067499998</v>
      </c>
      <c r="L181" s="262">
        <v>899.57374000000004</v>
      </c>
      <c r="M181" s="262">
        <v>1325623.9884300004</v>
      </c>
      <c r="N181" s="262">
        <v>127.97424000000001</v>
      </c>
      <c r="O181" s="262">
        <v>197891.10623999999</v>
      </c>
      <c r="P181" s="262">
        <v>441.84878999999989</v>
      </c>
      <c r="Q181" s="262">
        <v>647418.39057599998</v>
      </c>
      <c r="R181" s="262">
        <v>244.47156000000004</v>
      </c>
      <c r="S181" s="262">
        <v>324751.39810799999</v>
      </c>
      <c r="T181" s="262">
        <v>249.87106000000003</v>
      </c>
      <c r="U181" s="262">
        <v>360676.74560599995</v>
      </c>
      <c r="V181" s="262">
        <v>403.02254000000011</v>
      </c>
      <c r="W181" s="262">
        <v>602312.09735399997</v>
      </c>
      <c r="X181" s="262">
        <v>660.09669000000008</v>
      </c>
      <c r="Y181" s="262">
        <v>909929.20808900008</v>
      </c>
      <c r="Z181" s="262">
        <v>127.11127999999999</v>
      </c>
      <c r="AA181" s="262">
        <v>153271.21962799999</v>
      </c>
      <c r="AB181" s="262">
        <f t="shared" si="25"/>
        <v>4430.0243700000001</v>
      </c>
      <c r="AC181" s="262">
        <f t="shared" si="24"/>
        <v>6355326.9182899995</v>
      </c>
      <c r="AD181" s="19"/>
      <c r="AF181" s="19"/>
    </row>
    <row r="182" spans="1:32" ht="12" customHeight="1" x14ac:dyDescent="0.25">
      <c r="A182" s="278"/>
      <c r="B182" s="295"/>
      <c r="C182" s="328" t="s">
        <v>300</v>
      </c>
      <c r="D182" s="356">
        <v>0</v>
      </c>
      <c r="E182" s="356">
        <v>0</v>
      </c>
      <c r="F182" s="262">
        <v>0</v>
      </c>
      <c r="G182" s="262">
        <v>0</v>
      </c>
      <c r="H182" s="262">
        <v>0</v>
      </c>
      <c r="I182" s="262">
        <v>0</v>
      </c>
      <c r="J182" s="262">
        <v>0</v>
      </c>
      <c r="K182" s="262">
        <v>0</v>
      </c>
      <c r="L182" s="262">
        <v>0</v>
      </c>
      <c r="M182" s="262">
        <v>0</v>
      </c>
      <c r="N182" s="262">
        <v>0</v>
      </c>
      <c r="O182" s="262">
        <v>0</v>
      </c>
      <c r="P182" s="262">
        <v>0</v>
      </c>
      <c r="Q182" s="262">
        <v>0</v>
      </c>
      <c r="R182" s="262">
        <v>0</v>
      </c>
      <c r="S182" s="262">
        <v>0</v>
      </c>
      <c r="T182" s="262">
        <v>0</v>
      </c>
      <c r="U182" s="262">
        <v>0</v>
      </c>
      <c r="V182" s="262">
        <v>0</v>
      </c>
      <c r="W182" s="262">
        <v>0</v>
      </c>
      <c r="X182" s="262">
        <v>0</v>
      </c>
      <c r="Y182" s="262">
        <v>0</v>
      </c>
      <c r="Z182" s="262">
        <v>0</v>
      </c>
      <c r="AA182" s="262">
        <v>0</v>
      </c>
      <c r="AB182" s="262">
        <f>D182+F182+H182+J182+L182+N182+P182+R182+T182+V182+X182+Z182</f>
        <v>0</v>
      </c>
      <c r="AC182" s="262">
        <f t="shared" si="24"/>
        <v>0</v>
      </c>
    </row>
    <row r="183" spans="1:32" ht="12" customHeight="1" x14ac:dyDescent="0.25">
      <c r="A183" s="278"/>
      <c r="B183" s="295"/>
      <c r="C183" s="328" t="s">
        <v>253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265">
        <v>0</v>
      </c>
      <c r="J183" s="265">
        <v>0</v>
      </c>
      <c r="K183" s="265">
        <v>0</v>
      </c>
      <c r="L183" s="265">
        <v>3.0000000000000001E-3</v>
      </c>
      <c r="M183" s="265">
        <v>249.85</v>
      </c>
      <c r="N183" s="265">
        <v>0</v>
      </c>
      <c r="O183" s="265">
        <v>0</v>
      </c>
      <c r="P183" s="265">
        <v>0</v>
      </c>
      <c r="Q183" s="265">
        <v>0</v>
      </c>
      <c r="R183" s="265">
        <v>0</v>
      </c>
      <c r="S183" s="265">
        <v>0</v>
      </c>
      <c r="T183" s="265">
        <v>0</v>
      </c>
      <c r="U183" s="265">
        <v>0</v>
      </c>
      <c r="V183" s="265">
        <v>0</v>
      </c>
      <c r="W183" s="265">
        <v>0</v>
      </c>
      <c r="X183" s="265">
        <v>0</v>
      </c>
      <c r="Y183" s="265">
        <v>0</v>
      </c>
      <c r="Z183" s="265">
        <v>0</v>
      </c>
      <c r="AA183" s="265">
        <v>0</v>
      </c>
      <c r="AB183" s="262">
        <f t="shared" si="25"/>
        <v>3.0000000000000001E-3</v>
      </c>
      <c r="AC183" s="262">
        <f t="shared" si="24"/>
        <v>249.85</v>
      </c>
    </row>
    <row r="184" spans="1:32" ht="12" customHeight="1" x14ac:dyDescent="0.25">
      <c r="A184" s="278"/>
      <c r="B184" s="295"/>
      <c r="C184" s="328" t="s">
        <v>254</v>
      </c>
      <c r="D184" s="265">
        <v>0</v>
      </c>
      <c r="E184" s="265">
        <v>0</v>
      </c>
      <c r="F184" s="265">
        <v>26.662500000000001</v>
      </c>
      <c r="G184" s="265">
        <v>39999.082499999997</v>
      </c>
      <c r="H184" s="265">
        <v>92.793059999999997</v>
      </c>
      <c r="I184" s="265">
        <v>156735.92653200001</v>
      </c>
      <c r="J184" s="265">
        <v>25.114370000000001</v>
      </c>
      <c r="K184" s="265">
        <v>51459.662366000004</v>
      </c>
      <c r="L184" s="265">
        <v>120.6519</v>
      </c>
      <c r="M184" s="265">
        <v>201886.29929999998</v>
      </c>
      <c r="N184" s="265">
        <v>52.488900000000001</v>
      </c>
      <c r="O184" s="265">
        <v>86655.993300000002</v>
      </c>
      <c r="P184" s="265">
        <v>9.5039999999999996</v>
      </c>
      <c r="Q184" s="265">
        <v>19000.396799999999</v>
      </c>
      <c r="R184" s="265">
        <v>3.8109999999999998E-2</v>
      </c>
      <c r="S184" s="265">
        <v>230.79924999999997</v>
      </c>
      <c r="T184" s="265">
        <v>1.1375999999999999</v>
      </c>
      <c r="U184" s="265">
        <v>1922.5440000000001</v>
      </c>
      <c r="V184" s="265">
        <v>30.218450000000001</v>
      </c>
      <c r="W184" s="265">
        <v>53560.000257999993</v>
      </c>
      <c r="X184" s="265">
        <v>53.800190000000008</v>
      </c>
      <c r="Y184" s="265">
        <v>105272.68805500001</v>
      </c>
      <c r="Z184" s="265">
        <v>60.484919999999995</v>
      </c>
      <c r="AA184" s="265">
        <v>97216.174373999995</v>
      </c>
      <c r="AB184" s="262">
        <f t="shared" si="25"/>
        <v>472.89400000000006</v>
      </c>
      <c r="AC184" s="262">
        <f t="shared" si="24"/>
        <v>813939.56673500012</v>
      </c>
    </row>
    <row r="185" spans="1:32" ht="12" customHeight="1" x14ac:dyDescent="0.25">
      <c r="A185" s="357"/>
      <c r="B185" s="358" t="s">
        <v>314</v>
      </c>
      <c r="C185" s="328" t="s">
        <v>315</v>
      </c>
      <c r="D185" s="265">
        <v>1258.3820800000005</v>
      </c>
      <c r="E185" s="265">
        <v>5656527.0692280019</v>
      </c>
      <c r="F185" s="265">
        <v>1788.1500100000005</v>
      </c>
      <c r="G185" s="265">
        <v>7581710.4124370022</v>
      </c>
      <c r="H185" s="265">
        <v>1412.5733300000004</v>
      </c>
      <c r="I185" s="265">
        <v>7320529.5476630023</v>
      </c>
      <c r="J185" s="265">
        <v>2122.9784800000007</v>
      </c>
      <c r="K185" s="265">
        <v>8582912.7360969987</v>
      </c>
      <c r="L185" s="265">
        <v>1712.2424200000003</v>
      </c>
      <c r="M185" s="265">
        <v>7245939.5747879995</v>
      </c>
      <c r="N185" s="265">
        <v>1459.8851899999995</v>
      </c>
      <c r="O185" s="265">
        <v>7912805.2680710051</v>
      </c>
      <c r="P185" s="265">
        <v>813.26735000000042</v>
      </c>
      <c r="Q185" s="265">
        <v>3931323.7839810001</v>
      </c>
      <c r="R185" s="265">
        <v>942.11128000000031</v>
      </c>
      <c r="S185" s="265">
        <v>4431330.8049480058</v>
      </c>
      <c r="T185" s="265">
        <v>686.63500000000022</v>
      </c>
      <c r="U185" s="265">
        <v>3071865.121865001</v>
      </c>
      <c r="V185" s="265">
        <v>1449.3476100000009</v>
      </c>
      <c r="W185" s="265">
        <v>7692862.3802939923</v>
      </c>
      <c r="X185" s="265">
        <v>1143.78845</v>
      </c>
      <c r="Y185" s="265">
        <v>5294505.4545129975</v>
      </c>
      <c r="Z185" s="265">
        <v>1431.9906300000009</v>
      </c>
      <c r="AA185" s="265">
        <v>6964713.3814539993</v>
      </c>
      <c r="AB185" s="262"/>
      <c r="AC185" s="262"/>
    </row>
    <row r="186" spans="1:32" ht="12" customHeight="1" x14ac:dyDescent="0.25">
      <c r="A186" s="278" t="s">
        <v>250</v>
      </c>
      <c r="B186" s="388"/>
      <c r="C186" s="339" t="s">
        <v>259</v>
      </c>
      <c r="D186" s="262">
        <v>52.998250000000006</v>
      </c>
      <c r="E186" s="262">
        <v>114107.36514600003</v>
      </c>
      <c r="F186" s="262">
        <v>115.05848</v>
      </c>
      <c r="G186" s="262">
        <v>237145.77066300003</v>
      </c>
      <c r="H186" s="262">
        <v>127.19326</v>
      </c>
      <c r="I186" s="262">
        <v>290433.048442</v>
      </c>
      <c r="J186" s="262">
        <v>114.13597999999999</v>
      </c>
      <c r="K186" s="262">
        <v>252119.94650699999</v>
      </c>
      <c r="L186" s="262">
        <v>116.56049999999999</v>
      </c>
      <c r="M186" s="262">
        <v>247514.78420199998</v>
      </c>
      <c r="N186" s="262">
        <v>181.87473999999997</v>
      </c>
      <c r="O186" s="262">
        <v>419836.52401200001</v>
      </c>
      <c r="P186" s="262">
        <v>110.65831</v>
      </c>
      <c r="Q186" s="262">
        <v>224685.966709</v>
      </c>
      <c r="R186" s="262">
        <v>183.07831000000002</v>
      </c>
      <c r="S186" s="262">
        <v>393071.67891800014</v>
      </c>
      <c r="T186" s="262">
        <v>118.65040000000003</v>
      </c>
      <c r="U186" s="262">
        <v>262498.89090699994</v>
      </c>
      <c r="V186" s="262">
        <v>130.09192999999999</v>
      </c>
      <c r="W186" s="262">
        <v>299372.33820000011</v>
      </c>
      <c r="X186" s="262">
        <v>180.25698999999989</v>
      </c>
      <c r="Y186" s="262">
        <v>367957.00376199995</v>
      </c>
      <c r="Z186" s="262">
        <v>149.14051999999995</v>
      </c>
      <c r="AA186" s="262">
        <v>345074.39616399992</v>
      </c>
      <c r="AB186" s="262">
        <f t="shared" si="25"/>
        <v>1579.69767</v>
      </c>
      <c r="AC186" s="262">
        <f t="shared" si="24"/>
        <v>3453817.7136320001</v>
      </c>
    </row>
    <row r="187" spans="1:32" ht="12" customHeight="1" x14ac:dyDescent="0.25">
      <c r="A187" s="595" t="s">
        <v>260</v>
      </c>
      <c r="B187" s="596"/>
      <c r="C187" s="359" t="s">
        <v>261</v>
      </c>
      <c r="D187" s="360">
        <v>1286.0504500000002</v>
      </c>
      <c r="E187" s="360">
        <v>5881623.1292459946</v>
      </c>
      <c r="F187" s="360">
        <v>1773.046500000002</v>
      </c>
      <c r="G187" s="360">
        <v>8221449.2004119894</v>
      </c>
      <c r="H187" s="360">
        <v>1980.6335700000011</v>
      </c>
      <c r="I187" s="360">
        <v>9116539.4464909919</v>
      </c>
      <c r="J187" s="360">
        <v>2030.5574000000013</v>
      </c>
      <c r="K187" s="360">
        <v>8959177.6523929983</v>
      </c>
      <c r="L187" s="360">
        <v>2069.681750000002</v>
      </c>
      <c r="M187" s="360">
        <v>9560952.0348080005</v>
      </c>
      <c r="N187" s="360">
        <v>2409.2501700000007</v>
      </c>
      <c r="O187" s="360">
        <v>10803346.421745973</v>
      </c>
      <c r="P187" s="360">
        <v>2284.8436300000008</v>
      </c>
      <c r="Q187" s="360">
        <v>10510452.521998996</v>
      </c>
      <c r="R187" s="360">
        <v>2293.4203199999984</v>
      </c>
      <c r="S187" s="360">
        <v>10174383.605747962</v>
      </c>
      <c r="T187" s="360">
        <v>1509.6709300000023</v>
      </c>
      <c r="U187" s="360">
        <v>7384772.0019269977</v>
      </c>
      <c r="V187" s="360">
        <v>2487.5869000000002</v>
      </c>
      <c r="W187" s="360">
        <v>11117576.701226978</v>
      </c>
      <c r="X187" s="360">
        <v>2495.5803300000043</v>
      </c>
      <c r="Y187" s="360">
        <v>11066363.550317967</v>
      </c>
      <c r="Z187" s="360">
        <v>2428.106259999995</v>
      </c>
      <c r="AA187" s="360">
        <v>11474501.005895998</v>
      </c>
      <c r="AB187" s="262">
        <f>D187+F187+H187+J187+L187+N187+P187+R187+T187+V187+X187+Z187</f>
        <v>25048.428210000005</v>
      </c>
      <c r="AC187" s="262">
        <f t="shared" si="24"/>
        <v>114271137.27221087</v>
      </c>
    </row>
    <row r="188" spans="1:32" ht="12" customHeight="1" x14ac:dyDescent="0.25">
      <c r="A188" s="361"/>
      <c r="B188" s="267"/>
      <c r="C188" s="359" t="s">
        <v>262</v>
      </c>
      <c r="D188" s="360">
        <v>48.314990000000009</v>
      </c>
      <c r="E188" s="360">
        <v>246627.25755800004</v>
      </c>
      <c r="F188" s="360">
        <v>200.89106000000001</v>
      </c>
      <c r="G188" s="360">
        <v>912489.97649600008</v>
      </c>
      <c r="H188" s="360">
        <v>186.67478999999997</v>
      </c>
      <c r="I188" s="360">
        <v>825410.83043699991</v>
      </c>
      <c r="J188" s="360">
        <v>162.06401</v>
      </c>
      <c r="K188" s="360">
        <v>785776.34058600001</v>
      </c>
      <c r="L188" s="360">
        <v>37.224589999999999</v>
      </c>
      <c r="M188" s="360">
        <v>161747.001605</v>
      </c>
      <c r="N188" s="360">
        <v>91.49973</v>
      </c>
      <c r="O188" s="360">
        <v>559655.15003599983</v>
      </c>
      <c r="P188" s="360">
        <v>28.138140000000007</v>
      </c>
      <c r="Q188" s="360">
        <v>202710.55379999994</v>
      </c>
      <c r="R188" s="360">
        <v>126.15869000000001</v>
      </c>
      <c r="S188" s="360">
        <v>797284.24712800002</v>
      </c>
      <c r="T188" s="360">
        <v>13.124050000000002</v>
      </c>
      <c r="U188" s="360">
        <v>95978.539369999999</v>
      </c>
      <c r="V188" s="360">
        <v>102.66225</v>
      </c>
      <c r="W188" s="360">
        <v>612710.32697899989</v>
      </c>
      <c r="X188" s="360">
        <v>129.86472000000001</v>
      </c>
      <c r="Y188" s="360">
        <v>745246.99889499997</v>
      </c>
      <c r="Z188" s="360">
        <v>259.35827999999998</v>
      </c>
      <c r="AA188" s="360">
        <v>1449981.3694069998</v>
      </c>
      <c r="AB188" s="262">
        <f t="shared" si="25"/>
        <v>1385.9752999999998</v>
      </c>
      <c r="AC188" s="262">
        <f t="shared" si="24"/>
        <v>7395618.5922969999</v>
      </c>
      <c r="AD188" s="19"/>
    </row>
    <row r="189" spans="1:32" ht="12" customHeight="1" x14ac:dyDescent="0.25">
      <c r="A189" s="361"/>
      <c r="B189" s="267"/>
      <c r="C189" s="359" t="s">
        <v>263</v>
      </c>
      <c r="D189" s="360">
        <v>64.680140000000065</v>
      </c>
      <c r="E189" s="360">
        <v>171298.36249200022</v>
      </c>
      <c r="F189" s="360">
        <v>74.121860000000012</v>
      </c>
      <c r="G189" s="360">
        <v>155087.79612399996</v>
      </c>
      <c r="H189" s="360">
        <v>163.64136999999999</v>
      </c>
      <c r="I189" s="360">
        <v>225631.53461499984</v>
      </c>
      <c r="J189" s="360">
        <v>156.29575</v>
      </c>
      <c r="K189" s="360">
        <v>282062.849957</v>
      </c>
      <c r="L189" s="360">
        <v>211.40705000000005</v>
      </c>
      <c r="M189" s="360">
        <v>320845.57058400009</v>
      </c>
      <c r="N189" s="360">
        <v>349.12361999999996</v>
      </c>
      <c r="O189" s="360">
        <v>606340.9636349997</v>
      </c>
      <c r="P189" s="360">
        <v>135.49945000000002</v>
      </c>
      <c r="Q189" s="360">
        <v>289517.39964199997</v>
      </c>
      <c r="R189" s="360">
        <v>121.44727999999988</v>
      </c>
      <c r="S189" s="360">
        <v>290293.64393900009</v>
      </c>
      <c r="T189" s="360">
        <v>134.83979000000005</v>
      </c>
      <c r="U189" s="360">
        <v>287949.22626100015</v>
      </c>
      <c r="V189" s="360">
        <v>141.95317999999992</v>
      </c>
      <c r="W189" s="360">
        <v>270047.16893900005</v>
      </c>
      <c r="X189" s="360">
        <v>307.65542999999991</v>
      </c>
      <c r="Y189" s="360">
        <v>554250.2925920001</v>
      </c>
      <c r="Z189" s="360">
        <v>137.95038999999994</v>
      </c>
      <c r="AA189" s="360">
        <v>258655.90125900015</v>
      </c>
      <c r="AB189" s="262">
        <f t="shared" si="25"/>
        <v>1998.6153099999997</v>
      </c>
      <c r="AC189" s="262">
        <f t="shared" si="24"/>
        <v>3711980.7100390005</v>
      </c>
      <c r="AD189" s="19"/>
    </row>
    <row r="190" spans="1:32" ht="12" customHeight="1" x14ac:dyDescent="0.25">
      <c r="A190" s="361"/>
      <c r="B190" s="362">
        <v>409</v>
      </c>
      <c r="C190" s="359" t="s">
        <v>264</v>
      </c>
      <c r="D190" s="360">
        <v>0</v>
      </c>
      <c r="E190" s="360">
        <v>0</v>
      </c>
      <c r="F190" s="360">
        <v>0</v>
      </c>
      <c r="G190" s="360">
        <v>0</v>
      </c>
      <c r="H190" s="360">
        <v>0</v>
      </c>
      <c r="I190" s="360">
        <v>0</v>
      </c>
      <c r="J190" s="360">
        <v>1.6E-2</v>
      </c>
      <c r="K190" s="360">
        <v>139.12</v>
      </c>
      <c r="L190" s="360">
        <v>0.22879000000000002</v>
      </c>
      <c r="M190" s="360">
        <v>1668.323774</v>
      </c>
      <c r="N190" s="360">
        <v>8.0000000000000002E-3</v>
      </c>
      <c r="O190" s="360">
        <v>88</v>
      </c>
      <c r="P190" s="360">
        <v>0</v>
      </c>
      <c r="Q190" s="360">
        <v>0</v>
      </c>
      <c r="R190" s="360">
        <v>0</v>
      </c>
      <c r="S190" s="360">
        <v>0</v>
      </c>
      <c r="T190" s="360">
        <v>7.1999999999999995E-2</v>
      </c>
      <c r="U190" s="360">
        <v>343.44</v>
      </c>
      <c r="V190" s="360">
        <v>7.798999999999999E-2</v>
      </c>
      <c r="W190" s="360">
        <v>400.95439999999996</v>
      </c>
      <c r="X190" s="360">
        <v>0.13700000000000001</v>
      </c>
      <c r="Y190" s="360">
        <v>163.84479999999999</v>
      </c>
      <c r="Z190" s="360">
        <v>0</v>
      </c>
      <c r="AA190" s="360">
        <v>0</v>
      </c>
      <c r="AB190" s="262">
        <f t="shared" si="25"/>
        <v>0.53978000000000004</v>
      </c>
      <c r="AC190" s="262">
        <f t="shared" si="24"/>
        <v>2803.6829739999998</v>
      </c>
    </row>
    <row r="191" spans="1:32" ht="9" customHeight="1" x14ac:dyDescent="0.25">
      <c r="A191" s="239"/>
      <c r="B191" s="239"/>
      <c r="C191" s="239"/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</row>
    <row r="192" spans="1:32" x14ac:dyDescent="0.25">
      <c r="A192" s="120" t="s">
        <v>316</v>
      </c>
      <c r="B192" s="120"/>
      <c r="C192" s="5"/>
      <c r="D192" s="121"/>
      <c r="E192" s="1"/>
      <c r="F192" s="7"/>
      <c r="G192" s="7"/>
      <c r="H192" s="7"/>
      <c r="I192" s="7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5"/>
      <c r="AC192" s="5"/>
      <c r="AD192" s="19"/>
    </row>
    <row r="193" spans="1:31" x14ac:dyDescent="0.25">
      <c r="A193" s="120" t="s">
        <v>266</v>
      </c>
      <c r="B193" s="5"/>
      <c r="C193" s="5"/>
      <c r="D193" s="5"/>
      <c r="E193" s="5"/>
      <c r="F193" s="2"/>
      <c r="G193" s="2"/>
      <c r="H193" s="5"/>
      <c r="I193" s="84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5"/>
      <c r="AC193" s="5"/>
    </row>
    <row r="194" spans="1:31" s="5" customFormat="1" x14ac:dyDescent="0.25">
      <c r="A194" s="120" t="s">
        <v>303</v>
      </c>
      <c r="B194" s="120"/>
      <c r="D194" s="2"/>
      <c r="E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D194"/>
      <c r="AE194"/>
    </row>
    <row r="195" spans="1:31" s="5" customFormat="1" x14ac:dyDescent="0.25">
      <c r="A195" s="124" t="s">
        <v>268</v>
      </c>
      <c r="B195" s="120"/>
      <c r="AD195" s="88"/>
    </row>
    <row r="196" spans="1:31" s="5" customFormat="1" x14ac:dyDescent="0.25">
      <c r="A196" s="125" t="s">
        <v>269</v>
      </c>
      <c r="B196" s="120"/>
      <c r="D196" s="2"/>
      <c r="E196" s="2"/>
      <c r="J196" s="2"/>
      <c r="AB196" s="2"/>
      <c r="AC196" s="2"/>
      <c r="AD196"/>
    </row>
    <row r="197" spans="1:31" x14ac:dyDescent="0.25">
      <c r="A197" s="5"/>
      <c r="B197" s="5"/>
      <c r="C197" s="5"/>
      <c r="D197" s="2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x14ac:dyDescent="0.25">
      <c r="D198" s="19"/>
      <c r="E198" s="19"/>
      <c r="AD198" s="5"/>
    </row>
    <row r="199" spans="1:31" x14ac:dyDescent="0.25">
      <c r="D199" s="126"/>
      <c r="E199" s="88"/>
      <c r="AD199" s="5"/>
    </row>
    <row r="200" spans="1:31" x14ac:dyDescent="0.25">
      <c r="E200" s="88"/>
      <c r="F200" s="127"/>
    </row>
    <row r="201" spans="1:31" x14ac:dyDescent="0.25"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31" x14ac:dyDescent="0.25"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</row>
    <row r="203" spans="1:31" x14ac:dyDescent="0.25">
      <c r="E203" s="88"/>
      <c r="F203" s="88"/>
    </row>
  </sheetData>
  <mergeCells count="87">
    <mergeCell ref="X154:Y154"/>
    <mergeCell ref="A163:B163"/>
    <mergeCell ref="A167:B167"/>
    <mergeCell ref="A187:B187"/>
    <mergeCell ref="N154:O154"/>
    <mergeCell ref="P154:Q154"/>
    <mergeCell ref="AB110:AC110"/>
    <mergeCell ref="A151:AC151"/>
    <mergeCell ref="A152:AC152"/>
    <mergeCell ref="A154:A155"/>
    <mergeCell ref="B154:B155"/>
    <mergeCell ref="C154:C155"/>
    <mergeCell ref="D154:E154"/>
    <mergeCell ref="F154:G154"/>
    <mergeCell ref="H154:I154"/>
    <mergeCell ref="J154:K154"/>
    <mergeCell ref="L154:M154"/>
    <mergeCell ref="Z154:AA154"/>
    <mergeCell ref="AB154:AC154"/>
    <mergeCell ref="R154:S154"/>
    <mergeCell ref="T154:U154"/>
    <mergeCell ref="V154:W154"/>
    <mergeCell ref="A121:B121"/>
    <mergeCell ref="H110:I110"/>
    <mergeCell ref="J110:K110"/>
    <mergeCell ref="L110:M110"/>
    <mergeCell ref="N110:O110"/>
    <mergeCell ref="P110:Q110"/>
    <mergeCell ref="R110:S110"/>
    <mergeCell ref="A84:B84"/>
    <mergeCell ref="A85:B85"/>
    <mergeCell ref="A92:B92"/>
    <mergeCell ref="A107:AC107"/>
    <mergeCell ref="A108:AC108"/>
    <mergeCell ref="A110:A111"/>
    <mergeCell ref="B110:B111"/>
    <mergeCell ref="C110:C111"/>
    <mergeCell ref="D110:E110"/>
    <mergeCell ref="F110:G110"/>
    <mergeCell ref="T110:U110"/>
    <mergeCell ref="V110:W110"/>
    <mergeCell ref="X110:Y110"/>
    <mergeCell ref="Z110:AA110"/>
    <mergeCell ref="A83:B83"/>
    <mergeCell ref="L65:M65"/>
    <mergeCell ref="N65:O65"/>
    <mergeCell ref="P65:Q65"/>
    <mergeCell ref="R65:S65"/>
    <mergeCell ref="B69:C69"/>
    <mergeCell ref="A78:B78"/>
    <mergeCell ref="A32:B32"/>
    <mergeCell ref="A62:AC62"/>
    <mergeCell ref="A63:AC63"/>
    <mergeCell ref="A65:A66"/>
    <mergeCell ref="B65:B66"/>
    <mergeCell ref="C65:C66"/>
    <mergeCell ref="D65:E65"/>
    <mergeCell ref="F65:G65"/>
    <mergeCell ref="H65:I65"/>
    <mergeCell ref="J65:K65"/>
    <mergeCell ref="X65:Y65"/>
    <mergeCell ref="Z65:AA65"/>
    <mergeCell ref="AB65:AC65"/>
    <mergeCell ref="T65:U65"/>
    <mergeCell ref="V65:W65"/>
    <mergeCell ref="A30:B30"/>
    <mergeCell ref="J11:K11"/>
    <mergeCell ref="L11:M11"/>
    <mergeCell ref="N11:O11"/>
    <mergeCell ref="P11:Q11"/>
    <mergeCell ref="A29:B29"/>
    <mergeCell ref="A5:AC5"/>
    <mergeCell ref="A6:AC6"/>
    <mergeCell ref="A8:AC8"/>
    <mergeCell ref="A9:AC9"/>
    <mergeCell ref="A11:A12"/>
    <mergeCell ref="B11:B12"/>
    <mergeCell ref="C11:C12"/>
    <mergeCell ref="D11:E11"/>
    <mergeCell ref="F11:G11"/>
    <mergeCell ref="H11:I11"/>
    <mergeCell ref="V11:W11"/>
    <mergeCell ref="X11:Y11"/>
    <mergeCell ref="Z11:AA11"/>
    <mergeCell ref="AB11:AC11"/>
    <mergeCell ref="R11:S11"/>
    <mergeCell ref="T11:U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06"/>
  <sheetViews>
    <sheetView workbookViewId="0">
      <selection activeCell="I197" sqref="I197"/>
    </sheetView>
  </sheetViews>
  <sheetFormatPr baseColWidth="10" defaultColWidth="9.140625" defaultRowHeight="15" x14ac:dyDescent="0.25"/>
  <cols>
    <col min="1" max="1" width="6" customWidth="1"/>
    <col min="2" max="2" width="8.140625" customWidth="1"/>
    <col min="3" max="3" width="38.140625" customWidth="1"/>
    <col min="4" max="4" width="12.5703125" customWidth="1"/>
    <col min="5" max="6" width="13.7109375" customWidth="1"/>
    <col min="7" max="7" width="13.42578125" customWidth="1"/>
    <col min="8" max="8" width="13.5703125" customWidth="1"/>
    <col min="9" max="9" width="13.85546875" customWidth="1"/>
    <col min="10" max="10" width="14" customWidth="1"/>
    <col min="11" max="11" width="14.5703125" customWidth="1"/>
    <col min="12" max="12" width="15.28515625" customWidth="1"/>
    <col min="13" max="13" width="15" customWidth="1"/>
    <col min="14" max="14" width="13.5703125" customWidth="1"/>
    <col min="15" max="15" width="13.7109375" customWidth="1"/>
    <col min="16" max="17" width="13.5703125" customWidth="1"/>
    <col min="18" max="18" width="13.140625" customWidth="1"/>
    <col min="19" max="19" width="13.28515625" customWidth="1"/>
    <col min="20" max="20" width="14" customWidth="1"/>
    <col min="21" max="21" width="13.85546875" customWidth="1"/>
    <col min="22" max="22" width="13.7109375" customWidth="1"/>
    <col min="23" max="23" width="13.5703125" customWidth="1"/>
    <col min="24" max="25" width="14.42578125" customWidth="1"/>
    <col min="26" max="26" width="14" customWidth="1"/>
    <col min="27" max="27" width="14.7109375" customWidth="1"/>
    <col min="28" max="28" width="13.7109375" customWidth="1"/>
    <col min="29" max="29" width="14.5703125" customWidth="1"/>
    <col min="30" max="30" width="15.140625" bestFit="1" customWidth="1"/>
    <col min="31" max="31" width="15.7109375" customWidth="1"/>
    <col min="32" max="33" width="13.140625" bestFit="1" customWidth="1"/>
  </cols>
  <sheetData>
    <row r="1" spans="1:32" ht="17.25" customHeight="1" x14ac:dyDescent="0.25">
      <c r="A1" s="1"/>
      <c r="B1" s="1"/>
      <c r="C1" s="1"/>
      <c r="D1" s="2"/>
      <c r="E1" s="3"/>
      <c r="F1" s="231"/>
      <c r="G1" s="2"/>
      <c r="H1" s="23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32" ht="13.5" customHeight="1" x14ac:dyDescent="0.25">
      <c r="A2" s="1"/>
      <c r="B2" s="1"/>
      <c r="C2" s="1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32" ht="13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32" ht="13.5" customHeight="1" x14ac:dyDescent="0.25">
      <c r="A4" s="590" t="s">
        <v>304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</row>
    <row r="5" spans="1:32" ht="14.25" customHeight="1" x14ac:dyDescent="0.25">
      <c r="A5" s="591" t="s">
        <v>305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</row>
    <row r="6" spans="1:32" ht="6.75" customHeight="1" x14ac:dyDescent="0.25">
      <c r="A6" s="1"/>
      <c r="B6" s="1"/>
      <c r="C6" s="1"/>
      <c r="D6" s="2"/>
      <c r="E6" s="3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1:32" ht="15" customHeight="1" x14ac:dyDescent="0.25">
      <c r="A7" s="610" t="s">
        <v>323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</row>
    <row r="8" spans="1:32" x14ac:dyDescent="0.25">
      <c r="A8" s="611" t="s">
        <v>3</v>
      </c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11"/>
      <c r="U8" s="611"/>
      <c r="V8" s="611"/>
      <c r="W8" s="611"/>
      <c r="X8" s="611"/>
      <c r="Y8" s="611"/>
      <c r="Z8" s="611"/>
      <c r="AA8" s="611"/>
      <c r="AB8" s="611"/>
      <c r="AC8" s="611"/>
    </row>
    <row r="9" spans="1:32" ht="8.25" customHeight="1" thickBot="1" x14ac:dyDescent="0.35">
      <c r="A9" s="369"/>
      <c r="B9" s="369"/>
      <c r="C9" s="369"/>
      <c r="D9" s="369"/>
      <c r="E9" s="369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5"/>
      <c r="AC9" s="5"/>
    </row>
    <row r="10" spans="1:32" ht="12.75" customHeight="1" thickBot="1" x14ac:dyDescent="0.3">
      <c r="A10" s="597" t="s">
        <v>4</v>
      </c>
      <c r="B10" s="599" t="s">
        <v>5</v>
      </c>
      <c r="C10" s="608" t="s">
        <v>6</v>
      </c>
      <c r="D10" s="585" t="s">
        <v>7</v>
      </c>
      <c r="E10" s="585"/>
      <c r="F10" s="585" t="s">
        <v>8</v>
      </c>
      <c r="G10" s="585"/>
      <c r="H10" s="585" t="s">
        <v>9</v>
      </c>
      <c r="I10" s="585"/>
      <c r="J10" s="585" t="s">
        <v>10</v>
      </c>
      <c r="K10" s="585"/>
      <c r="L10" s="585" t="s">
        <v>11</v>
      </c>
      <c r="M10" s="585"/>
      <c r="N10" s="585" t="s">
        <v>12</v>
      </c>
      <c r="O10" s="585"/>
      <c r="P10" s="585" t="s">
        <v>13</v>
      </c>
      <c r="Q10" s="585"/>
      <c r="R10" s="585" t="s">
        <v>272</v>
      </c>
      <c r="S10" s="585"/>
      <c r="T10" s="585" t="s">
        <v>15</v>
      </c>
      <c r="U10" s="585"/>
      <c r="V10" s="585" t="s">
        <v>16</v>
      </c>
      <c r="W10" s="585"/>
      <c r="X10" s="585" t="s">
        <v>17</v>
      </c>
      <c r="Y10" s="585"/>
      <c r="Z10" s="585" t="s">
        <v>18</v>
      </c>
      <c r="AA10" s="585"/>
      <c r="AB10" s="585" t="s">
        <v>19</v>
      </c>
      <c r="AC10" s="592"/>
    </row>
    <row r="11" spans="1:32" ht="15" customHeight="1" thickBot="1" x14ac:dyDescent="0.3">
      <c r="A11" s="598"/>
      <c r="B11" s="600"/>
      <c r="C11" s="609"/>
      <c r="D11" s="242" t="s">
        <v>20</v>
      </c>
      <c r="E11" s="242" t="s">
        <v>21</v>
      </c>
      <c r="F11" s="242" t="s">
        <v>20</v>
      </c>
      <c r="G11" s="242" t="s">
        <v>21</v>
      </c>
      <c r="H11" s="242" t="s">
        <v>20</v>
      </c>
      <c r="I11" s="242" t="s">
        <v>21</v>
      </c>
      <c r="J11" s="242" t="s">
        <v>20</v>
      </c>
      <c r="K11" s="242" t="s">
        <v>21</v>
      </c>
      <c r="L11" s="242" t="s">
        <v>20</v>
      </c>
      <c r="M11" s="242" t="s">
        <v>21</v>
      </c>
      <c r="N11" s="242" t="s">
        <v>20</v>
      </c>
      <c r="O11" s="242" t="s">
        <v>21</v>
      </c>
      <c r="P11" s="242" t="s">
        <v>20</v>
      </c>
      <c r="Q11" s="242" t="s">
        <v>21</v>
      </c>
      <c r="R11" s="242" t="s">
        <v>20</v>
      </c>
      <c r="S11" s="242" t="s">
        <v>21</v>
      </c>
      <c r="T11" s="242" t="s">
        <v>20</v>
      </c>
      <c r="U11" s="242" t="s">
        <v>21</v>
      </c>
      <c r="V11" s="242" t="s">
        <v>20</v>
      </c>
      <c r="W11" s="242" t="s">
        <v>21</v>
      </c>
      <c r="X11" s="242" t="s">
        <v>20</v>
      </c>
      <c r="Y11" s="242" t="s">
        <v>21</v>
      </c>
      <c r="Z11" s="242" t="s">
        <v>20</v>
      </c>
      <c r="AA11" s="242" t="s">
        <v>21</v>
      </c>
      <c r="AB11" s="242" t="s">
        <v>20</v>
      </c>
      <c r="AC11" s="243" t="s">
        <v>21</v>
      </c>
    </row>
    <row r="12" spans="1:32" ht="5.25" customHeight="1" x14ac:dyDescent="0.25">
      <c r="A12" s="244"/>
      <c r="B12" s="244"/>
      <c r="C12" s="244"/>
      <c r="D12" s="245"/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7"/>
      <c r="AC12" s="247"/>
    </row>
    <row r="13" spans="1:32" ht="12" customHeight="1" x14ac:dyDescent="0.25">
      <c r="A13" s="248">
        <v>10</v>
      </c>
      <c r="B13" s="247"/>
      <c r="C13" s="249" t="s">
        <v>22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</row>
    <row r="14" spans="1:32" ht="12" customHeight="1" x14ac:dyDescent="0.25">
      <c r="A14" s="251"/>
      <c r="B14" s="388" t="s">
        <v>23</v>
      </c>
      <c r="C14" s="252" t="s">
        <v>24</v>
      </c>
      <c r="D14" s="253">
        <v>22659.44904</v>
      </c>
      <c r="E14" s="253">
        <v>7274515.3583959993</v>
      </c>
      <c r="F14" s="253">
        <v>23077.848699999999</v>
      </c>
      <c r="G14" s="253">
        <v>8838590.248850001</v>
      </c>
      <c r="H14" s="253">
        <v>62727.773380000006</v>
      </c>
      <c r="I14" s="253">
        <v>21379245.635649998</v>
      </c>
      <c r="J14" s="253">
        <v>41721.973920000004</v>
      </c>
      <c r="K14" s="253">
        <v>16942850.524372</v>
      </c>
      <c r="L14" s="253">
        <v>87307.712</v>
      </c>
      <c r="M14" s="253">
        <v>40084206.6131</v>
      </c>
      <c r="N14" s="253">
        <v>55555.833770000005</v>
      </c>
      <c r="O14" s="253">
        <v>26116400.524800997</v>
      </c>
      <c r="P14" s="253">
        <v>41724.772969999998</v>
      </c>
      <c r="Q14" s="253">
        <v>18822528.788649995</v>
      </c>
      <c r="R14" s="253">
        <v>82564.207980000007</v>
      </c>
      <c r="S14" s="253">
        <v>33453624.709957995</v>
      </c>
      <c r="T14" s="253">
        <v>59670.670720000002</v>
      </c>
      <c r="U14" s="253">
        <v>36342025.212167993</v>
      </c>
      <c r="V14" s="253">
        <v>65401.18606</v>
      </c>
      <c r="W14" s="253">
        <v>26118755.670984004</v>
      </c>
      <c r="X14" s="253">
        <v>21376.505379999999</v>
      </c>
      <c r="Y14" s="253">
        <v>8826054.7828279994</v>
      </c>
      <c r="Z14" s="253">
        <v>38276.687380000003</v>
      </c>
      <c r="AA14" s="253">
        <v>14951674.219597999</v>
      </c>
      <c r="AB14" s="253">
        <f t="shared" ref="AB14:AC28" si="0">D14+F14+H14+J14+L14+N14+P14+R14+T14+V14+X14+Z14</f>
        <v>602064.6213</v>
      </c>
      <c r="AC14" s="253">
        <f t="shared" si="0"/>
        <v>259150472.28935498</v>
      </c>
    </row>
    <row r="15" spans="1:32" ht="12" customHeight="1" x14ac:dyDescent="0.25">
      <c r="A15" s="251"/>
      <c r="B15" s="388" t="s">
        <v>25</v>
      </c>
      <c r="C15" s="254" t="s">
        <v>293</v>
      </c>
      <c r="D15" s="253">
        <v>224.89</v>
      </c>
      <c r="E15" s="253">
        <v>157400.511</v>
      </c>
      <c r="F15" s="253">
        <v>889.92</v>
      </c>
      <c r="G15" s="253">
        <v>595469.875</v>
      </c>
      <c r="H15" s="253">
        <v>628.47</v>
      </c>
      <c r="I15" s="253">
        <v>476946.40499999997</v>
      </c>
      <c r="J15" s="253">
        <v>1362.93</v>
      </c>
      <c r="K15" s="253">
        <v>1008113.885</v>
      </c>
      <c r="L15" s="253">
        <v>886.27</v>
      </c>
      <c r="M15" s="253">
        <v>572850.47</v>
      </c>
      <c r="N15" s="253">
        <v>808.47</v>
      </c>
      <c r="O15" s="253">
        <v>502866.84700000007</v>
      </c>
      <c r="P15" s="253">
        <v>852.81</v>
      </c>
      <c r="Q15" s="253">
        <v>597389.84100000001</v>
      </c>
      <c r="R15" s="253">
        <v>1049.8499999999999</v>
      </c>
      <c r="S15" s="253">
        <v>764243.35600000015</v>
      </c>
      <c r="T15" s="253">
        <v>403.95</v>
      </c>
      <c r="U15" s="253">
        <v>267344.58</v>
      </c>
      <c r="V15" s="253">
        <v>724.63</v>
      </c>
      <c r="W15" s="253">
        <v>600840.0830000001</v>
      </c>
      <c r="X15" s="253">
        <v>1200.5899999999999</v>
      </c>
      <c r="Y15" s="253">
        <v>1055387.8130000001</v>
      </c>
      <c r="Z15" s="253">
        <v>979.35</v>
      </c>
      <c r="AA15" s="253">
        <v>762351.32499999995</v>
      </c>
      <c r="AB15" s="253">
        <f t="shared" si="0"/>
        <v>10012.130000000001</v>
      </c>
      <c r="AC15" s="253">
        <f t="shared" si="0"/>
        <v>7361204.9910000004</v>
      </c>
    </row>
    <row r="16" spans="1:32" ht="12" customHeight="1" x14ac:dyDescent="0.25">
      <c r="A16" s="255"/>
      <c r="B16" s="388" t="s">
        <v>27</v>
      </c>
      <c r="C16" s="254" t="s">
        <v>28</v>
      </c>
      <c r="D16" s="253">
        <v>81906.55373</v>
      </c>
      <c r="E16" s="253">
        <v>22246861.077401005</v>
      </c>
      <c r="F16" s="253">
        <v>76241.584000000003</v>
      </c>
      <c r="G16" s="253">
        <v>22026708.586413</v>
      </c>
      <c r="H16" s="253">
        <v>98685.423379999993</v>
      </c>
      <c r="I16" s="253">
        <v>31493208.676015001</v>
      </c>
      <c r="J16" s="253">
        <v>119465.69133000002</v>
      </c>
      <c r="K16" s="253">
        <v>39341851.083487995</v>
      </c>
      <c r="L16" s="253">
        <v>163445.37796000001</v>
      </c>
      <c r="M16" s="253">
        <v>57811245.713480003</v>
      </c>
      <c r="N16" s="253">
        <v>47124.014729999995</v>
      </c>
      <c r="O16" s="253">
        <v>16909829.346926</v>
      </c>
      <c r="P16" s="253">
        <v>147651.995</v>
      </c>
      <c r="Q16" s="253">
        <v>46953493.475499995</v>
      </c>
      <c r="R16" s="253">
        <v>140557.68567000001</v>
      </c>
      <c r="S16" s="253">
        <v>40904770.787710004</v>
      </c>
      <c r="T16" s="253">
        <v>168591.50367999999</v>
      </c>
      <c r="U16" s="253">
        <v>49720667.003055997</v>
      </c>
      <c r="V16" s="253">
        <v>76925.5</v>
      </c>
      <c r="W16" s="253">
        <v>23789077.911000002</v>
      </c>
      <c r="X16" s="253">
        <v>131602.22</v>
      </c>
      <c r="Y16" s="253">
        <v>41038846.433700003</v>
      </c>
      <c r="Z16" s="253">
        <v>113252.47500000001</v>
      </c>
      <c r="AA16" s="253">
        <v>34112182.44983501</v>
      </c>
      <c r="AB16" s="253">
        <v>113252.47500000001</v>
      </c>
      <c r="AC16" s="253">
        <f t="shared" si="0"/>
        <v>426348742.54452401</v>
      </c>
      <c r="AD16" s="19"/>
      <c r="AE16" s="20"/>
      <c r="AF16" s="20"/>
    </row>
    <row r="17" spans="1:35" ht="2.25" customHeight="1" x14ac:dyDescent="0.25">
      <c r="A17" s="256"/>
      <c r="B17" s="257"/>
      <c r="C17" s="258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>
        <f t="shared" ref="AB17:AC30" si="1">D17+F17+H17+J17+L17+N17+P17+R17+T17+V17+X17+Z17</f>
        <v>0</v>
      </c>
      <c r="AC17" s="253">
        <f t="shared" si="0"/>
        <v>0</v>
      </c>
    </row>
    <row r="18" spans="1:35" ht="10.5" customHeight="1" x14ac:dyDescent="0.25">
      <c r="A18" s="259"/>
      <c r="B18" s="260"/>
      <c r="C18" s="261" t="s">
        <v>29</v>
      </c>
      <c r="D18" s="262">
        <f t="shared" ref="D18:AA18" si="2">+D19+D20+D21+D22</f>
        <v>256.20754999999997</v>
      </c>
      <c r="E18" s="262">
        <f>+E19+E20+E21+E22</f>
        <v>260411.21176100001</v>
      </c>
      <c r="F18" s="262">
        <f t="shared" si="2"/>
        <v>67.327439999999996</v>
      </c>
      <c r="G18" s="262">
        <f>+G19+G20+G21+G22</f>
        <v>85689.712570999996</v>
      </c>
      <c r="H18" s="262">
        <f t="shared" si="2"/>
        <v>85.716560000000001</v>
      </c>
      <c r="I18" s="262">
        <f t="shared" si="2"/>
        <v>106726.54362199998</v>
      </c>
      <c r="J18" s="262">
        <f t="shared" si="2"/>
        <v>73.340630000000004</v>
      </c>
      <c r="K18" s="262">
        <f t="shared" si="2"/>
        <v>174958.78208500001</v>
      </c>
      <c r="L18" s="262">
        <f>+L19+L20+L21+L22</f>
        <v>1370.8126500000001</v>
      </c>
      <c r="M18" s="262">
        <f t="shared" si="2"/>
        <v>951014.26210999966</v>
      </c>
      <c r="N18" s="262">
        <f>+N19+N20+N21+N22</f>
        <v>729.75494000000003</v>
      </c>
      <c r="O18" s="262">
        <f t="shared" si="2"/>
        <v>646199.03131799994</v>
      </c>
      <c r="P18" s="262">
        <f>+P19+P20+P21+P22</f>
        <v>10479.029050000001</v>
      </c>
      <c r="Q18" s="262">
        <f>+Q19+Q20+Q21+Q22</f>
        <v>6938537.9011569982</v>
      </c>
      <c r="R18" s="262">
        <f>+R19+R20+R21+R22</f>
        <v>487.33701000000002</v>
      </c>
      <c r="S18" s="262">
        <f t="shared" si="2"/>
        <v>442386.8885249999</v>
      </c>
      <c r="T18" s="262">
        <f>+T19+T20+T21+T22</f>
        <v>4168.1830399999999</v>
      </c>
      <c r="U18" s="262">
        <f t="shared" si="2"/>
        <v>2832229.0076620001</v>
      </c>
      <c r="V18" s="262">
        <f>+V19+V20+V21+V22</f>
        <v>113.28921</v>
      </c>
      <c r="W18" s="262">
        <f t="shared" si="2"/>
        <v>180806.62349900001</v>
      </c>
      <c r="X18" s="262">
        <f>+X19+X20+X21+X22</f>
        <v>3760.6391100000001</v>
      </c>
      <c r="Y18" s="262">
        <f t="shared" si="2"/>
        <v>2535097.049453001</v>
      </c>
      <c r="Z18" s="262">
        <f>+Z19+Z20+Z21+Z22</f>
        <v>517.02983999999992</v>
      </c>
      <c r="AA18" s="262">
        <f t="shared" si="2"/>
        <v>451117.05921399995</v>
      </c>
      <c r="AB18" s="263">
        <f>D18+F18+H18+J18+L18+N18+P18+R18+T18+V18+X18+Z18</f>
        <v>22108.667030000001</v>
      </c>
      <c r="AC18" s="263">
        <f t="shared" si="0"/>
        <v>15605174.072976999</v>
      </c>
      <c r="AD18" s="19"/>
      <c r="AE18" s="19"/>
      <c r="AF18" s="19"/>
      <c r="AG18" s="19"/>
      <c r="AH18" s="19"/>
      <c r="AI18" s="19"/>
    </row>
    <row r="19" spans="1:35" ht="12" customHeight="1" x14ac:dyDescent="0.25">
      <c r="A19" s="251"/>
      <c r="B19" s="388" t="s">
        <v>30</v>
      </c>
      <c r="C19" s="254" t="s">
        <v>31</v>
      </c>
      <c r="D19" s="253">
        <v>0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f t="shared" si="1"/>
        <v>0</v>
      </c>
      <c r="AC19" s="253">
        <f t="shared" si="0"/>
        <v>0</v>
      </c>
      <c r="AD19" s="19"/>
      <c r="AE19" s="19"/>
      <c r="AF19" s="19"/>
    </row>
    <row r="20" spans="1:35" ht="12" customHeight="1" x14ac:dyDescent="0.25">
      <c r="A20" s="251"/>
      <c r="B20" s="388" t="s">
        <v>32</v>
      </c>
      <c r="C20" s="264" t="s">
        <v>33</v>
      </c>
      <c r="D20" s="253">
        <v>3.8495400000000002</v>
      </c>
      <c r="E20" s="253">
        <v>17249.393118</v>
      </c>
      <c r="F20" s="265">
        <v>0</v>
      </c>
      <c r="G20" s="265">
        <v>0</v>
      </c>
      <c r="H20" s="265">
        <v>0</v>
      </c>
      <c r="I20" s="265">
        <v>0</v>
      </c>
      <c r="J20" s="265">
        <v>11.94051</v>
      </c>
      <c r="K20" s="265">
        <v>71740.02055999999</v>
      </c>
      <c r="L20" s="265">
        <v>0</v>
      </c>
      <c r="M20" s="265">
        <v>0</v>
      </c>
      <c r="N20" s="265">
        <v>3.61313</v>
      </c>
      <c r="O20" s="265">
        <v>16311.281607999999</v>
      </c>
      <c r="P20" s="265">
        <v>8.6677299999999988</v>
      </c>
      <c r="Q20" s="265">
        <v>61630.795005999993</v>
      </c>
      <c r="R20" s="265">
        <v>0</v>
      </c>
      <c r="S20" s="265">
        <v>0</v>
      </c>
      <c r="T20" s="265">
        <v>0</v>
      </c>
      <c r="U20" s="265">
        <v>0</v>
      </c>
      <c r="V20" s="265">
        <v>0</v>
      </c>
      <c r="W20" s="265">
        <v>0</v>
      </c>
      <c r="X20" s="265">
        <v>0</v>
      </c>
      <c r="Y20" s="265">
        <v>0</v>
      </c>
      <c r="Z20" s="265">
        <v>0.44041999999999998</v>
      </c>
      <c r="AA20" s="265">
        <v>16239.004101</v>
      </c>
      <c r="AB20" s="253">
        <f>D20+F20+H20+J20+L20+N20+P20+R20+T20+V20+X20+Z20</f>
        <v>28.511329999999997</v>
      </c>
      <c r="AC20" s="253">
        <f t="shared" si="0"/>
        <v>183170.49439299997</v>
      </c>
      <c r="AD20" s="88"/>
    </row>
    <row r="21" spans="1:35" ht="12" customHeight="1" x14ac:dyDescent="0.25">
      <c r="A21" s="251"/>
      <c r="B21" s="388" t="s">
        <v>34</v>
      </c>
      <c r="C21" s="264" t="s">
        <v>35</v>
      </c>
      <c r="D21" s="253">
        <v>252.35800999999998</v>
      </c>
      <c r="E21" s="253">
        <v>243161.81864300001</v>
      </c>
      <c r="F21" s="253">
        <v>67.327439999999996</v>
      </c>
      <c r="G21" s="253">
        <v>85689.712570999996</v>
      </c>
      <c r="H21" s="253">
        <v>85.716560000000001</v>
      </c>
      <c r="I21" s="253">
        <v>106726.54362199998</v>
      </c>
      <c r="J21" s="253">
        <v>60.140119999999996</v>
      </c>
      <c r="K21" s="253">
        <v>100218.82752500002</v>
      </c>
      <c r="L21" s="253">
        <v>1370.80765</v>
      </c>
      <c r="M21" s="253">
        <v>951000.02210999967</v>
      </c>
      <c r="N21" s="253">
        <v>726.14181000000008</v>
      </c>
      <c r="O21" s="253">
        <v>629887.74970999989</v>
      </c>
      <c r="P21" s="253">
        <v>10470.361320000002</v>
      </c>
      <c r="Q21" s="253">
        <v>6876907.1061509978</v>
      </c>
      <c r="R21" s="253">
        <v>487.33701000000002</v>
      </c>
      <c r="S21" s="253">
        <v>442386.8885249999</v>
      </c>
      <c r="T21" s="253">
        <v>4168.1830399999999</v>
      </c>
      <c r="U21" s="253">
        <v>2832229.0076620001</v>
      </c>
      <c r="V21" s="253">
        <v>113.28921</v>
      </c>
      <c r="W21" s="253">
        <v>180806.62349900001</v>
      </c>
      <c r="X21" s="253">
        <v>3760.6391100000001</v>
      </c>
      <c r="Y21" s="253">
        <v>2535097.049453001</v>
      </c>
      <c r="Z21" s="253">
        <v>516.53541999999993</v>
      </c>
      <c r="AA21" s="253">
        <v>434648.0509129999</v>
      </c>
      <c r="AB21" s="253">
        <f>D21+F21+H21+J21+L21+N21+P21+R21+T21+V21+X21+Z21</f>
        <v>22078.8367</v>
      </c>
      <c r="AC21" s="253">
        <f t="shared" si="0"/>
        <v>15418759.400384</v>
      </c>
    </row>
    <row r="22" spans="1:35" ht="12" customHeight="1" x14ac:dyDescent="0.25">
      <c r="A22" s="266"/>
      <c r="B22" s="267" t="s">
        <v>36</v>
      </c>
      <c r="C22" s="268" t="s">
        <v>37</v>
      </c>
      <c r="D22" s="269">
        <v>0</v>
      </c>
      <c r="E22" s="269">
        <v>0</v>
      </c>
      <c r="F22" s="269">
        <v>0</v>
      </c>
      <c r="G22" s="269">
        <v>0</v>
      </c>
      <c r="H22" s="269">
        <v>0</v>
      </c>
      <c r="I22" s="269">
        <v>0</v>
      </c>
      <c r="J22" s="269">
        <v>1.26</v>
      </c>
      <c r="K22" s="269">
        <v>2999.9340000000002</v>
      </c>
      <c r="L22" s="269">
        <v>5.0000000000000001E-3</v>
      </c>
      <c r="M22" s="269">
        <v>14.24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69">
        <v>0</v>
      </c>
      <c r="Z22" s="269">
        <v>5.3999999999999999E-2</v>
      </c>
      <c r="AA22" s="269">
        <v>230.00420000000003</v>
      </c>
      <c r="AB22" s="253">
        <f t="shared" si="1"/>
        <v>1.319</v>
      </c>
      <c r="AC22" s="253">
        <f t="shared" si="0"/>
        <v>3244.1781999999998</v>
      </c>
    </row>
    <row r="23" spans="1:35" ht="3" customHeight="1" x14ac:dyDescent="0.25">
      <c r="A23" s="270"/>
      <c r="B23" s="271"/>
      <c r="C23" s="272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>
        <v>0</v>
      </c>
      <c r="S23" s="273"/>
      <c r="T23" s="273"/>
      <c r="U23" s="273"/>
      <c r="V23" s="273"/>
      <c r="W23" s="273"/>
      <c r="X23" s="273"/>
      <c r="Y23" s="273"/>
      <c r="Z23" s="273"/>
      <c r="AA23" s="273"/>
      <c r="AB23" s="253">
        <f t="shared" si="1"/>
        <v>0</v>
      </c>
      <c r="AC23" s="253">
        <f t="shared" si="0"/>
        <v>0</v>
      </c>
    </row>
    <row r="24" spans="1:35" ht="12" customHeight="1" x14ac:dyDescent="0.25">
      <c r="A24" s="274"/>
      <c r="B24" s="275" t="s">
        <v>38</v>
      </c>
      <c r="C24" s="276" t="s">
        <v>39</v>
      </c>
      <c r="D24" s="277">
        <v>173.79133999999999</v>
      </c>
      <c r="E24" s="277">
        <v>126044.92931800001</v>
      </c>
      <c r="F24" s="277">
        <v>172.75700000000001</v>
      </c>
      <c r="G24" s="277">
        <v>113885.26180000001</v>
      </c>
      <c r="H24" s="277">
        <v>95.8</v>
      </c>
      <c r="I24" s="277">
        <v>103218</v>
      </c>
      <c r="J24" s="277">
        <v>241.84700000000001</v>
      </c>
      <c r="K24" s="277">
        <v>273972.6312</v>
      </c>
      <c r="L24" s="277">
        <v>431.77466999999996</v>
      </c>
      <c r="M24" s="277">
        <v>373625.18932500004</v>
      </c>
      <c r="N24" s="277">
        <v>642.46900000000005</v>
      </c>
      <c r="O24" s="277">
        <v>622062.20389999996</v>
      </c>
      <c r="P24" s="277">
        <v>304.79399999999998</v>
      </c>
      <c r="Q24" s="277">
        <v>322667.21340000001</v>
      </c>
      <c r="R24" s="277">
        <v>292.53699999999998</v>
      </c>
      <c r="S24" s="277">
        <v>282708.2672</v>
      </c>
      <c r="T24" s="277">
        <v>172.91095000000001</v>
      </c>
      <c r="U24" s="277">
        <v>190402.638695</v>
      </c>
      <c r="V24" s="277">
        <v>73.165189999999996</v>
      </c>
      <c r="W24" s="277">
        <v>80884.805099999998</v>
      </c>
      <c r="X24" s="277">
        <v>0</v>
      </c>
      <c r="Y24" s="277">
        <v>0</v>
      </c>
      <c r="Z24" s="277">
        <v>142.92839999999998</v>
      </c>
      <c r="AA24" s="277">
        <v>127238.97924</v>
      </c>
      <c r="AB24" s="253">
        <f t="shared" si="1"/>
        <v>2744.7745499999996</v>
      </c>
      <c r="AC24" s="253">
        <f t="shared" si="1"/>
        <v>2616710.1191779999</v>
      </c>
    </row>
    <row r="25" spans="1:35" ht="12" customHeight="1" x14ac:dyDescent="0.25">
      <c r="A25" s="278">
        <v>11</v>
      </c>
      <c r="B25" s="388" t="s">
        <v>40</v>
      </c>
      <c r="C25" s="252" t="s">
        <v>41</v>
      </c>
      <c r="D25" s="253">
        <v>180.08695</v>
      </c>
      <c r="E25" s="253">
        <v>122967.711752</v>
      </c>
      <c r="F25" s="253">
        <v>226.56040000000002</v>
      </c>
      <c r="G25" s="253">
        <v>172027.79435600003</v>
      </c>
      <c r="H25" s="253">
        <v>247.79357999999999</v>
      </c>
      <c r="I25" s="253">
        <v>185506.24043499999</v>
      </c>
      <c r="J25" s="253">
        <v>256.88094000000001</v>
      </c>
      <c r="K25" s="253">
        <v>224249.09605599995</v>
      </c>
      <c r="L25" s="277">
        <v>204.19581000000002</v>
      </c>
      <c r="M25" s="277">
        <v>158892.51874500001</v>
      </c>
      <c r="N25" s="277">
        <v>388.18551000000014</v>
      </c>
      <c r="O25" s="277">
        <v>281091.10655599996</v>
      </c>
      <c r="P25" s="277">
        <v>126.17716999999999</v>
      </c>
      <c r="Q25" s="277">
        <v>94675.969079000002</v>
      </c>
      <c r="R25" s="277">
        <v>259.51114999999999</v>
      </c>
      <c r="S25" s="277">
        <v>196755.73432399999</v>
      </c>
      <c r="T25" s="277">
        <v>162.55866</v>
      </c>
      <c r="U25" s="277">
        <v>123588.33023200001</v>
      </c>
      <c r="V25" s="277">
        <v>192.45050999999998</v>
      </c>
      <c r="W25" s="277">
        <v>148016.46703300002</v>
      </c>
      <c r="X25" s="277">
        <v>166.54891000000001</v>
      </c>
      <c r="Y25" s="277">
        <v>133662.50505199999</v>
      </c>
      <c r="Z25" s="277">
        <v>208.37613999999999</v>
      </c>
      <c r="AA25" s="277">
        <v>163593.19641400001</v>
      </c>
      <c r="AB25" s="253">
        <f t="shared" si="1"/>
        <v>2619.32573</v>
      </c>
      <c r="AC25" s="253">
        <f t="shared" si="1"/>
        <v>2005026.6700340002</v>
      </c>
    </row>
    <row r="26" spans="1:35" ht="12" customHeight="1" x14ac:dyDescent="0.25">
      <c r="A26" s="278"/>
      <c r="B26" s="279" t="s">
        <v>42</v>
      </c>
      <c r="C26" s="254" t="s">
        <v>43</v>
      </c>
      <c r="D26" s="253">
        <v>135.91569000000001</v>
      </c>
      <c r="E26" s="253">
        <v>138780.22347</v>
      </c>
      <c r="F26" s="253">
        <v>59.568820000000002</v>
      </c>
      <c r="G26" s="253">
        <v>46946.680895999998</v>
      </c>
      <c r="H26" s="253">
        <v>144.89048</v>
      </c>
      <c r="I26" s="253">
        <v>141281.33098599996</v>
      </c>
      <c r="J26" s="253">
        <v>133.47935999999999</v>
      </c>
      <c r="K26" s="253">
        <v>143250.52733400001</v>
      </c>
      <c r="L26" s="277">
        <v>227.10958000000002</v>
      </c>
      <c r="M26" s="277">
        <v>227107.19465500003</v>
      </c>
      <c r="N26" s="277">
        <v>157.83590999999998</v>
      </c>
      <c r="O26" s="277">
        <v>158430.39992099997</v>
      </c>
      <c r="P26" s="277">
        <v>124.14835000000001</v>
      </c>
      <c r="Q26" s="277">
        <v>145744.07130899996</v>
      </c>
      <c r="R26" s="277">
        <v>228.67401999999998</v>
      </c>
      <c r="S26" s="277">
        <v>231854.23351699999</v>
      </c>
      <c r="T26" s="277">
        <v>132.62491999999997</v>
      </c>
      <c r="U26" s="277">
        <v>150194.47816100004</v>
      </c>
      <c r="V26" s="277">
        <v>228.88518999999994</v>
      </c>
      <c r="W26" s="277">
        <v>277571.14792100003</v>
      </c>
      <c r="X26" s="277">
        <v>55.18721</v>
      </c>
      <c r="Y26" s="277">
        <v>57064.861439</v>
      </c>
      <c r="Z26" s="277">
        <v>91.501890000000003</v>
      </c>
      <c r="AA26" s="277">
        <v>118824.03005899997</v>
      </c>
      <c r="AB26" s="253">
        <f t="shared" si="1"/>
        <v>1719.82142</v>
      </c>
      <c r="AC26" s="253">
        <f t="shared" si="1"/>
        <v>1837049.179668</v>
      </c>
    </row>
    <row r="27" spans="1:35" ht="12" customHeight="1" x14ac:dyDescent="0.25">
      <c r="A27" s="388"/>
      <c r="B27" s="280" t="s">
        <v>44</v>
      </c>
      <c r="C27" s="252" t="s">
        <v>45</v>
      </c>
      <c r="D27" s="253">
        <v>0</v>
      </c>
      <c r="E27" s="253">
        <v>0</v>
      </c>
      <c r="F27" s="253">
        <v>0</v>
      </c>
      <c r="G27" s="253">
        <v>0</v>
      </c>
      <c r="H27" s="253">
        <v>0</v>
      </c>
      <c r="I27" s="253">
        <v>0</v>
      </c>
      <c r="J27" s="253">
        <v>0</v>
      </c>
      <c r="K27" s="253">
        <v>0</v>
      </c>
      <c r="L27" s="277">
        <v>0</v>
      </c>
      <c r="M27" s="277">
        <v>0</v>
      </c>
      <c r="N27" s="277">
        <v>3.6734500000000003</v>
      </c>
      <c r="O27" s="277">
        <v>16650.646815</v>
      </c>
      <c r="P27" s="277">
        <v>0</v>
      </c>
      <c r="Q27" s="277">
        <v>0</v>
      </c>
      <c r="R27" s="277">
        <v>0</v>
      </c>
      <c r="S27" s="277">
        <v>0</v>
      </c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53">
        <f>D27+F27+H27+J27+L27+N27+P27+R27+T27+V27+X27+Z27</f>
        <v>3.6734500000000003</v>
      </c>
      <c r="AC27" s="253">
        <f t="shared" si="0"/>
        <v>16650.646815</v>
      </c>
    </row>
    <row r="28" spans="1:35" ht="12" customHeight="1" x14ac:dyDescent="0.25">
      <c r="A28" s="604" t="s">
        <v>46</v>
      </c>
      <c r="B28" s="605"/>
      <c r="C28" s="252" t="s">
        <v>47</v>
      </c>
      <c r="D28" s="253">
        <v>1627.7206699999997</v>
      </c>
      <c r="E28" s="253">
        <v>3626722.6162320022</v>
      </c>
      <c r="F28" s="253">
        <v>1219.0335642000002</v>
      </c>
      <c r="G28" s="253">
        <v>2905833.1511440002</v>
      </c>
      <c r="H28" s="253">
        <v>1735.8067499999997</v>
      </c>
      <c r="I28" s="253">
        <v>3930897.566997</v>
      </c>
      <c r="J28" s="253">
        <v>1466.6091599999997</v>
      </c>
      <c r="K28" s="253">
        <v>3387091.5181329991</v>
      </c>
      <c r="L28" s="277">
        <v>1846.5796599999996</v>
      </c>
      <c r="M28" s="277">
        <v>3933203.3209780003</v>
      </c>
      <c r="N28" s="277">
        <v>2485.91012</v>
      </c>
      <c r="O28" s="277">
        <v>5644678.4193970067</v>
      </c>
      <c r="P28" s="277">
        <v>2197.0276599999997</v>
      </c>
      <c r="Q28" s="277">
        <v>4978117.5346580008</v>
      </c>
      <c r="R28" s="277">
        <v>2065.3768499999996</v>
      </c>
      <c r="S28" s="277">
        <v>4800670.1285349978</v>
      </c>
      <c r="T28" s="277">
        <v>1923.0281399999997</v>
      </c>
      <c r="U28" s="277">
        <v>4919301.446628998</v>
      </c>
      <c r="V28" s="277">
        <v>1724.3953399999998</v>
      </c>
      <c r="W28" s="277">
        <v>3696056.7890029987</v>
      </c>
      <c r="X28" s="277">
        <v>1898.8026599999998</v>
      </c>
      <c r="Y28" s="277">
        <v>4562904.555013001</v>
      </c>
      <c r="Z28" s="277">
        <v>2086.6134699999993</v>
      </c>
      <c r="AA28" s="277">
        <v>4439132.0638699997</v>
      </c>
      <c r="AB28" s="253">
        <f>D28+F28+H28+J28+L28+N28+P28+R28+T28+V28+X28+Z28</f>
        <v>22276.904044199997</v>
      </c>
      <c r="AC28" s="253">
        <f t="shared" si="0"/>
        <v>50824609.110589005</v>
      </c>
      <c r="AD28" s="19"/>
      <c r="AE28" s="19"/>
      <c r="AF28" s="19"/>
    </row>
    <row r="29" spans="1:35" ht="12" customHeight="1" x14ac:dyDescent="0.25">
      <c r="A29" s="606" t="s">
        <v>48</v>
      </c>
      <c r="B29" s="607"/>
      <c r="C29" s="252" t="s">
        <v>49</v>
      </c>
      <c r="D29" s="253">
        <v>9440</v>
      </c>
      <c r="E29" s="253">
        <v>4715507</v>
      </c>
      <c r="F29" s="253">
        <v>27874.240000000002</v>
      </c>
      <c r="G29" s="253">
        <v>14403088.086999999</v>
      </c>
      <c r="H29" s="253">
        <v>10723.405000000001</v>
      </c>
      <c r="I29" s="253">
        <v>5296441.6025</v>
      </c>
      <c r="J29" s="253">
        <v>28486.735000000001</v>
      </c>
      <c r="K29" s="253">
        <v>15787579.3807</v>
      </c>
      <c r="L29" s="277">
        <v>31623.287</v>
      </c>
      <c r="M29" s="277">
        <v>17228509.925900001</v>
      </c>
      <c r="N29" s="277">
        <v>7305.65</v>
      </c>
      <c r="O29" s="277">
        <v>3784202.7050000001</v>
      </c>
      <c r="P29" s="277">
        <v>14123.498</v>
      </c>
      <c r="Q29" s="277">
        <v>7558460.4696000004</v>
      </c>
      <c r="R29" s="277">
        <v>26377.664000000001</v>
      </c>
      <c r="S29" s="277">
        <v>14817387.601600001</v>
      </c>
      <c r="T29" s="277">
        <v>17779.893</v>
      </c>
      <c r="U29" s="277">
        <v>10212530.5408</v>
      </c>
      <c r="V29" s="277">
        <v>9464.7729999999992</v>
      </c>
      <c r="W29" s="277">
        <v>5311750.5846999995</v>
      </c>
      <c r="X29" s="277">
        <v>20578.492999999999</v>
      </c>
      <c r="Y29" s="277">
        <v>10312211.942500001</v>
      </c>
      <c r="Z29" s="277">
        <v>30252.12</v>
      </c>
      <c r="AA29" s="277">
        <v>15246346.24</v>
      </c>
      <c r="AB29" s="253">
        <f>D29+F29+H29+J29+L29+N29+P29+R29+T29+V29+X29+Z29</f>
        <v>234029.75799999997</v>
      </c>
      <c r="AC29" s="253">
        <f>E29+G29+I29+K29+M29+O29+Q29+S29+U29+W29+Y29+AA29</f>
        <v>124674016.0803</v>
      </c>
    </row>
    <row r="30" spans="1:35" ht="12" customHeight="1" x14ac:dyDescent="0.25">
      <c r="A30" s="388"/>
      <c r="B30" s="280" t="s">
        <v>50</v>
      </c>
      <c r="C30" s="252" t="s">
        <v>51</v>
      </c>
      <c r="D30" s="253">
        <v>0</v>
      </c>
      <c r="E30" s="253">
        <v>0</v>
      </c>
      <c r="F30" s="253">
        <v>4.0670000000000005E-2</v>
      </c>
      <c r="G30" s="253">
        <v>111.60661399999999</v>
      </c>
      <c r="H30" s="253">
        <v>0</v>
      </c>
      <c r="I30" s="253">
        <v>0</v>
      </c>
      <c r="J30" s="253">
        <v>0</v>
      </c>
      <c r="K30" s="253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277">
        <v>0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53">
        <f t="shared" si="1"/>
        <v>4.0670000000000005E-2</v>
      </c>
      <c r="AC30" s="253">
        <f t="shared" si="1"/>
        <v>111.60661399999999</v>
      </c>
    </row>
    <row r="31" spans="1:35" ht="12" customHeight="1" x14ac:dyDescent="0.25">
      <c r="A31" s="388"/>
      <c r="B31" s="392">
        <v>1208.0999999999999</v>
      </c>
      <c r="C31" s="252" t="s">
        <v>324</v>
      </c>
      <c r="D31" s="253">
        <v>23517.637999999999</v>
      </c>
      <c r="E31" s="253">
        <v>11906661.640000001</v>
      </c>
      <c r="F31" s="253">
        <v>34654.699840000001</v>
      </c>
      <c r="G31" s="253">
        <v>19795325.532499999</v>
      </c>
      <c r="H31" s="253">
        <v>26903.64027</v>
      </c>
      <c r="I31" s="253">
        <v>16720533.477199998</v>
      </c>
      <c r="J31" s="253">
        <v>11197</v>
      </c>
      <c r="K31" s="253">
        <v>5597133.7000000002</v>
      </c>
      <c r="L31" s="277">
        <v>22318.565999999999</v>
      </c>
      <c r="M31" s="277">
        <v>12100161.4342</v>
      </c>
      <c r="N31" s="277">
        <v>19508.314999999999</v>
      </c>
      <c r="O31" s="277">
        <v>12549261.70432</v>
      </c>
      <c r="P31" s="277">
        <v>8067.5</v>
      </c>
      <c r="Q31" s="277">
        <v>4371876.25</v>
      </c>
      <c r="R31" s="277">
        <v>26321</v>
      </c>
      <c r="S31" s="277">
        <v>14204801.5</v>
      </c>
      <c r="T31" s="277">
        <v>32746.564999999999</v>
      </c>
      <c r="U31" s="277">
        <v>19011366.503300004</v>
      </c>
      <c r="V31" s="277">
        <v>24333.304</v>
      </c>
      <c r="W31" s="277">
        <v>12728188.839199999</v>
      </c>
      <c r="X31" s="277">
        <v>10575</v>
      </c>
      <c r="Y31" s="277">
        <v>5641590</v>
      </c>
      <c r="Z31" s="277">
        <v>22338.312999999998</v>
      </c>
      <c r="AA31" s="277">
        <v>14361681.9098</v>
      </c>
      <c r="AB31" s="253">
        <f>D31+F31+H31+J31+L31+N31+P31+R31+T31+V31+X31+Z31</f>
        <v>262481.54110999999</v>
      </c>
      <c r="AC31" s="253">
        <f>E31+G31+I31+K31+M31+O31+Q31+S31+U31+W31+Y31+AA31</f>
        <v>148988582.49052</v>
      </c>
    </row>
    <row r="32" spans="1:35" ht="13.5" customHeight="1" x14ac:dyDescent="0.25">
      <c r="A32" s="602" t="s">
        <v>54</v>
      </c>
      <c r="B32" s="603"/>
      <c r="C32" s="249" t="s">
        <v>55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</row>
    <row r="33" spans="1:31" ht="12" customHeight="1" x14ac:dyDescent="0.25">
      <c r="A33" s="286"/>
      <c r="B33" s="287" t="s">
        <v>56</v>
      </c>
      <c r="C33" s="254" t="s">
        <v>57</v>
      </c>
      <c r="D33" s="253">
        <v>18.384</v>
      </c>
      <c r="E33" s="253">
        <v>23173.583999999999</v>
      </c>
      <c r="F33" s="253">
        <v>18.384</v>
      </c>
      <c r="G33" s="253">
        <v>23653.046399999999</v>
      </c>
      <c r="H33" s="253">
        <v>54.432000000000002</v>
      </c>
      <c r="I33" s="253">
        <v>89797.377599999993</v>
      </c>
      <c r="J33" s="253">
        <v>55.323540000000001</v>
      </c>
      <c r="K33" s="253">
        <v>80310.524600000004</v>
      </c>
      <c r="L33" s="253">
        <v>19.875080000000001</v>
      </c>
      <c r="M33" s="253">
        <v>28201.324659999998</v>
      </c>
      <c r="N33" s="253">
        <v>27.72</v>
      </c>
      <c r="O33" s="253">
        <v>45244.785600000003</v>
      </c>
      <c r="P33" s="253">
        <v>99.792000000000002</v>
      </c>
      <c r="Q33" s="253">
        <v>137113.3008</v>
      </c>
      <c r="R33" s="253">
        <v>9.0719999999999992</v>
      </c>
      <c r="S33" s="253">
        <v>20800.281599999998</v>
      </c>
      <c r="T33" s="253">
        <v>164.77015</v>
      </c>
      <c r="U33" s="253">
        <v>284369.48446000001</v>
      </c>
      <c r="V33" s="253">
        <v>81.847999999999999</v>
      </c>
      <c r="W33" s="253">
        <v>187978.6496</v>
      </c>
      <c r="X33" s="253">
        <v>0.4</v>
      </c>
      <c r="Y33" s="253">
        <v>1564.12</v>
      </c>
      <c r="Z33" s="253">
        <v>152.72796000000002</v>
      </c>
      <c r="AA33" s="253">
        <v>351669.39723999996</v>
      </c>
      <c r="AB33" s="253">
        <f>D33+F33+H33+J33+L33+N33+P33+R33+T33+V33+X33+Z33</f>
        <v>702.72873000000004</v>
      </c>
      <c r="AC33" s="253">
        <f t="shared" ref="AB33:AC36" si="3">E33+G33+I33+K33+M33+O33+Q33+S33+U33+W33+Y33+AA33</f>
        <v>1273875.8765599998</v>
      </c>
    </row>
    <row r="34" spans="1:31" ht="12" customHeight="1" x14ac:dyDescent="0.25">
      <c r="A34" s="286"/>
      <c r="B34" s="370" t="s">
        <v>319</v>
      </c>
      <c r="C34" s="288" t="s">
        <v>59</v>
      </c>
      <c r="D34" s="253">
        <v>59.320340000000002</v>
      </c>
      <c r="E34" s="253">
        <v>171539.29771999997</v>
      </c>
      <c r="F34" s="253">
        <v>1115.1521199999997</v>
      </c>
      <c r="G34" s="253">
        <v>2082543.4905809998</v>
      </c>
      <c r="H34" s="253">
        <v>71.201160000000016</v>
      </c>
      <c r="I34" s="253">
        <v>257193.8321519999</v>
      </c>
      <c r="J34" s="253">
        <v>1587.0076600000009</v>
      </c>
      <c r="K34" s="253">
        <v>3013586.2250540014</v>
      </c>
      <c r="L34" s="253">
        <v>206.00972999999999</v>
      </c>
      <c r="M34" s="253">
        <v>650773.08021000004</v>
      </c>
      <c r="N34" s="253">
        <v>155.20515000000003</v>
      </c>
      <c r="O34" s="253">
        <v>469709.77516900009</v>
      </c>
      <c r="P34" s="253">
        <v>123.93650000000001</v>
      </c>
      <c r="Q34" s="253">
        <v>467915.39106500009</v>
      </c>
      <c r="R34" s="253">
        <v>1513.37203</v>
      </c>
      <c r="S34" s="253">
        <v>3411674.7441330003</v>
      </c>
      <c r="T34" s="253">
        <v>501.36114000000009</v>
      </c>
      <c r="U34" s="253">
        <v>1374152.7095229989</v>
      </c>
      <c r="V34" s="253">
        <v>1513.8943499999989</v>
      </c>
      <c r="W34" s="253">
        <v>2976342.3051369996</v>
      </c>
      <c r="X34" s="253">
        <v>307.37118999999996</v>
      </c>
      <c r="Y34" s="253">
        <v>703565.3358430001</v>
      </c>
      <c r="Z34" s="253">
        <v>528.82993000000022</v>
      </c>
      <c r="AA34" s="253">
        <v>1191570.6247840005</v>
      </c>
      <c r="AB34" s="253">
        <f t="shared" si="3"/>
        <v>7682.6612999999988</v>
      </c>
      <c r="AC34" s="253">
        <f t="shared" si="3"/>
        <v>16770566.811371</v>
      </c>
      <c r="AD34" s="88"/>
    </row>
    <row r="35" spans="1:31" ht="12" customHeight="1" x14ac:dyDescent="0.25">
      <c r="A35" s="286"/>
      <c r="B35" s="370">
        <v>1507</v>
      </c>
      <c r="C35" s="288" t="s">
        <v>320</v>
      </c>
      <c r="D35" s="253">
        <v>14227.240960000012</v>
      </c>
      <c r="E35" s="253">
        <v>19195020.280273974</v>
      </c>
      <c r="F35" s="253">
        <v>25602.351119999999</v>
      </c>
      <c r="G35" s="253">
        <v>32960141.853156</v>
      </c>
      <c r="H35" s="253">
        <v>17128.690719999981</v>
      </c>
      <c r="I35" s="253">
        <v>29657847.353508011</v>
      </c>
      <c r="J35" s="253">
        <v>18073.123609999981</v>
      </c>
      <c r="K35" s="253">
        <v>29374183.646582991</v>
      </c>
      <c r="L35" s="253">
        <v>14940.284840000009</v>
      </c>
      <c r="M35" s="253">
        <v>27653069.342984006</v>
      </c>
      <c r="N35" s="253">
        <v>359.29517000000004</v>
      </c>
      <c r="O35" s="253">
        <v>835015.88392500021</v>
      </c>
      <c r="P35" s="253">
        <v>20108.365319999983</v>
      </c>
      <c r="Q35" s="253">
        <v>36452306.019689009</v>
      </c>
      <c r="R35" s="253">
        <v>23397.402689999995</v>
      </c>
      <c r="S35" s="253">
        <v>40257314.416237004</v>
      </c>
      <c r="T35" s="253">
        <v>11025.81253000001</v>
      </c>
      <c r="U35" s="253">
        <v>19345188.210424002</v>
      </c>
      <c r="V35" s="253">
        <v>18859.73516</v>
      </c>
      <c r="W35" s="253">
        <v>27641045.212398991</v>
      </c>
      <c r="X35" s="253">
        <v>14886.055110000008</v>
      </c>
      <c r="Y35" s="253">
        <v>19613442.751700003</v>
      </c>
      <c r="Z35" s="253">
        <v>13459.635530000009</v>
      </c>
      <c r="AA35" s="253">
        <v>17921152.323338017</v>
      </c>
      <c r="AB35" s="253">
        <f>D35+F35+H35+J35+L35+N35+P35+R35+T35+V35+X35+Z35</f>
        <v>192067.99275999999</v>
      </c>
      <c r="AC35" s="253">
        <f>E35+G35+I35+K35+M35+O35+Q35+S35+U35+W35+Y35+AA35</f>
        <v>300905727.29421699</v>
      </c>
    </row>
    <row r="36" spans="1:31" ht="23.25" customHeight="1" x14ac:dyDescent="0.25">
      <c r="A36" s="286"/>
      <c r="B36" s="287" t="s">
        <v>60</v>
      </c>
      <c r="C36" s="289" t="s">
        <v>61</v>
      </c>
      <c r="D36" s="253">
        <v>1641.00973</v>
      </c>
      <c r="E36" s="253">
        <v>2086674.7930700001</v>
      </c>
      <c r="F36" s="253">
        <v>172.92748</v>
      </c>
      <c r="G36" s="253">
        <v>124030.12454000002</v>
      </c>
      <c r="H36" s="253">
        <v>823.73457000000008</v>
      </c>
      <c r="I36" s="253">
        <v>1009960.2906440001</v>
      </c>
      <c r="J36" s="253">
        <v>1499.7853700000001</v>
      </c>
      <c r="K36" s="253">
        <v>1860291.2141500001</v>
      </c>
      <c r="L36" s="253">
        <v>986.17331000000001</v>
      </c>
      <c r="M36" s="253">
        <v>1910448.1143690001</v>
      </c>
      <c r="N36" s="253">
        <v>2611.4112500000001</v>
      </c>
      <c r="O36" s="253">
        <v>3916212.9507999998</v>
      </c>
      <c r="P36" s="253">
        <v>536.22388999999998</v>
      </c>
      <c r="Q36" s="253">
        <v>432420.82005400001</v>
      </c>
      <c r="R36" s="253">
        <v>410.69041999999996</v>
      </c>
      <c r="S36" s="253">
        <v>494466.70229400002</v>
      </c>
      <c r="T36" s="253">
        <v>2860.5945900000002</v>
      </c>
      <c r="U36" s="253">
        <v>4446777.6263350006</v>
      </c>
      <c r="V36" s="253">
        <v>1383.69256</v>
      </c>
      <c r="W36" s="253">
        <v>2218101.7443899997</v>
      </c>
      <c r="X36" s="253">
        <v>1924.1911700000001</v>
      </c>
      <c r="Y36" s="253">
        <v>2853748.2856959999</v>
      </c>
      <c r="Z36" s="253">
        <v>1325.29775</v>
      </c>
      <c r="AA36" s="253">
        <v>1716420.682177</v>
      </c>
      <c r="AB36" s="253">
        <f>D36+F36+H36+J36+L36+N36+P36+R36+T36+V36+X36+Z36</f>
        <v>16175.732090000001</v>
      </c>
      <c r="AC36" s="253">
        <f t="shared" si="3"/>
        <v>23069553.348519001</v>
      </c>
      <c r="AD36" s="88"/>
      <c r="AE36" s="88"/>
    </row>
    <row r="37" spans="1:31" ht="13.5" customHeight="1" x14ac:dyDescent="0.25">
      <c r="A37" s="260"/>
      <c r="B37" s="290"/>
      <c r="C37" s="249" t="s">
        <v>62</v>
      </c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19"/>
    </row>
    <row r="38" spans="1:31" ht="0.75" customHeight="1" x14ac:dyDescent="0.25">
      <c r="A38" s="260"/>
      <c r="B38" s="247"/>
      <c r="C38" s="292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</row>
    <row r="39" spans="1:31" ht="12.75" customHeight="1" x14ac:dyDescent="0.25">
      <c r="A39" s="255">
        <v>24</v>
      </c>
      <c r="B39" s="293"/>
      <c r="C39" s="294" t="s">
        <v>63</v>
      </c>
      <c r="D39" s="262">
        <f t="shared" ref="D39:AA39" si="4">+D40+D41+D42+D43+D44+D45</f>
        <v>5258.3619673000003</v>
      </c>
      <c r="E39" s="262">
        <f t="shared" si="4"/>
        <v>43421996.210375987</v>
      </c>
      <c r="F39" s="262">
        <f t="shared" si="4"/>
        <v>4752.7811326000019</v>
      </c>
      <c r="G39" s="262">
        <f t="shared" si="4"/>
        <v>43382547.352547005</v>
      </c>
      <c r="H39" s="262">
        <f t="shared" si="4"/>
        <v>7052.9229000000023</v>
      </c>
      <c r="I39" s="262">
        <f t="shared" si="4"/>
        <v>62160245.175414003</v>
      </c>
      <c r="J39" s="262">
        <f t="shared" si="4"/>
        <v>5210.8948891000009</v>
      </c>
      <c r="K39" s="262">
        <f t="shared" si="4"/>
        <v>45475810.481925003</v>
      </c>
      <c r="L39" s="262">
        <f t="shared" si="4"/>
        <v>6302.3814126000007</v>
      </c>
      <c r="M39" s="262">
        <f t="shared" si="4"/>
        <v>59742913.706021003</v>
      </c>
      <c r="N39" s="262">
        <f t="shared" si="4"/>
        <v>4330.6118025000005</v>
      </c>
      <c r="O39" s="262">
        <f t="shared" si="4"/>
        <v>42636277.590318002</v>
      </c>
      <c r="P39" s="262">
        <f t="shared" si="4"/>
        <v>2771.097616</v>
      </c>
      <c r="Q39" s="262">
        <f t="shared" si="4"/>
        <v>29074386.273368005</v>
      </c>
      <c r="R39" s="262">
        <f t="shared" si="4"/>
        <v>3262.4378017999998</v>
      </c>
      <c r="S39" s="262">
        <f t="shared" si="4"/>
        <v>29929468.860051017</v>
      </c>
      <c r="T39" s="262">
        <f t="shared" si="4"/>
        <v>4196.5998148999997</v>
      </c>
      <c r="U39" s="262">
        <f t="shared" si="4"/>
        <v>36069881.127462022</v>
      </c>
      <c r="V39" s="262">
        <f t="shared" si="4"/>
        <v>4699.0052542000003</v>
      </c>
      <c r="W39" s="262">
        <f t="shared" si="4"/>
        <v>48545816.466853023</v>
      </c>
      <c r="X39" s="262">
        <f t="shared" si="4"/>
        <v>6687.4017243000008</v>
      </c>
      <c r="Y39" s="262">
        <f t="shared" si="4"/>
        <v>75099760.705530018</v>
      </c>
      <c r="Z39" s="262">
        <f t="shared" si="4"/>
        <v>5295.1724057999973</v>
      </c>
      <c r="AA39" s="262">
        <f t="shared" si="4"/>
        <v>70476382.320251003</v>
      </c>
      <c r="AB39" s="263">
        <f>D39+F39+H39+J39+L39+N39+P39+R39+T39+V39+X39+Z39</f>
        <v>59819.668721099995</v>
      </c>
      <c r="AC39" s="263">
        <f>E39+G39+I39+K39+M39+O39+Q39+S39+U39+W39+Y39+AA39</f>
        <v>586015486.27011609</v>
      </c>
    </row>
    <row r="40" spans="1:31" ht="11.25" customHeight="1" x14ac:dyDescent="0.25">
      <c r="A40" s="251"/>
      <c r="B40" s="295" t="s">
        <v>64</v>
      </c>
      <c r="C40" s="264" t="s">
        <v>65</v>
      </c>
      <c r="D40" s="253">
        <v>4854.5628800000004</v>
      </c>
      <c r="E40" s="253">
        <v>38336043.64001599</v>
      </c>
      <c r="F40" s="253">
        <v>4233.5228100000022</v>
      </c>
      <c r="G40" s="253">
        <v>36154697.448664002</v>
      </c>
      <c r="H40" s="253">
        <v>6347.5606500000031</v>
      </c>
      <c r="I40" s="253">
        <v>52873165.929020002</v>
      </c>
      <c r="J40" s="253">
        <v>4694.9467600000007</v>
      </c>
      <c r="K40" s="253">
        <v>36510669.927769005</v>
      </c>
      <c r="L40" s="253">
        <v>5623.5878200000006</v>
      </c>
      <c r="M40" s="253">
        <v>49432596.256381989</v>
      </c>
      <c r="N40" s="253">
        <v>3703.8270100000004</v>
      </c>
      <c r="O40" s="253">
        <v>33238328.335688002</v>
      </c>
      <c r="P40" s="253">
        <v>1974.4719700000001</v>
      </c>
      <c r="Q40" s="253">
        <v>16617359.391308999</v>
      </c>
      <c r="R40" s="253">
        <v>2668.5776000000001</v>
      </c>
      <c r="S40" s="253">
        <v>21267870.368072018</v>
      </c>
      <c r="T40" s="253">
        <v>3534.1592099999998</v>
      </c>
      <c r="U40" s="253">
        <v>24496743.677534018</v>
      </c>
      <c r="V40" s="253">
        <v>4139.7090800000005</v>
      </c>
      <c r="W40" s="253">
        <v>40363824.758405022</v>
      </c>
      <c r="X40" s="253">
        <v>6086.0358200000001</v>
      </c>
      <c r="Y40" s="253">
        <v>64904512.20649302</v>
      </c>
      <c r="Z40" s="253">
        <v>4719.8718499999977</v>
      </c>
      <c r="AA40" s="253">
        <v>60350290.478965007</v>
      </c>
      <c r="AB40" s="253">
        <f t="shared" ref="AB40:AC43" si="5">D40+F40+H40+J40+L40+N40+P40+R40+T40+V40+X40+Z40</f>
        <v>52580.833459999994</v>
      </c>
      <c r="AC40" s="253">
        <f t="shared" si="5"/>
        <v>474546102.41831708</v>
      </c>
    </row>
    <row r="41" spans="1:31" ht="14.25" customHeight="1" x14ac:dyDescent="0.25">
      <c r="A41" s="251"/>
      <c r="B41" s="296">
        <v>2402</v>
      </c>
      <c r="C41" s="252" t="s">
        <v>66</v>
      </c>
      <c r="D41" s="253">
        <v>54.836697299999997</v>
      </c>
      <c r="E41" s="253">
        <v>1627986.0638999997</v>
      </c>
      <c r="F41" s="253">
        <v>59.213452600000018</v>
      </c>
      <c r="G41" s="253">
        <v>2945071.4728000006</v>
      </c>
      <c r="H41" s="253">
        <v>84.121990000000011</v>
      </c>
      <c r="I41" s="253">
        <v>2301670.5706330012</v>
      </c>
      <c r="J41" s="253">
        <v>82.723839100000006</v>
      </c>
      <c r="K41" s="253">
        <v>4242668.0520290006</v>
      </c>
      <c r="L41" s="253">
        <v>142.0518026</v>
      </c>
      <c r="M41" s="253">
        <v>4519469.1204000013</v>
      </c>
      <c r="N41" s="253">
        <v>119.64370249999999</v>
      </c>
      <c r="O41" s="253">
        <v>3458145.60066</v>
      </c>
      <c r="P41" s="253">
        <v>99.21712600000005</v>
      </c>
      <c r="Q41" s="253">
        <v>4290064.7708360003</v>
      </c>
      <c r="R41" s="253">
        <v>62.520671799999995</v>
      </c>
      <c r="S41" s="253">
        <v>2667362.8256999999</v>
      </c>
      <c r="T41" s="253">
        <v>114.52947490000005</v>
      </c>
      <c r="U41" s="253">
        <v>4578033.0803000024</v>
      </c>
      <c r="V41" s="253">
        <v>145.0596142</v>
      </c>
      <c r="W41" s="253">
        <v>3609145.4338280014</v>
      </c>
      <c r="X41" s="253">
        <v>113.89696429999999</v>
      </c>
      <c r="Y41" s="253">
        <v>4040179.481035002</v>
      </c>
      <c r="Z41" s="253">
        <v>67.89908579999998</v>
      </c>
      <c r="AA41" s="253">
        <v>4095215.3963000011</v>
      </c>
      <c r="AB41" s="253">
        <f t="shared" si="5"/>
        <v>1145.7144211</v>
      </c>
      <c r="AC41" s="253">
        <f t="shared" si="5"/>
        <v>42375011.868421011</v>
      </c>
    </row>
    <row r="42" spans="1:31" ht="14.25" customHeight="1" x14ac:dyDescent="0.25">
      <c r="A42" s="251"/>
      <c r="B42" s="296">
        <v>2403</v>
      </c>
      <c r="C42" s="264" t="s">
        <v>67</v>
      </c>
      <c r="D42" s="253">
        <v>348.96239000000008</v>
      </c>
      <c r="E42" s="253">
        <v>3457966.5064599994</v>
      </c>
      <c r="F42" s="253">
        <v>448.20994000000002</v>
      </c>
      <c r="G42" s="253">
        <v>4129521.455445</v>
      </c>
      <c r="H42" s="253">
        <v>564.77269999999999</v>
      </c>
      <c r="I42" s="253">
        <v>5469237.3429860016</v>
      </c>
      <c r="J42" s="253">
        <v>412.38034000000005</v>
      </c>
      <c r="K42" s="253">
        <v>4176677.0381170004</v>
      </c>
      <c r="L42" s="253">
        <v>523.52104999999995</v>
      </c>
      <c r="M42" s="253">
        <v>5424245.5284590013</v>
      </c>
      <c r="N42" s="253">
        <v>488.60642999999993</v>
      </c>
      <c r="O42" s="253">
        <v>5205242.857046999</v>
      </c>
      <c r="P42" s="253">
        <v>647.68451999999979</v>
      </c>
      <c r="Q42" s="253">
        <v>6369806.6712230025</v>
      </c>
      <c r="R42" s="253">
        <v>483.32357000000007</v>
      </c>
      <c r="S42" s="253">
        <v>4712192.6883229995</v>
      </c>
      <c r="T42" s="253">
        <v>525.98402999999985</v>
      </c>
      <c r="U42" s="253">
        <v>5593600.0239279997</v>
      </c>
      <c r="V42" s="253">
        <v>373.76366999999982</v>
      </c>
      <c r="W42" s="253">
        <v>3751832.314774001</v>
      </c>
      <c r="X42" s="253">
        <v>446.23885999999999</v>
      </c>
      <c r="Y42" s="253">
        <v>4838366.5311899977</v>
      </c>
      <c r="Z42" s="253">
        <v>476.76814999999982</v>
      </c>
      <c r="AA42" s="253">
        <v>5104225.9784269994</v>
      </c>
      <c r="AB42" s="253">
        <f>D42+F42+H42+J42+L42+N42+P42+R42+T42+V42+X42+Z42</f>
        <v>5740.2156499999992</v>
      </c>
      <c r="AC42" s="253">
        <f>E42+G42+I42+K42+M42+O42+Q42+S42+U42+W42+Y42+AA42</f>
        <v>58232914.936379001</v>
      </c>
    </row>
    <row r="43" spans="1:31" ht="18" customHeight="1" x14ac:dyDescent="0.25">
      <c r="A43" s="251"/>
      <c r="B43" s="280" t="s">
        <v>325</v>
      </c>
      <c r="C43" s="264" t="s">
        <v>326</v>
      </c>
      <c r="D43" s="253">
        <v>0</v>
      </c>
      <c r="E43" s="253">
        <v>0</v>
      </c>
      <c r="F43" s="253">
        <v>1.0004199999999999</v>
      </c>
      <c r="G43" s="253">
        <v>22656.025637999999</v>
      </c>
      <c r="H43" s="253">
        <v>5.4012700000000002</v>
      </c>
      <c r="I43" s="253">
        <v>120596.08277499999</v>
      </c>
      <c r="J43" s="253">
        <v>3.0693699999999997</v>
      </c>
      <c r="K43" s="253">
        <v>68911.91721</v>
      </c>
      <c r="L43" s="253">
        <v>0.52937999999999996</v>
      </c>
      <c r="M43" s="253">
        <v>12035.983680000001</v>
      </c>
      <c r="N43" s="253">
        <v>4.4814799999999995</v>
      </c>
      <c r="O43" s="253">
        <v>101951.93212300001</v>
      </c>
      <c r="P43" s="253">
        <v>0</v>
      </c>
      <c r="Q43" s="253">
        <v>0</v>
      </c>
      <c r="R43" s="253">
        <v>0.45716000000000001</v>
      </c>
      <c r="S43" s="253">
        <v>10383.977956000001</v>
      </c>
      <c r="T43" s="253">
        <v>0</v>
      </c>
      <c r="U43" s="253">
        <v>0</v>
      </c>
      <c r="V43" s="253">
        <v>1.1825399999999999</v>
      </c>
      <c r="W43" s="253">
        <v>26903.959845999998</v>
      </c>
      <c r="X43" s="253">
        <v>0.83996999999999999</v>
      </c>
      <c r="Y43" s="253">
        <v>19116.037260000001</v>
      </c>
      <c r="Z43" s="253">
        <v>3.5753499999999998</v>
      </c>
      <c r="AA43" s="253">
        <v>81655.966558999993</v>
      </c>
      <c r="AB43" s="253">
        <f>D43+F43+H43+J43+L43+N43+P43+R43+T43+V43+X43+Z43</f>
        <v>20.536940000000001</v>
      </c>
      <c r="AC43" s="253">
        <f t="shared" si="5"/>
        <v>464211.88304700004</v>
      </c>
    </row>
    <row r="44" spans="1:31" ht="24" customHeight="1" x14ac:dyDescent="0.25">
      <c r="A44" s="266"/>
      <c r="B44" s="393" t="s">
        <v>327</v>
      </c>
      <c r="C44" s="264" t="s">
        <v>328</v>
      </c>
      <c r="D44" s="253">
        <v>0</v>
      </c>
      <c r="E44" s="253">
        <v>0</v>
      </c>
      <c r="F44" s="253">
        <v>10.834510000000002</v>
      </c>
      <c r="G44" s="253">
        <v>130600.95</v>
      </c>
      <c r="H44" s="253">
        <v>51.066289999999995</v>
      </c>
      <c r="I44" s="253">
        <v>1395575.25</v>
      </c>
      <c r="J44" s="253">
        <v>17.774579999999997</v>
      </c>
      <c r="K44" s="253">
        <v>476883.54680000001</v>
      </c>
      <c r="L44" s="253">
        <v>12.69136</v>
      </c>
      <c r="M44" s="253">
        <v>354566.81710000004</v>
      </c>
      <c r="N44" s="253">
        <v>14.053180000000001</v>
      </c>
      <c r="O44" s="253">
        <v>632608.86479999998</v>
      </c>
      <c r="P44" s="253">
        <v>49.723999999999997</v>
      </c>
      <c r="Q44" s="253">
        <v>1797155.44</v>
      </c>
      <c r="R44" s="253">
        <v>47.558799999999998</v>
      </c>
      <c r="S44" s="253">
        <v>1271659</v>
      </c>
      <c r="T44" s="253">
        <v>21.927100000000003</v>
      </c>
      <c r="U44" s="253">
        <v>1401504.3456999999</v>
      </c>
      <c r="V44" s="253">
        <v>39.290349999999997</v>
      </c>
      <c r="W44" s="253">
        <v>794110</v>
      </c>
      <c r="X44" s="253">
        <v>40.385069999999992</v>
      </c>
      <c r="Y44" s="253">
        <v>1297393.6000000001</v>
      </c>
      <c r="Z44" s="253">
        <v>27.057970000000005</v>
      </c>
      <c r="AA44" s="253">
        <v>844994.5</v>
      </c>
      <c r="AB44" s="253">
        <f>D44+F44+H44+J44+L44+N44+P44+R44+T44+V44+X44+Z44</f>
        <v>332.36320999999998</v>
      </c>
      <c r="AC44" s="253">
        <f>E44+G44+I44+K44+M44+O44+Q44+S44+U44+W44+Y44+AA44</f>
        <v>10397052.314399999</v>
      </c>
    </row>
    <row r="45" spans="1:31" ht="16.5" customHeight="1" x14ac:dyDescent="0.25">
      <c r="A45" s="270"/>
      <c r="B45" s="370" t="s">
        <v>329</v>
      </c>
      <c r="C45" s="264" t="s">
        <v>330</v>
      </c>
      <c r="D45" s="253">
        <v>0</v>
      </c>
      <c r="E45" s="253">
        <v>0</v>
      </c>
      <c r="F45" s="253">
        <v>0</v>
      </c>
      <c r="G45" s="253">
        <v>0</v>
      </c>
      <c r="H45" s="253">
        <v>0</v>
      </c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3">
        <v>0</v>
      </c>
      <c r="V45" s="253">
        <v>0</v>
      </c>
      <c r="W45" s="253">
        <v>0</v>
      </c>
      <c r="X45" s="253">
        <v>5.0400000000000011E-3</v>
      </c>
      <c r="Y45" s="253">
        <v>192.84955199999999</v>
      </c>
      <c r="Z45" s="253">
        <v>0</v>
      </c>
      <c r="AA45" s="253">
        <v>0</v>
      </c>
      <c r="AB45" s="253">
        <f>D45+F45+H45+J45+L45+N45+P45+R45+T45+V45+X45+Z45</f>
        <v>5.0400000000000011E-3</v>
      </c>
      <c r="AC45" s="253">
        <f>E45+G45+I45+K45+M45+O45+Q45+S45+U45+W45+Y45+AA45</f>
        <v>192.84955199999999</v>
      </c>
    </row>
    <row r="46" spans="1:31" ht="4.5" customHeight="1" x14ac:dyDescent="0.25">
      <c r="A46" s="259"/>
      <c r="B46" s="297"/>
      <c r="C46" s="25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</row>
    <row r="47" spans="1:31" ht="12.75" customHeight="1" x14ac:dyDescent="0.25">
      <c r="A47" s="255">
        <v>18</v>
      </c>
      <c r="B47" s="299"/>
      <c r="C47" s="300" t="s">
        <v>68</v>
      </c>
      <c r="D47" s="262">
        <f>+D48+D49+D51+D50+D52+D53</f>
        <v>792.3881273999998</v>
      </c>
      <c r="E47" s="262">
        <f t="shared" ref="E47:AA47" si="6">+E48+E49+E51+E50+E52+E53</f>
        <v>3057670.7495420016</v>
      </c>
      <c r="F47" s="262">
        <f>+F48+F49+F51+F50+F52+F53</f>
        <v>540.79913210000018</v>
      </c>
      <c r="G47" s="262">
        <f t="shared" si="6"/>
        <v>2246669.6230990021</v>
      </c>
      <c r="H47" s="262">
        <f t="shared" si="6"/>
        <v>582.8751795999998</v>
      </c>
      <c r="I47" s="262">
        <f t="shared" si="6"/>
        <v>2930601.7637430038</v>
      </c>
      <c r="J47" s="262">
        <f t="shared" si="6"/>
        <v>825.97499130000051</v>
      </c>
      <c r="K47" s="262">
        <f t="shared" si="6"/>
        <v>3700307.6111509977</v>
      </c>
      <c r="L47" s="262">
        <f t="shared" si="6"/>
        <v>910.71425270000043</v>
      </c>
      <c r="M47" s="262">
        <f t="shared" si="6"/>
        <v>4697110.7150139995</v>
      </c>
      <c r="N47" s="262">
        <f>+N48+N49+N51+N50+N52+N53</f>
        <v>807.23886389999825</v>
      </c>
      <c r="O47" s="262">
        <f t="shared" si="6"/>
        <v>3733157.3442400019</v>
      </c>
      <c r="P47" s="262">
        <f>+P48+P49+P51+P50+P52+P53</f>
        <v>733.22866999999985</v>
      </c>
      <c r="Q47" s="262">
        <f t="shared" si="6"/>
        <v>3346705.7494070032</v>
      </c>
      <c r="R47" s="262">
        <f t="shared" si="6"/>
        <v>707.48342119999802</v>
      </c>
      <c r="S47" s="262">
        <f t="shared" si="6"/>
        <v>3845365.6861120011</v>
      </c>
      <c r="T47" s="262">
        <f t="shared" si="6"/>
        <v>652.38829319999934</v>
      </c>
      <c r="U47" s="262">
        <f t="shared" si="6"/>
        <v>3053095.2123269988</v>
      </c>
      <c r="V47" s="262">
        <f>+V48+V49+V51+V50+V52+V53</f>
        <v>862.84721550000063</v>
      </c>
      <c r="W47" s="262">
        <f t="shared" si="6"/>
        <v>4264782.8754120022</v>
      </c>
      <c r="X47" s="262">
        <f t="shared" si="6"/>
        <v>575.94630269999914</v>
      </c>
      <c r="Y47" s="262">
        <f t="shared" si="6"/>
        <v>3174584.9615140031</v>
      </c>
      <c r="Z47" s="262">
        <f t="shared" si="6"/>
        <v>472.52012999999977</v>
      </c>
      <c r="AA47" s="262">
        <f t="shared" si="6"/>
        <v>2460740.6341440007</v>
      </c>
      <c r="AB47" s="263">
        <f t="shared" ref="AB47:AC52" si="7">D47+F47+H47+J47+L47+N47+P47+R47+T47+V47+X47+Z47</f>
        <v>8464.4045795999955</v>
      </c>
      <c r="AC47" s="263">
        <f t="shared" si="7"/>
        <v>40510792.925705016</v>
      </c>
    </row>
    <row r="48" spans="1:31" ht="12.75" customHeight="1" x14ac:dyDescent="0.25">
      <c r="A48" s="301"/>
      <c r="B48" s="295" t="s">
        <v>69</v>
      </c>
      <c r="C48" s="264" t="s">
        <v>70</v>
      </c>
      <c r="D48" s="302">
        <v>0</v>
      </c>
      <c r="E48" s="253">
        <v>0</v>
      </c>
      <c r="F48" s="302">
        <v>0</v>
      </c>
      <c r="G48" s="253">
        <v>0</v>
      </c>
      <c r="H48" s="302">
        <v>0</v>
      </c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6.9000000000000006E-2</v>
      </c>
      <c r="Q48" s="253">
        <v>103.5</v>
      </c>
      <c r="R48" s="253">
        <v>25.126999999999999</v>
      </c>
      <c r="S48" s="253">
        <v>73421.093999999997</v>
      </c>
      <c r="T48" s="253">
        <v>0</v>
      </c>
      <c r="U48" s="253">
        <v>0</v>
      </c>
      <c r="V48" s="253">
        <v>0</v>
      </c>
      <c r="W48" s="253">
        <v>0</v>
      </c>
      <c r="X48" s="253">
        <v>0</v>
      </c>
      <c r="Y48" s="253">
        <v>0</v>
      </c>
      <c r="Z48" s="253">
        <v>0</v>
      </c>
      <c r="AA48" s="253">
        <v>0</v>
      </c>
      <c r="AB48" s="263">
        <f t="shared" si="7"/>
        <v>25.195999999999998</v>
      </c>
      <c r="AC48" s="263">
        <f t="shared" si="7"/>
        <v>73524.593999999997</v>
      </c>
    </row>
    <row r="49" spans="1:30" ht="12.75" customHeight="1" x14ac:dyDescent="0.25">
      <c r="A49" s="301"/>
      <c r="B49" s="295">
        <v>1802</v>
      </c>
      <c r="C49" s="264" t="s">
        <v>71</v>
      </c>
      <c r="D49" s="253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3">
        <v>0</v>
      </c>
      <c r="V49" s="253">
        <v>0</v>
      </c>
      <c r="W49" s="253">
        <v>0</v>
      </c>
      <c r="X49" s="253">
        <v>0</v>
      </c>
      <c r="Y49" s="253">
        <v>0</v>
      </c>
      <c r="Z49" s="253">
        <v>0</v>
      </c>
      <c r="AA49" s="253">
        <v>0</v>
      </c>
      <c r="AB49" s="263">
        <f t="shared" si="7"/>
        <v>0</v>
      </c>
      <c r="AC49" s="263">
        <f t="shared" si="7"/>
        <v>0</v>
      </c>
      <c r="AD49" s="2"/>
    </row>
    <row r="50" spans="1:30" ht="12.75" customHeight="1" x14ac:dyDescent="0.25">
      <c r="A50" s="301"/>
      <c r="B50" s="295">
        <v>1803</v>
      </c>
      <c r="C50" s="264" t="s">
        <v>72</v>
      </c>
      <c r="D50" s="253">
        <v>20</v>
      </c>
      <c r="E50" s="253">
        <v>54000</v>
      </c>
      <c r="F50" s="253">
        <v>0</v>
      </c>
      <c r="G50" s="253">
        <v>0</v>
      </c>
      <c r="H50" s="253">
        <v>20</v>
      </c>
      <c r="I50" s="253">
        <v>55500</v>
      </c>
      <c r="J50" s="253">
        <v>25</v>
      </c>
      <c r="K50" s="253">
        <v>69375</v>
      </c>
      <c r="L50" s="253">
        <v>25</v>
      </c>
      <c r="M50" s="253">
        <v>69375</v>
      </c>
      <c r="N50" s="253">
        <v>25</v>
      </c>
      <c r="O50" s="253">
        <v>69375</v>
      </c>
      <c r="P50" s="253">
        <v>0</v>
      </c>
      <c r="Q50" s="253">
        <v>0</v>
      </c>
      <c r="R50" s="253">
        <v>0.15</v>
      </c>
      <c r="S50" s="253">
        <v>600</v>
      </c>
      <c r="T50" s="253">
        <v>0</v>
      </c>
      <c r="U50" s="253">
        <v>0</v>
      </c>
      <c r="V50" s="253">
        <v>75.599999999999994</v>
      </c>
      <c r="W50" s="253">
        <v>226200</v>
      </c>
      <c r="X50" s="253">
        <v>0</v>
      </c>
      <c r="Y50" s="253">
        <v>0</v>
      </c>
      <c r="Z50" s="253">
        <v>0</v>
      </c>
      <c r="AA50" s="253">
        <v>0</v>
      </c>
      <c r="AB50" s="263">
        <f>D50+F50+H50+J50+L50+N50+P50+R50+T50+V50+X50+Z50</f>
        <v>190.75</v>
      </c>
      <c r="AC50" s="263">
        <f t="shared" si="7"/>
        <v>544425</v>
      </c>
    </row>
    <row r="51" spans="1:30" ht="12.75" customHeight="1" x14ac:dyDescent="0.25">
      <c r="A51" s="301"/>
      <c r="B51" s="295">
        <v>1804</v>
      </c>
      <c r="C51" s="264" t="s">
        <v>73</v>
      </c>
      <c r="D51" s="253">
        <v>0.19800000000000001</v>
      </c>
      <c r="E51" s="253">
        <v>714.83939999999996</v>
      </c>
      <c r="F51" s="253">
        <v>0</v>
      </c>
      <c r="G51" s="253">
        <v>0</v>
      </c>
      <c r="H51" s="253">
        <v>2.5000000000000001E-2</v>
      </c>
      <c r="I51" s="253">
        <v>335.5</v>
      </c>
      <c r="J51" s="253">
        <v>0.25</v>
      </c>
      <c r="K51" s="253">
        <v>875</v>
      </c>
      <c r="L51" s="253">
        <v>18.2</v>
      </c>
      <c r="M51" s="253">
        <v>118300</v>
      </c>
      <c r="N51" s="253">
        <v>0</v>
      </c>
      <c r="O51" s="253">
        <v>0</v>
      </c>
      <c r="P51" s="253">
        <v>0.25</v>
      </c>
      <c r="Q51" s="253">
        <v>875</v>
      </c>
      <c r="R51" s="253">
        <v>0.25</v>
      </c>
      <c r="S51" s="253">
        <v>875</v>
      </c>
      <c r="T51" s="253">
        <v>2.495E-2</v>
      </c>
      <c r="U51" s="253">
        <v>350.35039499999999</v>
      </c>
      <c r="V51" s="253">
        <v>0.20499999999999999</v>
      </c>
      <c r="W51" s="253">
        <v>717.5</v>
      </c>
      <c r="X51" s="253">
        <v>0</v>
      </c>
      <c r="Y51" s="253">
        <v>0</v>
      </c>
      <c r="Z51" s="253">
        <v>0</v>
      </c>
      <c r="AA51" s="253">
        <v>0</v>
      </c>
      <c r="AB51" s="263">
        <f t="shared" si="7"/>
        <v>19.402949999999997</v>
      </c>
      <c r="AC51" s="263">
        <f t="shared" si="7"/>
        <v>123043.189795</v>
      </c>
    </row>
    <row r="52" spans="1:30" ht="25.5" customHeight="1" x14ac:dyDescent="0.25">
      <c r="A52" s="301"/>
      <c r="B52" s="295">
        <v>1805</v>
      </c>
      <c r="C52" s="264" t="s">
        <v>74</v>
      </c>
      <c r="D52" s="253">
        <v>50.225000000000001</v>
      </c>
      <c r="E52" s="253">
        <v>122489.3542</v>
      </c>
      <c r="F52" s="253">
        <v>57.317999999999998</v>
      </c>
      <c r="G52" s="253">
        <v>153780.37109999999</v>
      </c>
      <c r="H52" s="253">
        <v>6.085</v>
      </c>
      <c r="I52" s="253">
        <v>14077.4632</v>
      </c>
      <c r="J52" s="253">
        <v>176.7595</v>
      </c>
      <c r="K52" s="253">
        <v>549429.00700600003</v>
      </c>
      <c r="L52" s="253">
        <v>40.959669999999996</v>
      </c>
      <c r="M52" s="253">
        <v>106187.64407400001</v>
      </c>
      <c r="N52" s="253">
        <v>118.76077000000001</v>
      </c>
      <c r="O52" s="253">
        <v>312740.17059500003</v>
      </c>
      <c r="P52" s="253">
        <v>132.87189999999995</v>
      </c>
      <c r="Q52" s="253">
        <v>365868.06280999992</v>
      </c>
      <c r="R52" s="253">
        <v>89.331990000000005</v>
      </c>
      <c r="S52" s="253">
        <v>285214.83794400009</v>
      </c>
      <c r="T52" s="253">
        <v>46.904260000000001</v>
      </c>
      <c r="U52" s="253">
        <v>133898.04025799999</v>
      </c>
      <c r="V52" s="253">
        <v>157.38230999999999</v>
      </c>
      <c r="W52" s="253">
        <v>478779.68088699999</v>
      </c>
      <c r="X52" s="253">
        <v>43.049669999999999</v>
      </c>
      <c r="Y52" s="253">
        <v>125376.91475299999</v>
      </c>
      <c r="Z52" s="253">
        <v>56.555590000000002</v>
      </c>
      <c r="AA52" s="253">
        <v>194063.869989</v>
      </c>
      <c r="AB52" s="263">
        <f>D52+F52+H52+J52+L52+N52+P52+R52+T52+V52+X52+Z52</f>
        <v>976.20366000000001</v>
      </c>
      <c r="AC52" s="263">
        <f t="shared" si="7"/>
        <v>2841905.4168159994</v>
      </c>
    </row>
    <row r="53" spans="1:30" ht="14.25" customHeight="1" x14ac:dyDescent="0.25">
      <c r="A53" s="303"/>
      <c r="B53" s="304">
        <v>1806</v>
      </c>
      <c r="C53" s="305" t="s">
        <v>75</v>
      </c>
      <c r="D53" s="269">
        <v>721.9651273999998</v>
      </c>
      <c r="E53" s="269">
        <v>2880466.5559420018</v>
      </c>
      <c r="F53" s="269">
        <v>483.48113210000014</v>
      </c>
      <c r="G53" s="269">
        <v>2092889.251999002</v>
      </c>
      <c r="H53" s="269">
        <v>556.76517959999978</v>
      </c>
      <c r="I53" s="269">
        <v>2860688.8005430037</v>
      </c>
      <c r="J53" s="269">
        <v>623.96549130000051</v>
      </c>
      <c r="K53" s="269">
        <v>3080628.6041449979</v>
      </c>
      <c r="L53" s="269">
        <v>826.55458270000042</v>
      </c>
      <c r="M53" s="269">
        <v>4403248.0709399991</v>
      </c>
      <c r="N53" s="269">
        <v>663.47809389999827</v>
      </c>
      <c r="O53" s="253">
        <v>3351042.1736450018</v>
      </c>
      <c r="P53" s="253">
        <v>600.03776999999991</v>
      </c>
      <c r="Q53" s="253">
        <v>2979859.1865970031</v>
      </c>
      <c r="R53" s="253">
        <v>592.62443119999796</v>
      </c>
      <c r="S53" s="253">
        <v>3485254.754168001</v>
      </c>
      <c r="T53" s="253">
        <v>605.45908319999933</v>
      </c>
      <c r="U53" s="253">
        <v>2918846.8216739986</v>
      </c>
      <c r="V53" s="253">
        <v>629.65990550000072</v>
      </c>
      <c r="W53" s="253">
        <v>3559085.6945250025</v>
      </c>
      <c r="X53" s="253">
        <v>532.89663269999915</v>
      </c>
      <c r="Y53" s="253">
        <v>3049208.0467610033</v>
      </c>
      <c r="Z53" s="253">
        <v>415.96453999999977</v>
      </c>
      <c r="AA53" s="253">
        <v>2266676.7641550009</v>
      </c>
      <c r="AB53" s="263">
        <f>D53+F53+H53+J53+L53+N53+P53+R53+T53+V53+X53+Z53</f>
        <v>7252.8519695999967</v>
      </c>
      <c r="AC53" s="263">
        <f>E53+G53+I53+K53+M53+O53+Q53+S53+U53+W53+Y53+AA53</f>
        <v>36927894.72509402</v>
      </c>
    </row>
    <row r="54" spans="1:30" ht="7.5" customHeight="1" x14ac:dyDescent="0.25">
      <c r="A54" s="306"/>
      <c r="B54" s="307"/>
      <c r="C54" s="272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</row>
    <row r="55" spans="1:30" ht="12" customHeight="1" x14ac:dyDescent="0.25">
      <c r="A55" s="308" t="s">
        <v>76</v>
      </c>
      <c r="B55" s="309"/>
      <c r="C55" s="310" t="s">
        <v>77</v>
      </c>
      <c r="D55" s="311">
        <f>+D56+D57+D58+D59+D70+D71</f>
        <v>2420.2926400000001</v>
      </c>
      <c r="E55" s="311">
        <f t="shared" ref="E55:AA55" si="8">+E56+E57+E58+E59+E70+E71</f>
        <v>6822346.7699129982</v>
      </c>
      <c r="F55" s="311">
        <f t="shared" si="8"/>
        <v>1177.9815199999998</v>
      </c>
      <c r="G55" s="311">
        <f t="shared" si="8"/>
        <v>3862369.9464230007</v>
      </c>
      <c r="H55" s="311">
        <f t="shared" si="8"/>
        <v>1248.93334</v>
      </c>
      <c r="I55" s="311">
        <f t="shared" si="8"/>
        <v>3948527.900014</v>
      </c>
      <c r="J55" s="311">
        <f t="shared" si="8"/>
        <v>1855.0967900000001</v>
      </c>
      <c r="K55" s="311">
        <f t="shared" si="8"/>
        <v>5699221.3151079994</v>
      </c>
      <c r="L55" s="311">
        <f t="shared" si="8"/>
        <v>1484.1541699999998</v>
      </c>
      <c r="M55" s="311">
        <f t="shared" si="8"/>
        <v>4091397.8135120007</v>
      </c>
      <c r="N55" s="311">
        <f>+N56+N57+N58+N59+N70+N71</f>
        <v>2165.1041999999993</v>
      </c>
      <c r="O55" s="262">
        <f t="shared" si="8"/>
        <v>5572911.9728719983</v>
      </c>
      <c r="P55" s="262">
        <f>+P56+P57+P58+P59+P70+P71</f>
        <v>636.28587000000005</v>
      </c>
      <c r="Q55" s="262">
        <f t="shared" si="8"/>
        <v>2309448.3261170019</v>
      </c>
      <c r="R55" s="262">
        <f t="shared" si="8"/>
        <v>166.87625</v>
      </c>
      <c r="S55" s="262">
        <f t="shared" si="8"/>
        <v>705672.20104299998</v>
      </c>
      <c r="T55" s="262">
        <f t="shared" si="8"/>
        <v>1969.3718099999999</v>
      </c>
      <c r="U55" s="262">
        <f t="shared" si="8"/>
        <v>7569512.7394630015</v>
      </c>
      <c r="V55" s="262">
        <f t="shared" si="8"/>
        <v>2043.67112</v>
      </c>
      <c r="W55" s="262">
        <f t="shared" si="8"/>
        <v>8078454.4429139988</v>
      </c>
      <c r="X55" s="262">
        <f t="shared" si="8"/>
        <v>881.15972999999997</v>
      </c>
      <c r="Y55" s="262">
        <f t="shared" si="8"/>
        <v>3465678.7120940001</v>
      </c>
      <c r="Z55" s="262">
        <f t="shared" si="8"/>
        <v>2396.7872400000001</v>
      </c>
      <c r="AA55" s="262">
        <f t="shared" si="8"/>
        <v>10715727.943487</v>
      </c>
      <c r="AB55" s="263">
        <f>D55+F55+H55+J55+L55+N55+P55+R55+T55+V55+X55+Z55</f>
        <v>18445.714680000001</v>
      </c>
      <c r="AC55" s="263">
        <f t="shared" ref="AB55:AC58" si="9">E55+G55+I55+K55+M55+O55+Q55+S55+U55+W55+Y55+AA55</f>
        <v>62841270.08296001</v>
      </c>
    </row>
    <row r="56" spans="1:30" ht="12" customHeight="1" x14ac:dyDescent="0.25">
      <c r="A56" s="301" t="s">
        <v>78</v>
      </c>
      <c r="B56" s="295" t="s">
        <v>79</v>
      </c>
      <c r="C56" s="254" t="s">
        <v>80</v>
      </c>
      <c r="D56" s="302">
        <v>2389.36</v>
      </c>
      <c r="E56" s="253">
        <v>6608664.8779999986</v>
      </c>
      <c r="F56" s="302">
        <v>1140.4749999999999</v>
      </c>
      <c r="G56" s="253">
        <v>3575042.7850000001</v>
      </c>
      <c r="H56" s="253">
        <v>1198.779</v>
      </c>
      <c r="I56" s="253">
        <v>3632989.8632</v>
      </c>
      <c r="J56" s="253">
        <v>1785.6235200000001</v>
      </c>
      <c r="K56" s="253">
        <v>5228902.8033419997</v>
      </c>
      <c r="L56" s="253">
        <v>1443.33</v>
      </c>
      <c r="M56" s="253">
        <v>3745573.6160000004</v>
      </c>
      <c r="N56" s="253">
        <v>2120.9</v>
      </c>
      <c r="O56" s="253">
        <v>5144346.5049999999</v>
      </c>
      <c r="P56" s="253">
        <v>483.49900000000002</v>
      </c>
      <c r="Q56" s="253">
        <v>1038032.7438000001</v>
      </c>
      <c r="R56" s="253">
        <v>134.065</v>
      </c>
      <c r="S56" s="253">
        <v>292820.11</v>
      </c>
      <c r="T56" s="253">
        <v>1921.2750000000001</v>
      </c>
      <c r="U56" s="253">
        <v>7269385.3529000003</v>
      </c>
      <c r="V56" s="253">
        <v>1984.7719999999999</v>
      </c>
      <c r="W56" s="253">
        <v>7559499.6559999986</v>
      </c>
      <c r="X56" s="253">
        <v>801.91399999999999</v>
      </c>
      <c r="Y56" s="253">
        <v>3005067.0966000003</v>
      </c>
      <c r="Z56" s="253">
        <v>2338.7750799999999</v>
      </c>
      <c r="AA56" s="253">
        <v>10177471.549505999</v>
      </c>
      <c r="AB56" s="263">
        <f>D56+F56+H56+J56+L56+N56+P56+R56+T56+V56+X56+Z56</f>
        <v>17742.767599999999</v>
      </c>
      <c r="AC56" s="263">
        <f t="shared" si="9"/>
        <v>57277796.959347993</v>
      </c>
    </row>
    <row r="57" spans="1:30" ht="12" customHeight="1" x14ac:dyDescent="0.25">
      <c r="A57" s="301"/>
      <c r="B57" s="295" t="s">
        <v>81</v>
      </c>
      <c r="C57" s="254" t="s">
        <v>82</v>
      </c>
      <c r="D57" s="302">
        <v>1.121</v>
      </c>
      <c r="E57" s="253">
        <v>2425.3609000000001</v>
      </c>
      <c r="F57" s="302">
        <v>0.70610000000000006</v>
      </c>
      <c r="G57" s="253">
        <v>4284.8620000000001</v>
      </c>
      <c r="H57" s="253">
        <v>0</v>
      </c>
      <c r="I57" s="253">
        <v>0</v>
      </c>
      <c r="J57" s="253">
        <v>0</v>
      </c>
      <c r="K57" s="253">
        <v>0</v>
      </c>
      <c r="L57" s="253">
        <v>7.5200000000000003E-2</v>
      </c>
      <c r="M57" s="253">
        <v>967.09456</v>
      </c>
      <c r="N57" s="253">
        <v>0.26719999999999999</v>
      </c>
      <c r="O57" s="253">
        <v>3236.4003199999997</v>
      </c>
      <c r="P57" s="253">
        <v>1.12E-2</v>
      </c>
      <c r="Q57" s="253">
        <v>122.40031999999999</v>
      </c>
      <c r="R57" s="253">
        <v>0</v>
      </c>
      <c r="S57" s="253">
        <v>0</v>
      </c>
      <c r="T57" s="253">
        <v>0.02</v>
      </c>
      <c r="U57" s="253">
        <v>244.042</v>
      </c>
      <c r="V57" s="253">
        <v>0.18475999999999998</v>
      </c>
      <c r="W57" s="253">
        <v>2475.8109400000003</v>
      </c>
      <c r="X57" s="253">
        <v>0</v>
      </c>
      <c r="Y57" s="253">
        <v>0</v>
      </c>
      <c r="Z57" s="253">
        <v>2.5000000000000001E-2</v>
      </c>
      <c r="AA57" s="253">
        <v>408</v>
      </c>
      <c r="AB57" s="263">
        <f t="shared" si="9"/>
        <v>2.41046</v>
      </c>
      <c r="AC57" s="263">
        <f t="shared" si="9"/>
        <v>14163.97104</v>
      </c>
    </row>
    <row r="58" spans="1:30" ht="12" customHeight="1" x14ac:dyDescent="0.25">
      <c r="A58" s="301"/>
      <c r="B58" s="295" t="s">
        <v>331</v>
      </c>
      <c r="C58" s="264" t="s">
        <v>84</v>
      </c>
      <c r="D58" s="302">
        <v>0.31789000000000001</v>
      </c>
      <c r="E58" s="253">
        <v>3570.7917610000004</v>
      </c>
      <c r="F58" s="302">
        <v>2.3565800000000006</v>
      </c>
      <c r="G58" s="253">
        <v>13265.307026</v>
      </c>
      <c r="H58" s="253">
        <v>0</v>
      </c>
      <c r="I58" s="253">
        <v>0</v>
      </c>
      <c r="J58" s="253">
        <v>2.5300999999999996</v>
      </c>
      <c r="K58" s="253">
        <v>13983.262204000001</v>
      </c>
      <c r="L58" s="253">
        <v>1.2834700000000001</v>
      </c>
      <c r="M58" s="253">
        <v>19479.687147000001</v>
      </c>
      <c r="N58" s="253">
        <v>1.0840700000000001</v>
      </c>
      <c r="O58" s="253">
        <v>13366.320179999999</v>
      </c>
      <c r="P58" s="253">
        <v>3.9449999999999998</v>
      </c>
      <c r="Q58" s="253">
        <v>43538.882400000002</v>
      </c>
      <c r="R58" s="253">
        <v>4.9952399999999999</v>
      </c>
      <c r="S58" s="253">
        <v>62378.458871000003</v>
      </c>
      <c r="T58" s="253">
        <v>0.6</v>
      </c>
      <c r="U58" s="253">
        <v>4818.0887999999995</v>
      </c>
      <c r="V58" s="253">
        <v>4.05</v>
      </c>
      <c r="W58" s="253">
        <v>42195.751199999999</v>
      </c>
      <c r="X58" s="253">
        <v>3.0643000000000002</v>
      </c>
      <c r="Y58" s="253">
        <v>34845.546362000008</v>
      </c>
      <c r="Z58" s="253">
        <v>3.6320199999999998</v>
      </c>
      <c r="AA58" s="253">
        <v>28402.305186000001</v>
      </c>
      <c r="AB58" s="263">
        <f t="shared" si="9"/>
        <v>27.858670000000004</v>
      </c>
      <c r="AC58" s="263">
        <f t="shared" si="9"/>
        <v>279844.40113700001</v>
      </c>
    </row>
    <row r="59" spans="1:30" ht="11.25" customHeight="1" x14ac:dyDescent="0.25">
      <c r="A59" s="301"/>
      <c r="B59" s="295" t="s">
        <v>85</v>
      </c>
      <c r="C59" s="264" t="s">
        <v>86</v>
      </c>
      <c r="D59" s="253">
        <v>27.385460000000005</v>
      </c>
      <c r="E59" s="253">
        <v>185730.418993</v>
      </c>
      <c r="F59" s="253">
        <v>33.588839999999998</v>
      </c>
      <c r="G59" s="253">
        <v>250147.47985700003</v>
      </c>
      <c r="H59" s="253">
        <v>47.29126999999999</v>
      </c>
      <c r="I59" s="253">
        <v>275223.44066199986</v>
      </c>
      <c r="J59" s="253">
        <v>59.268680000000025</v>
      </c>
      <c r="K59" s="253">
        <v>387377.44122800004</v>
      </c>
      <c r="L59" s="253">
        <v>37.65232000000001</v>
      </c>
      <c r="M59" s="253">
        <v>305430.04347700003</v>
      </c>
      <c r="N59" s="253">
        <v>40.631650000000008</v>
      </c>
      <c r="O59" s="253">
        <v>374948.53073499951</v>
      </c>
      <c r="P59" s="253">
        <v>142.24722000000003</v>
      </c>
      <c r="Q59" s="253">
        <v>1160669.0726430018</v>
      </c>
      <c r="R59" s="253">
        <v>26.245349999999998</v>
      </c>
      <c r="S59" s="253">
        <v>318090.9821640001</v>
      </c>
      <c r="T59" s="253">
        <v>40.38398999999999</v>
      </c>
      <c r="U59" s="253">
        <v>251382.730503</v>
      </c>
      <c r="V59" s="253">
        <v>50.180579999999985</v>
      </c>
      <c r="W59" s="253">
        <v>421867.77923999995</v>
      </c>
      <c r="X59" s="253">
        <v>71.648369999999971</v>
      </c>
      <c r="Y59" s="253">
        <v>383871.41388299968</v>
      </c>
      <c r="Z59" s="253">
        <v>49.89809000000001</v>
      </c>
      <c r="AA59" s="253">
        <v>445961.76894200011</v>
      </c>
      <c r="AB59" s="263">
        <f>D59+F59+H59+J59+L59+N59+P59+R59+T59+V59+X59+Z59</f>
        <v>626.42182000000003</v>
      </c>
      <c r="AC59" s="263">
        <f>E59+G59+I59+K59+M59+O59+Q59+S59+U59+W59+Y59+AA59</f>
        <v>4760701.1023270013</v>
      </c>
    </row>
    <row r="60" spans="1:30" ht="9" customHeight="1" x14ac:dyDescent="0.25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</row>
    <row r="61" spans="1:30" x14ac:dyDescent="0.25">
      <c r="A61" s="373"/>
      <c r="B61" s="373"/>
      <c r="C61" s="373"/>
      <c r="D61" s="374"/>
      <c r="E61" s="374"/>
      <c r="F61" s="374"/>
      <c r="G61" s="374"/>
      <c r="H61" s="374"/>
      <c r="I61" s="374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247"/>
      <c r="AC61" s="375" t="s">
        <v>273</v>
      </c>
    </row>
    <row r="62" spans="1:30" x14ac:dyDescent="0.25">
      <c r="A62" s="373"/>
      <c r="B62" s="373"/>
      <c r="C62" s="373"/>
      <c r="D62" s="374"/>
      <c r="E62" s="374"/>
      <c r="F62" s="374"/>
      <c r="G62" s="374"/>
      <c r="H62" s="374"/>
      <c r="I62" s="374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47"/>
      <c r="AC62" s="375"/>
    </row>
    <row r="63" spans="1:30" x14ac:dyDescent="0.25">
      <c r="A63" s="373"/>
      <c r="B63" s="373"/>
      <c r="C63" s="373"/>
      <c r="D63" s="374"/>
      <c r="E63" s="374"/>
      <c r="F63" s="374"/>
      <c r="G63" s="374"/>
      <c r="H63" s="374"/>
      <c r="I63" s="374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247"/>
      <c r="AC63" s="375"/>
    </row>
    <row r="64" spans="1:30" x14ac:dyDescent="0.25">
      <c r="A64" s="373"/>
      <c r="B64" s="373"/>
      <c r="C64" s="373"/>
      <c r="D64" s="374"/>
      <c r="E64" s="374"/>
      <c r="F64" s="374"/>
      <c r="G64" s="374"/>
      <c r="H64" s="374"/>
      <c r="I64" s="374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247"/>
      <c r="AC64" s="375"/>
    </row>
    <row r="65" spans="1:32" x14ac:dyDescent="0.25">
      <c r="A65" s="610" t="s">
        <v>323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</row>
    <row r="66" spans="1:32" ht="14.25" customHeight="1" x14ac:dyDescent="0.25">
      <c r="A66" s="582" t="s">
        <v>3</v>
      </c>
      <c r="B66" s="582"/>
      <c r="C66" s="582"/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</row>
    <row r="67" spans="1:32" ht="10.5" customHeight="1" thickBot="1" x14ac:dyDescent="0.3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76"/>
      <c r="AC67" s="376"/>
    </row>
    <row r="68" spans="1:32" ht="15.75" thickBot="1" x14ac:dyDescent="0.3">
      <c r="A68" s="597" t="s">
        <v>4</v>
      </c>
      <c r="B68" s="599" t="s">
        <v>5</v>
      </c>
      <c r="C68" s="586" t="s">
        <v>90</v>
      </c>
      <c r="D68" s="585" t="s">
        <v>7</v>
      </c>
      <c r="E68" s="585"/>
      <c r="F68" s="585" t="s">
        <v>8</v>
      </c>
      <c r="G68" s="585"/>
      <c r="H68" s="585" t="s">
        <v>9</v>
      </c>
      <c r="I68" s="585"/>
      <c r="J68" s="585" t="s">
        <v>10</v>
      </c>
      <c r="K68" s="585"/>
      <c r="L68" s="585" t="s">
        <v>11</v>
      </c>
      <c r="M68" s="585"/>
      <c r="N68" s="585" t="s">
        <v>12</v>
      </c>
      <c r="O68" s="585"/>
      <c r="P68" s="585" t="s">
        <v>13</v>
      </c>
      <c r="Q68" s="585"/>
      <c r="R68" s="585" t="s">
        <v>14</v>
      </c>
      <c r="S68" s="585"/>
      <c r="T68" s="585" t="s">
        <v>15</v>
      </c>
      <c r="U68" s="585"/>
      <c r="V68" s="585" t="s">
        <v>16</v>
      </c>
      <c r="W68" s="585"/>
      <c r="X68" s="585" t="s">
        <v>17</v>
      </c>
      <c r="Y68" s="585"/>
      <c r="Z68" s="585" t="s">
        <v>18</v>
      </c>
      <c r="AA68" s="585"/>
      <c r="AB68" s="585" t="s">
        <v>19</v>
      </c>
      <c r="AC68" s="592"/>
    </row>
    <row r="69" spans="1:32" ht="12" customHeight="1" thickBot="1" x14ac:dyDescent="0.3">
      <c r="A69" s="598"/>
      <c r="B69" s="600"/>
      <c r="C69" s="587"/>
      <c r="D69" s="242" t="s">
        <v>20</v>
      </c>
      <c r="E69" s="242" t="s">
        <v>21</v>
      </c>
      <c r="F69" s="242" t="s">
        <v>20</v>
      </c>
      <c r="G69" s="242" t="s">
        <v>21</v>
      </c>
      <c r="H69" s="242" t="s">
        <v>20</v>
      </c>
      <c r="I69" s="242" t="s">
        <v>21</v>
      </c>
      <c r="J69" s="242" t="s">
        <v>20</v>
      </c>
      <c r="K69" s="242" t="s">
        <v>21</v>
      </c>
      <c r="L69" s="242" t="s">
        <v>20</v>
      </c>
      <c r="M69" s="242" t="s">
        <v>21</v>
      </c>
      <c r="N69" s="242" t="s">
        <v>20</v>
      </c>
      <c r="O69" s="242" t="s">
        <v>21</v>
      </c>
      <c r="P69" s="242" t="s">
        <v>20</v>
      </c>
      <c r="Q69" s="242" t="s">
        <v>21</v>
      </c>
      <c r="R69" s="242" t="s">
        <v>20</v>
      </c>
      <c r="S69" s="242" t="s">
        <v>21</v>
      </c>
      <c r="T69" s="242" t="s">
        <v>20</v>
      </c>
      <c r="U69" s="242" t="s">
        <v>21</v>
      </c>
      <c r="V69" s="242" t="s">
        <v>20</v>
      </c>
      <c r="W69" s="242" t="s">
        <v>21</v>
      </c>
      <c r="X69" s="242" t="s">
        <v>20</v>
      </c>
      <c r="Y69" s="242" t="s">
        <v>21</v>
      </c>
      <c r="Z69" s="242" t="s">
        <v>20</v>
      </c>
      <c r="AA69" s="242" t="s">
        <v>21</v>
      </c>
      <c r="AB69" s="242" t="s">
        <v>20</v>
      </c>
      <c r="AC69" s="243" t="s">
        <v>21</v>
      </c>
    </row>
    <row r="70" spans="1:32" ht="12" customHeight="1" x14ac:dyDescent="0.25">
      <c r="A70" s="313"/>
      <c r="B70" s="314" t="s">
        <v>91</v>
      </c>
      <c r="C70" s="315" t="s">
        <v>92</v>
      </c>
      <c r="D70" s="316">
        <v>2.1082899999999998</v>
      </c>
      <c r="E70" s="316">
        <v>21955.320259000004</v>
      </c>
      <c r="F70" s="316">
        <v>0.85499999999999998</v>
      </c>
      <c r="G70" s="316">
        <v>19629.51254</v>
      </c>
      <c r="H70" s="316">
        <v>2.86307</v>
      </c>
      <c r="I70" s="316">
        <v>40314.596152000006</v>
      </c>
      <c r="J70" s="316">
        <v>6.5008499999999998</v>
      </c>
      <c r="K70" s="316">
        <v>65237.766902000003</v>
      </c>
      <c r="L70" s="316">
        <v>1.3871800000000001</v>
      </c>
      <c r="M70" s="316">
        <v>19255.501128</v>
      </c>
      <c r="N70" s="316">
        <v>1.93821</v>
      </c>
      <c r="O70" s="316">
        <v>36582.010473000002</v>
      </c>
      <c r="P70" s="316">
        <v>4.9538099999999998</v>
      </c>
      <c r="Q70" s="316">
        <v>57183.931433999998</v>
      </c>
      <c r="R70" s="316">
        <v>1.5706600000000002</v>
      </c>
      <c r="S70" s="316">
        <v>32382.650008000004</v>
      </c>
      <c r="T70" s="316">
        <v>4.9344799999999998</v>
      </c>
      <c r="U70" s="316">
        <v>33744.171036000007</v>
      </c>
      <c r="V70" s="316">
        <v>1.78278</v>
      </c>
      <c r="W70" s="316">
        <v>26327.145534000003</v>
      </c>
      <c r="X70" s="316">
        <v>2.2600599999999993</v>
      </c>
      <c r="Y70" s="316">
        <v>39795.418031999994</v>
      </c>
      <c r="Z70" s="316">
        <v>2.5388699999999997</v>
      </c>
      <c r="AA70" s="316">
        <v>57691.883476999996</v>
      </c>
      <c r="AB70" s="317">
        <f>D70+F70+H70+J70+L70+N70+P70+R70+T70+V70+X70+Z70</f>
        <v>33.693260000000002</v>
      </c>
      <c r="AC70" s="317">
        <f>E70+G70+I70+K70+M70+O70+Q70+S70+U70+W70+Y70+AA70</f>
        <v>450099.90697500005</v>
      </c>
    </row>
    <row r="71" spans="1:32" ht="12" customHeight="1" x14ac:dyDescent="0.25">
      <c r="A71" s="301"/>
      <c r="B71" s="295" t="s">
        <v>93</v>
      </c>
      <c r="C71" s="254" t="s">
        <v>94</v>
      </c>
      <c r="D71" s="253">
        <v>0</v>
      </c>
      <c r="E71" s="253">
        <v>0</v>
      </c>
      <c r="F71" s="302">
        <v>0</v>
      </c>
      <c r="G71" s="302">
        <v>0</v>
      </c>
      <c r="H71" s="302">
        <v>0</v>
      </c>
      <c r="I71" s="302">
        <v>0</v>
      </c>
      <c r="J71" s="302">
        <v>1.1736399999999998</v>
      </c>
      <c r="K71" s="302">
        <v>3720.041432</v>
      </c>
      <c r="L71" s="302">
        <v>0.42599999999999999</v>
      </c>
      <c r="M71" s="302">
        <v>691.87120000000004</v>
      </c>
      <c r="N71" s="316">
        <v>0.28306999999999999</v>
      </c>
      <c r="O71" s="316">
        <v>432.206164</v>
      </c>
      <c r="P71" s="316">
        <v>1.6296400000000002</v>
      </c>
      <c r="Q71" s="316">
        <v>9901.2955199999997</v>
      </c>
      <c r="R71" s="316">
        <v>0</v>
      </c>
      <c r="S71" s="316">
        <v>0</v>
      </c>
      <c r="T71" s="316">
        <v>2.158339999999999</v>
      </c>
      <c r="U71" s="316">
        <v>9938.3542240000043</v>
      </c>
      <c r="V71" s="316">
        <v>2.7010000000000001</v>
      </c>
      <c r="W71" s="316">
        <v>26088.3</v>
      </c>
      <c r="X71" s="316">
        <v>2.2730000000000001</v>
      </c>
      <c r="Y71" s="316">
        <v>2099.2372169999999</v>
      </c>
      <c r="Z71" s="316">
        <v>1.91818</v>
      </c>
      <c r="AA71" s="316">
        <v>5792.4363760000006</v>
      </c>
      <c r="AB71" s="317">
        <f>D71+F71+H71+J71+L71+N71+P71+R71+T71+V71+X71+Z71</f>
        <v>12.562869999999998</v>
      </c>
      <c r="AC71" s="317">
        <f>E71+G71+I71+K71+M71+O71+Q71+S71+U71+W71+Y71+AA71</f>
        <v>58663.742133000007</v>
      </c>
    </row>
    <row r="72" spans="1:32" ht="12" customHeight="1" x14ac:dyDescent="0.25">
      <c r="A72" s="256">
        <v>17</v>
      </c>
      <c r="B72" s="601" t="s">
        <v>95</v>
      </c>
      <c r="C72" s="601"/>
      <c r="D72" s="262">
        <f>+D73+D74+D75+D76</f>
        <v>4239.7280599999995</v>
      </c>
      <c r="E72" s="262">
        <f t="shared" ref="E72" si="10">+E73+E74+E75+E76</f>
        <v>4988478.097651992</v>
      </c>
      <c r="F72" s="262">
        <f>+F73+F74+F75+F76</f>
        <v>2850.8979999999997</v>
      </c>
      <c r="G72" s="262">
        <f t="shared" ref="G72:AA72" si="11">+G73+G74+G75+G76</f>
        <v>4206350.2743950011</v>
      </c>
      <c r="H72" s="262">
        <f t="shared" si="11"/>
        <v>3194.6000500000009</v>
      </c>
      <c r="I72" s="262">
        <f t="shared" si="11"/>
        <v>5358199.4951730063</v>
      </c>
      <c r="J72" s="262">
        <f t="shared" si="11"/>
        <v>3248.3292699999988</v>
      </c>
      <c r="K72" s="262">
        <f t="shared" si="11"/>
        <v>5160765.748056992</v>
      </c>
      <c r="L72" s="262">
        <f t="shared" si="11"/>
        <v>4925.5640700000031</v>
      </c>
      <c r="M72" s="262">
        <f t="shared" si="11"/>
        <v>6806781.8055140115</v>
      </c>
      <c r="N72" s="262">
        <f t="shared" si="11"/>
        <v>3602.7145000000028</v>
      </c>
      <c r="O72" s="262">
        <f t="shared" si="11"/>
        <v>6320850.8222690029</v>
      </c>
      <c r="P72" s="262">
        <f>+P73+P74+P75+P76</f>
        <v>3678.9708699999969</v>
      </c>
      <c r="Q72" s="262">
        <f t="shared" si="11"/>
        <v>5355296.8115850016</v>
      </c>
      <c r="R72" s="262">
        <f t="shared" si="11"/>
        <v>4444.033159999999</v>
      </c>
      <c r="S72" s="262">
        <f t="shared" si="11"/>
        <v>7393754.5834229905</v>
      </c>
      <c r="T72" s="262">
        <f t="shared" si="11"/>
        <v>4120.4090099999994</v>
      </c>
      <c r="U72" s="262">
        <f t="shared" si="11"/>
        <v>7275843.235554981</v>
      </c>
      <c r="V72" s="262">
        <f>+V73+V74+V75+V76</f>
        <v>3880.2915000000021</v>
      </c>
      <c r="W72" s="262">
        <f>+W73+W74+W75+W76</f>
        <v>5875463.4538430022</v>
      </c>
      <c r="X72" s="262">
        <f t="shared" si="11"/>
        <v>3543.2005300000001</v>
      </c>
      <c r="Y72" s="262">
        <f t="shared" si="11"/>
        <v>5786186.0245249989</v>
      </c>
      <c r="Z72" s="262">
        <f t="shared" si="11"/>
        <v>2868.9164399999981</v>
      </c>
      <c r="AA72" s="262">
        <f t="shared" si="11"/>
        <v>5086186.4343899982</v>
      </c>
      <c r="AB72" s="317">
        <f t="shared" ref="AB72:AC74" si="12">D72+F72+H72+J72+L72+N72+P72+R72+T72+V72+X72+Z72</f>
        <v>44597.655460000002</v>
      </c>
      <c r="AC72" s="317">
        <f t="shared" si="12"/>
        <v>69614156.786380976</v>
      </c>
    </row>
    <row r="73" spans="1:32" ht="12" customHeight="1" x14ac:dyDescent="0.25">
      <c r="A73" s="301"/>
      <c r="B73" s="295" t="s">
        <v>96</v>
      </c>
      <c r="C73" s="264" t="s">
        <v>97</v>
      </c>
      <c r="D73" s="253">
        <v>1877.2313800000002</v>
      </c>
      <c r="E73" s="253">
        <v>1098857.9077509998</v>
      </c>
      <c r="F73" s="253">
        <v>770.77440999999976</v>
      </c>
      <c r="G73" s="253">
        <v>480736.88771800004</v>
      </c>
      <c r="H73" s="253">
        <v>531.10304999999994</v>
      </c>
      <c r="I73" s="253">
        <v>334182.18772799993</v>
      </c>
      <c r="J73" s="253">
        <v>399.42647999999997</v>
      </c>
      <c r="K73" s="253">
        <v>241089.90831100001</v>
      </c>
      <c r="L73" s="253">
        <v>1904.2886900000001</v>
      </c>
      <c r="M73" s="253">
        <v>1121421.6866510001</v>
      </c>
      <c r="N73" s="253">
        <v>191.22913</v>
      </c>
      <c r="O73" s="253">
        <v>130756.06292699999</v>
      </c>
      <c r="P73" s="277">
        <v>949.46596000000011</v>
      </c>
      <c r="Q73" s="277">
        <v>507281.64411000005</v>
      </c>
      <c r="R73" s="277">
        <v>1373.9450099999999</v>
      </c>
      <c r="S73" s="277">
        <v>817779.62981199997</v>
      </c>
      <c r="T73" s="277">
        <v>1164.66095</v>
      </c>
      <c r="U73" s="277">
        <v>671912.14147999999</v>
      </c>
      <c r="V73" s="277">
        <v>1457.41644</v>
      </c>
      <c r="W73" s="277">
        <v>955154.97549700004</v>
      </c>
      <c r="X73" s="277">
        <v>964.59721999999999</v>
      </c>
      <c r="Y73" s="277">
        <v>662215.14812500007</v>
      </c>
      <c r="Z73" s="277">
        <v>746.23607000000004</v>
      </c>
      <c r="AA73" s="277">
        <v>469874.17572499998</v>
      </c>
      <c r="AB73" s="317">
        <f t="shared" si="12"/>
        <v>12330.37479</v>
      </c>
      <c r="AC73" s="317">
        <f t="shared" si="12"/>
        <v>7491262.3558350001</v>
      </c>
    </row>
    <row r="74" spans="1:32" ht="12" customHeight="1" x14ac:dyDescent="0.25">
      <c r="A74" s="301"/>
      <c r="B74" s="295">
        <v>17.02</v>
      </c>
      <c r="C74" s="252" t="s">
        <v>98</v>
      </c>
      <c r="D74" s="253">
        <v>630.09739000000036</v>
      </c>
      <c r="E74" s="253">
        <v>568846.87118300027</v>
      </c>
      <c r="F74" s="253">
        <v>379.80942999999991</v>
      </c>
      <c r="G74" s="253">
        <v>345775.0854840001</v>
      </c>
      <c r="H74" s="253">
        <v>520.17441000000008</v>
      </c>
      <c r="I74" s="253">
        <v>484055.15301699989</v>
      </c>
      <c r="J74" s="253">
        <v>685.31552000000022</v>
      </c>
      <c r="K74" s="253">
        <v>643272.22923300031</v>
      </c>
      <c r="L74" s="253">
        <v>400.31949999999989</v>
      </c>
      <c r="M74" s="253">
        <v>352063.36200099991</v>
      </c>
      <c r="N74" s="253">
        <v>736.93170000000009</v>
      </c>
      <c r="O74" s="253">
        <v>693628.61021800002</v>
      </c>
      <c r="P74" s="277">
        <v>645.62318999999957</v>
      </c>
      <c r="Q74" s="277">
        <v>667458.61420100008</v>
      </c>
      <c r="R74" s="277">
        <v>840.70878000000016</v>
      </c>
      <c r="S74" s="277">
        <v>792085.89172699978</v>
      </c>
      <c r="T74" s="277">
        <v>561.22520999999995</v>
      </c>
      <c r="U74" s="277">
        <v>479130.6904480001</v>
      </c>
      <c r="V74" s="277">
        <v>612.26388000000031</v>
      </c>
      <c r="W74" s="277">
        <v>471694.22095599998</v>
      </c>
      <c r="X74" s="277">
        <v>688.99028000000044</v>
      </c>
      <c r="Y74" s="277">
        <v>698137.4627789997</v>
      </c>
      <c r="Z74" s="277">
        <v>362.43110999999988</v>
      </c>
      <c r="AA74" s="277">
        <v>585021.72832200013</v>
      </c>
      <c r="AB74" s="317">
        <f>D74+F74+H74+J74+L74+N74+P74+R74+T74+V74+X74+Z74</f>
        <v>7063.8904000000002</v>
      </c>
      <c r="AC74" s="317">
        <f t="shared" si="12"/>
        <v>6781169.9195689997</v>
      </c>
    </row>
    <row r="75" spans="1:32" ht="12" customHeight="1" x14ac:dyDescent="0.25">
      <c r="A75" s="301"/>
      <c r="B75" s="295">
        <v>17.03</v>
      </c>
      <c r="C75" s="264" t="s">
        <v>99</v>
      </c>
      <c r="D75" s="253">
        <v>0</v>
      </c>
      <c r="E75" s="253">
        <v>0</v>
      </c>
      <c r="F75" s="253">
        <v>0</v>
      </c>
      <c r="G75" s="253">
        <v>0</v>
      </c>
      <c r="H75" s="253">
        <v>1.6329500000000001</v>
      </c>
      <c r="I75" s="253">
        <v>4859.9857899999997</v>
      </c>
      <c r="J75" s="253">
        <v>0</v>
      </c>
      <c r="K75" s="253">
        <v>0</v>
      </c>
      <c r="L75" s="253">
        <v>0</v>
      </c>
      <c r="M75" s="253">
        <v>0</v>
      </c>
      <c r="N75" s="253">
        <v>0.4536</v>
      </c>
      <c r="O75" s="253">
        <v>1449.97776</v>
      </c>
      <c r="P75" s="277">
        <v>0</v>
      </c>
      <c r="Q75" s="277">
        <v>0</v>
      </c>
      <c r="R75" s="277">
        <v>0.4536</v>
      </c>
      <c r="S75" s="277">
        <v>1449.97776</v>
      </c>
      <c r="T75" s="277">
        <v>1.9958399999999998</v>
      </c>
      <c r="U75" s="277">
        <v>6379.9021439999997</v>
      </c>
      <c r="V75" s="277">
        <v>1.20204</v>
      </c>
      <c r="W75" s="277">
        <v>3842.4410640000001</v>
      </c>
      <c r="X75" s="277">
        <v>0</v>
      </c>
      <c r="Y75" s="277">
        <v>0</v>
      </c>
      <c r="Z75" s="277">
        <v>0.79379999999999995</v>
      </c>
      <c r="AA75" s="277">
        <v>2537.46108</v>
      </c>
      <c r="AB75" s="317">
        <f>D75+F75+H75+J75+L75+N75+P75+R75+T75+V75+X75+Z75</f>
        <v>6.5318300000000002</v>
      </c>
      <c r="AC75" s="317">
        <f>E75+G75+I75+K75+M75+O75+Q75+S75+U75+W75+Y75+AA75</f>
        <v>20519.745597999998</v>
      </c>
    </row>
    <row r="76" spans="1:32" ht="12" customHeight="1" x14ac:dyDescent="0.25">
      <c r="A76" s="301"/>
      <c r="B76" s="295">
        <v>1704</v>
      </c>
      <c r="C76" s="252" t="s">
        <v>100</v>
      </c>
      <c r="D76" s="253">
        <v>1732.3992899999994</v>
      </c>
      <c r="E76" s="253">
        <v>3320773.3187179919</v>
      </c>
      <c r="F76" s="253">
        <v>1700.3141599999999</v>
      </c>
      <c r="G76" s="253">
        <v>3379838.3011930012</v>
      </c>
      <c r="H76" s="253">
        <v>2141.689640000001</v>
      </c>
      <c r="I76" s="253">
        <v>4535102.1686380068</v>
      </c>
      <c r="J76" s="253">
        <v>2163.5872699999986</v>
      </c>
      <c r="K76" s="253">
        <v>4276403.6105129914</v>
      </c>
      <c r="L76" s="253">
        <v>2620.9558800000032</v>
      </c>
      <c r="M76" s="253">
        <v>5333296.7568620117</v>
      </c>
      <c r="N76" s="253">
        <v>2674.1000700000027</v>
      </c>
      <c r="O76" s="253">
        <v>5495016.1713640029</v>
      </c>
      <c r="P76" s="253">
        <v>2083.8817199999971</v>
      </c>
      <c r="Q76" s="253">
        <v>4180556.5532740015</v>
      </c>
      <c r="R76" s="277">
        <v>2228.9257699999985</v>
      </c>
      <c r="S76" s="277">
        <v>5782439.0841239905</v>
      </c>
      <c r="T76" s="277">
        <v>2392.5270099999993</v>
      </c>
      <c r="U76" s="277">
        <v>6118420.5014829813</v>
      </c>
      <c r="V76" s="277">
        <v>1809.4091400000016</v>
      </c>
      <c r="W76" s="277">
        <v>4444771.8163260026</v>
      </c>
      <c r="X76" s="277">
        <v>1889.6130299999993</v>
      </c>
      <c r="Y76" s="277">
        <v>4425833.4136209991</v>
      </c>
      <c r="Z76" s="277">
        <v>1759.4554599999985</v>
      </c>
      <c r="AA76" s="277">
        <v>4028753.0692629977</v>
      </c>
      <c r="AB76" s="317">
        <f>D76+F76+H76+J76+L76+N76+P76+R76+T76+V76+X76+Z76</f>
        <v>25196.858439999996</v>
      </c>
      <c r="AC76" s="317">
        <f>E76+G76+I76+K76+M76+O76+Q76+S76+U76+W76+Y76+AA76</f>
        <v>55321204.765378967</v>
      </c>
    </row>
    <row r="77" spans="1:32" ht="12" customHeight="1" x14ac:dyDescent="0.25">
      <c r="A77" s="318"/>
      <c r="B77" s="290"/>
      <c r="C77" s="319" t="s">
        <v>101</v>
      </c>
      <c r="D77" s="320"/>
      <c r="E77" s="320"/>
      <c r="F77" s="320"/>
      <c r="G77" s="32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321"/>
      <c r="AC77" s="321"/>
    </row>
    <row r="78" spans="1:32" ht="12" customHeight="1" x14ac:dyDescent="0.25">
      <c r="A78" s="322"/>
      <c r="B78" s="388">
        <v>801.11</v>
      </c>
      <c r="C78" s="252" t="s">
        <v>102</v>
      </c>
      <c r="D78" s="253">
        <v>2179.96839</v>
      </c>
      <c r="E78" s="253">
        <v>1314650.7941839998</v>
      </c>
      <c r="F78" s="253">
        <v>1565.7</v>
      </c>
      <c r="G78" s="253">
        <v>1114896.28</v>
      </c>
      <c r="H78" s="253">
        <v>2932.2860000000001</v>
      </c>
      <c r="I78" s="253">
        <v>1435707.5502000002</v>
      </c>
      <c r="J78" s="253">
        <v>2014.10959</v>
      </c>
      <c r="K78" s="253">
        <v>1039044.9076680002</v>
      </c>
      <c r="L78" s="253">
        <v>3761.8445500000003</v>
      </c>
      <c r="M78" s="253">
        <v>1553455.1987610001</v>
      </c>
      <c r="N78" s="253">
        <v>4785.5614000000005</v>
      </c>
      <c r="O78" s="253">
        <v>2429171.5383799998</v>
      </c>
      <c r="P78" s="253">
        <v>3351.6264900000001</v>
      </c>
      <c r="Q78" s="253">
        <v>2239136.4661669992</v>
      </c>
      <c r="R78" s="253">
        <v>1785.7646999999999</v>
      </c>
      <c r="S78" s="253">
        <v>1487392.7133300002</v>
      </c>
      <c r="T78" s="253">
        <v>1819.3743400000001</v>
      </c>
      <c r="U78" s="253">
        <v>1610176.5971130002</v>
      </c>
      <c r="V78" s="253">
        <v>1197.3</v>
      </c>
      <c r="W78" s="253">
        <v>973448.3899999999</v>
      </c>
      <c r="X78" s="253">
        <v>1338.37868</v>
      </c>
      <c r="Y78" s="253">
        <v>1048758.4948600002</v>
      </c>
      <c r="Z78" s="253">
        <v>1764.5681999999999</v>
      </c>
      <c r="AA78" s="253">
        <v>1424500.9599599997</v>
      </c>
      <c r="AB78" s="317">
        <f>D78+F78+H78+J78+L78+N78+P78+R78+T78+V78+X78+Z78</f>
        <v>28496.482339999999</v>
      </c>
      <c r="AC78" s="317">
        <f>E78+G78+I78+K78+M78+O78+Q78+S78+U78+W78+Y78+AA78</f>
        <v>17670339.890623003</v>
      </c>
    </row>
    <row r="79" spans="1:32" ht="12" customHeight="1" x14ac:dyDescent="0.25">
      <c r="A79" s="318"/>
      <c r="B79" s="388" t="s">
        <v>103</v>
      </c>
      <c r="C79" s="252" t="s">
        <v>104</v>
      </c>
      <c r="D79" s="253">
        <v>143.45465000000002</v>
      </c>
      <c r="E79" s="253">
        <v>512904.08478900004</v>
      </c>
      <c r="F79" s="253">
        <v>94.507290000000012</v>
      </c>
      <c r="G79" s="253">
        <v>340542.15773599991</v>
      </c>
      <c r="H79" s="253">
        <v>137.48245000000003</v>
      </c>
      <c r="I79" s="253">
        <v>492469.61355500005</v>
      </c>
      <c r="J79" s="253">
        <v>95.737030000000019</v>
      </c>
      <c r="K79" s="253">
        <v>338487.96046399995</v>
      </c>
      <c r="L79" s="253">
        <v>195.41044999999991</v>
      </c>
      <c r="M79" s="253">
        <v>770060.66240400006</v>
      </c>
      <c r="N79" s="253">
        <v>153.42596999999995</v>
      </c>
      <c r="O79" s="253">
        <v>641233.72885500011</v>
      </c>
      <c r="P79" s="253">
        <v>132.76992000000001</v>
      </c>
      <c r="Q79" s="253">
        <v>499194.74412299984</v>
      </c>
      <c r="R79" s="253">
        <v>53.130140000000019</v>
      </c>
      <c r="S79" s="253">
        <v>228175.84444800002</v>
      </c>
      <c r="T79" s="253">
        <v>85.304040000000015</v>
      </c>
      <c r="U79" s="253">
        <v>343360.5120119999</v>
      </c>
      <c r="V79" s="253">
        <v>115.54268000000003</v>
      </c>
      <c r="W79" s="253">
        <v>429142.50867900008</v>
      </c>
      <c r="X79" s="253">
        <v>135.52445000000006</v>
      </c>
      <c r="Y79" s="253">
        <v>504879.93103300006</v>
      </c>
      <c r="Z79" s="253">
        <v>137.29494</v>
      </c>
      <c r="AA79" s="253">
        <v>492965.50647399988</v>
      </c>
      <c r="AB79" s="317">
        <f>D79+F79+H79+J79+L79+N79+P79+R79+T79+V79+X79+Z79</f>
        <v>1479.58401</v>
      </c>
      <c r="AC79" s="317">
        <f>E79+G79+I79+K79+M79+O79+Q79+S79+U79+W79+Y79+AA79</f>
        <v>5593417.2545719994</v>
      </c>
    </row>
    <row r="80" spans="1:32" ht="12" customHeight="1" x14ac:dyDescent="0.25">
      <c r="A80" s="248" t="s">
        <v>105</v>
      </c>
      <c r="B80" s="324"/>
      <c r="C80" s="325" t="s">
        <v>106</v>
      </c>
      <c r="D80" s="291"/>
      <c r="E80" s="291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7"/>
      <c r="AC80" s="327"/>
      <c r="AF80" s="20"/>
    </row>
    <row r="81" spans="1:33" ht="12" customHeight="1" x14ac:dyDescent="0.25">
      <c r="A81" s="588" t="s">
        <v>107</v>
      </c>
      <c r="B81" s="588"/>
      <c r="C81" s="328" t="s">
        <v>108</v>
      </c>
      <c r="D81" s="262">
        <f>+D82+D83+D84+D85</f>
        <v>963.02998999999988</v>
      </c>
      <c r="E81" s="262">
        <f t="shared" ref="E81:AA81" si="13">+E82+E83+E84+E85</f>
        <v>1322416.9740019999</v>
      </c>
      <c r="F81" s="262">
        <f t="shared" si="13"/>
        <v>1275.0295700000001</v>
      </c>
      <c r="G81" s="262">
        <f t="shared" si="13"/>
        <v>1700809.421841</v>
      </c>
      <c r="H81" s="262">
        <f t="shared" si="13"/>
        <v>1128.4065799999998</v>
      </c>
      <c r="I81" s="262">
        <f t="shared" si="13"/>
        <v>1463070.7278019998</v>
      </c>
      <c r="J81" s="262">
        <f t="shared" si="13"/>
        <v>3057.2705399999995</v>
      </c>
      <c r="K81" s="262">
        <f t="shared" si="13"/>
        <v>3846081.2530460004</v>
      </c>
      <c r="L81" s="262">
        <f t="shared" si="13"/>
        <v>4732.1493300000002</v>
      </c>
      <c r="M81" s="262">
        <f t="shared" si="13"/>
        <v>6377696.0208730018</v>
      </c>
      <c r="N81" s="262">
        <f t="shared" si="13"/>
        <v>7922.3185700000013</v>
      </c>
      <c r="O81" s="262">
        <f t="shared" si="13"/>
        <v>10344015.126133</v>
      </c>
      <c r="P81" s="262">
        <f t="shared" si="13"/>
        <v>6184.3335899999993</v>
      </c>
      <c r="Q81" s="262">
        <f t="shared" si="13"/>
        <v>8055226.6594700003</v>
      </c>
      <c r="R81" s="262">
        <f>+R82+R83+R84+R85</f>
        <v>8896.5556400000005</v>
      </c>
      <c r="S81" s="262">
        <f t="shared" si="13"/>
        <v>11611272.407192999</v>
      </c>
      <c r="T81" s="262">
        <f>+T82+T83+T84+T85</f>
        <v>7062.3054400000001</v>
      </c>
      <c r="U81" s="262">
        <f t="shared" si="13"/>
        <v>8936198.7468230017</v>
      </c>
      <c r="V81" s="262">
        <f>+V82+V83+V84+V85</f>
        <v>3755.1824899999997</v>
      </c>
      <c r="W81" s="262">
        <f t="shared" si="13"/>
        <v>4618532.1466450002</v>
      </c>
      <c r="X81" s="262">
        <f>+X82+X83+X84+X85</f>
        <v>4403.1461899999995</v>
      </c>
      <c r="Y81" s="262">
        <f t="shared" si="13"/>
        <v>5844897.2827340001</v>
      </c>
      <c r="Z81" s="262">
        <f>+Z82+Z83+Z84+Z85</f>
        <v>3817.3040099999998</v>
      </c>
      <c r="AA81" s="262">
        <f t="shared" si="13"/>
        <v>4978144.497192001</v>
      </c>
      <c r="AB81" s="329">
        <f>D81+F81+H81+J81+L81+N81+P81+R81+T81+V81+X81+Z81</f>
        <v>53197.031940000001</v>
      </c>
      <c r="AC81" s="329">
        <f>E81+G81+I81+K81+M81+O81+Q81+S81+U81+W81+Y81+AA81</f>
        <v>69098361.263753995</v>
      </c>
      <c r="AD81" s="88"/>
      <c r="AE81" s="19"/>
      <c r="AF81" s="20"/>
    </row>
    <row r="82" spans="1:33" ht="12" customHeight="1" x14ac:dyDescent="0.25">
      <c r="A82" s="388"/>
      <c r="B82" s="388"/>
      <c r="C82" s="252" t="s">
        <v>109</v>
      </c>
      <c r="D82" s="253">
        <v>699.03642999999988</v>
      </c>
      <c r="E82" s="253">
        <v>1008165.17735</v>
      </c>
      <c r="F82" s="253">
        <v>1178.4393</v>
      </c>
      <c r="G82" s="253">
        <v>1583137.7871909998</v>
      </c>
      <c r="H82" s="253">
        <v>500.01478000000003</v>
      </c>
      <c r="I82" s="253">
        <v>683174.17108200002</v>
      </c>
      <c r="J82" s="253">
        <v>1786.7968399999997</v>
      </c>
      <c r="K82" s="253">
        <v>2158049.4335360001</v>
      </c>
      <c r="L82" s="253">
        <v>3615.1597600000005</v>
      </c>
      <c r="M82" s="253">
        <v>4832282.7770680012</v>
      </c>
      <c r="N82" s="253">
        <v>5014.3073700000004</v>
      </c>
      <c r="O82" s="253">
        <v>6755863.2671010019</v>
      </c>
      <c r="P82" s="277">
        <v>4052.1634599999998</v>
      </c>
      <c r="Q82" s="277">
        <v>5342984.5484070005</v>
      </c>
      <c r="R82" s="277">
        <v>6404.8258399999995</v>
      </c>
      <c r="S82" s="277">
        <v>8661388.3816470001</v>
      </c>
      <c r="T82" s="277">
        <v>3915.4673299999999</v>
      </c>
      <c r="U82" s="277">
        <v>5135101.9111230001</v>
      </c>
      <c r="V82" s="277">
        <v>1913.6696000000002</v>
      </c>
      <c r="W82" s="277">
        <v>2469430.5962800002</v>
      </c>
      <c r="X82" s="277">
        <v>2988.84467</v>
      </c>
      <c r="Y82" s="277">
        <v>4188784.2981699998</v>
      </c>
      <c r="Z82" s="277">
        <v>3208.0081500000001</v>
      </c>
      <c r="AA82" s="277">
        <v>4193367.6128560011</v>
      </c>
      <c r="AB82" s="317">
        <f>D82+F82+H82+J82+L82+N82+P82+R82+T82+V82+X82+Z82</f>
        <v>35276.733529999998</v>
      </c>
      <c r="AC82" s="317">
        <f t="shared" ref="AC82:AC91" si="14">E82+G82+I82+K82+M82+O82+Q82+S82+U82+W82+Y82+AA82</f>
        <v>47011729.961811006</v>
      </c>
      <c r="AD82" s="88"/>
      <c r="AE82" s="377"/>
      <c r="AF82" s="20"/>
    </row>
    <row r="83" spans="1:33" ht="12" customHeight="1" x14ac:dyDescent="0.25">
      <c r="A83" s="388"/>
      <c r="B83" s="388">
        <v>713.1</v>
      </c>
      <c r="C83" s="252" t="s">
        <v>110</v>
      </c>
      <c r="D83" s="253">
        <v>127.91436</v>
      </c>
      <c r="E83" s="253">
        <v>151156.39921199999</v>
      </c>
      <c r="F83" s="253">
        <v>0.24</v>
      </c>
      <c r="G83" s="253">
        <v>4692</v>
      </c>
      <c r="H83" s="253">
        <v>570.10400000000004</v>
      </c>
      <c r="I83" s="253">
        <v>708268.10119999992</v>
      </c>
      <c r="J83" s="253">
        <v>1269.3336999999999</v>
      </c>
      <c r="K83" s="253">
        <v>1662842.6195100001</v>
      </c>
      <c r="L83" s="253">
        <v>916.34357000000011</v>
      </c>
      <c r="M83" s="253">
        <v>1296806.244225</v>
      </c>
      <c r="N83" s="253">
        <v>2703.8942000000002</v>
      </c>
      <c r="O83" s="253">
        <v>3336738.4806319997</v>
      </c>
      <c r="P83" s="277">
        <v>2053.0716500000003</v>
      </c>
      <c r="Q83" s="277">
        <v>2604609.9190779999</v>
      </c>
      <c r="R83" s="277">
        <v>2076.7563999999998</v>
      </c>
      <c r="S83" s="277">
        <v>2472359.0805660002</v>
      </c>
      <c r="T83" s="277">
        <v>2986.9249100000002</v>
      </c>
      <c r="U83" s="277">
        <v>3594097.0520600001</v>
      </c>
      <c r="V83" s="277">
        <v>1825.9704899999999</v>
      </c>
      <c r="W83" s="277">
        <v>2080815.9780850003</v>
      </c>
      <c r="X83" s="277">
        <v>1414.30152</v>
      </c>
      <c r="Y83" s="277">
        <v>1656112.984564</v>
      </c>
      <c r="Z83" s="277">
        <v>462.88240000000002</v>
      </c>
      <c r="AA83" s="277">
        <v>584030.15839999996</v>
      </c>
      <c r="AB83" s="317">
        <f>D83+F83+H83+J83+L83+N83+P83+R83+T83+V83+X83+Z83</f>
        <v>16407.7372</v>
      </c>
      <c r="AC83" s="317">
        <f>E83+G83+I83+K83+M83+O83+Q83+S83+U83+W83+Y83+AA83</f>
        <v>20152529.017531998</v>
      </c>
      <c r="AD83" s="88"/>
      <c r="AE83" s="2"/>
    </row>
    <row r="84" spans="1:33" ht="12" customHeight="1" x14ac:dyDescent="0.25">
      <c r="A84" s="388"/>
      <c r="B84" s="388"/>
      <c r="C84" s="252" t="s">
        <v>111</v>
      </c>
      <c r="D84" s="253">
        <v>136.07920000000001</v>
      </c>
      <c r="E84" s="253">
        <v>163095.39744</v>
      </c>
      <c r="F84" s="253">
        <v>90.718469999999996</v>
      </c>
      <c r="G84" s="253">
        <v>98429.539950000006</v>
      </c>
      <c r="H84" s="253">
        <v>45.359000000000002</v>
      </c>
      <c r="I84" s="253">
        <v>51078.902199999997</v>
      </c>
      <c r="J84" s="253">
        <v>0</v>
      </c>
      <c r="K84" s="253">
        <v>0</v>
      </c>
      <c r="L84" s="253">
        <v>181.304</v>
      </c>
      <c r="M84" s="253">
        <v>211582.23389999999</v>
      </c>
      <c r="N84" s="253">
        <v>204.11699999999999</v>
      </c>
      <c r="O84" s="253">
        <v>251413.37840000002</v>
      </c>
      <c r="P84" s="277">
        <v>73.313450000000017</v>
      </c>
      <c r="Q84" s="277">
        <v>95176.137000000002</v>
      </c>
      <c r="R84" s="277">
        <v>405.47340000000003</v>
      </c>
      <c r="S84" s="277">
        <v>449231.09497999999</v>
      </c>
      <c r="T84" s="277">
        <v>158.76</v>
      </c>
      <c r="U84" s="277">
        <v>199375.34399999998</v>
      </c>
      <c r="V84" s="277">
        <v>0.18</v>
      </c>
      <c r="W84" s="277">
        <v>4050</v>
      </c>
      <c r="X84" s="277">
        <v>0</v>
      </c>
      <c r="Y84" s="277">
        <v>0</v>
      </c>
      <c r="Z84" s="277">
        <v>130.81</v>
      </c>
      <c r="AA84" s="277">
        <v>164968.228</v>
      </c>
      <c r="AB84" s="317">
        <f>D84+F84+H84+J84+L84+N84+P84+R84+T84+V84+X84+Z84</f>
        <v>1426.1145200000001</v>
      </c>
      <c r="AC84" s="317">
        <f>E84+G84+I84+K84+M84+O84+Q84+S84+U84+W84+Y84+AA84</f>
        <v>1688400.25587</v>
      </c>
      <c r="AD84" s="88"/>
      <c r="AE84" s="88"/>
    </row>
    <row r="85" spans="1:33" ht="12" customHeight="1" x14ac:dyDescent="0.25">
      <c r="A85" s="388"/>
      <c r="B85" s="388"/>
      <c r="C85" s="252" t="s">
        <v>112</v>
      </c>
      <c r="D85" s="253">
        <v>0</v>
      </c>
      <c r="E85" s="253">
        <v>0</v>
      </c>
      <c r="F85" s="253">
        <v>5.6318000000000001</v>
      </c>
      <c r="G85" s="253">
        <v>14550.0947</v>
      </c>
      <c r="H85" s="253">
        <v>12.928799999999999</v>
      </c>
      <c r="I85" s="253">
        <v>20549.553319999999</v>
      </c>
      <c r="J85" s="253">
        <v>1.1399999999999999</v>
      </c>
      <c r="K85" s="253">
        <v>25189.200000000001</v>
      </c>
      <c r="L85" s="253">
        <v>19.341999999999999</v>
      </c>
      <c r="M85" s="253">
        <v>37024.765680000004</v>
      </c>
      <c r="N85" s="253">
        <v>0</v>
      </c>
      <c r="O85" s="253">
        <v>0</v>
      </c>
      <c r="P85" s="277">
        <v>5.7850300000000008</v>
      </c>
      <c r="Q85" s="277">
        <v>12456.054984999999</v>
      </c>
      <c r="R85" s="277">
        <v>9.5</v>
      </c>
      <c r="S85" s="277">
        <v>28293.85</v>
      </c>
      <c r="T85" s="277">
        <v>1.1532</v>
      </c>
      <c r="U85" s="277">
        <v>7624.4396399999996</v>
      </c>
      <c r="V85" s="277">
        <v>15.362399999999999</v>
      </c>
      <c r="W85" s="277">
        <v>64235.572279999993</v>
      </c>
      <c r="X85" s="277">
        <v>0</v>
      </c>
      <c r="Y85" s="277">
        <v>0</v>
      </c>
      <c r="Z85" s="277">
        <v>15.603459999999998</v>
      </c>
      <c r="AA85" s="277">
        <v>35778.497935999992</v>
      </c>
      <c r="AB85" s="317">
        <f>D85+F85+H85+J85+L85+N85+P85+R85+T85+V85+X85+Z85</f>
        <v>86.44668999999999</v>
      </c>
      <c r="AC85" s="317">
        <f t="shared" si="14"/>
        <v>245702.02854100001</v>
      </c>
      <c r="AD85" s="88"/>
      <c r="AE85" s="88"/>
    </row>
    <row r="86" spans="1:33" ht="12" customHeight="1" x14ac:dyDescent="0.25">
      <c r="A86" s="588" t="s">
        <v>113</v>
      </c>
      <c r="B86" s="588"/>
      <c r="C86" s="252" t="s">
        <v>114</v>
      </c>
      <c r="D86" s="253">
        <v>13.320799999999998</v>
      </c>
      <c r="E86" s="253">
        <v>16251.555479999999</v>
      </c>
      <c r="F86" s="253">
        <v>16.3108</v>
      </c>
      <c r="G86" s="253">
        <v>17363.442319999998</v>
      </c>
      <c r="H86" s="253">
        <v>60.906140000000001</v>
      </c>
      <c r="I86" s="253">
        <v>95379.40724</v>
      </c>
      <c r="J86" s="253">
        <v>118.64117999999999</v>
      </c>
      <c r="K86" s="253">
        <v>113898.14084399998</v>
      </c>
      <c r="L86" s="253">
        <v>14.30838</v>
      </c>
      <c r="M86" s="253">
        <v>25088.245477999997</v>
      </c>
      <c r="N86" s="253">
        <v>13.234</v>
      </c>
      <c r="O86" s="253">
        <v>12450.7814</v>
      </c>
      <c r="P86" s="277">
        <v>11.088719999999997</v>
      </c>
      <c r="Q86" s="277">
        <v>15539.141544000002</v>
      </c>
      <c r="R86" s="277">
        <v>42.19829</v>
      </c>
      <c r="S86" s="277">
        <v>65190.819165000001</v>
      </c>
      <c r="T86" s="277">
        <v>25.044599999999999</v>
      </c>
      <c r="U86" s="277">
        <v>28472.400420000002</v>
      </c>
      <c r="V86" s="277">
        <v>24.5212</v>
      </c>
      <c r="W86" s="277">
        <v>32374.247799999997</v>
      </c>
      <c r="X86" s="277">
        <v>41.247399999999999</v>
      </c>
      <c r="Y86" s="277">
        <v>66265.264619999987</v>
      </c>
      <c r="Z86" s="277">
        <v>72.782889999999995</v>
      </c>
      <c r="AA86" s="277">
        <v>82308.123139999996</v>
      </c>
      <c r="AB86" s="317">
        <f>D86+F86+H86+J86+L86+N86+P86+R86+T86+V86+X86+Z86</f>
        <v>453.6044</v>
      </c>
      <c r="AC86" s="317">
        <f t="shared" si="14"/>
        <v>570581.56945099996</v>
      </c>
      <c r="AD86" s="19"/>
      <c r="AF86" s="88"/>
      <c r="AG86" s="88"/>
    </row>
    <row r="87" spans="1:33" ht="12" customHeight="1" x14ac:dyDescent="0.25">
      <c r="A87" s="588" t="s">
        <v>115</v>
      </c>
      <c r="B87" s="588"/>
      <c r="C87" s="252" t="s">
        <v>116</v>
      </c>
      <c r="D87" s="253">
        <v>0</v>
      </c>
      <c r="E87" s="253">
        <v>0</v>
      </c>
      <c r="F87" s="253">
        <v>0.47736000000000001</v>
      </c>
      <c r="G87" s="253">
        <v>3017.9837519999996</v>
      </c>
      <c r="H87" s="253">
        <v>0.61236000000000002</v>
      </c>
      <c r="I87" s="253">
        <v>1716.628788</v>
      </c>
      <c r="J87" s="253">
        <v>2.52</v>
      </c>
      <c r="K87" s="253">
        <v>2170.2240000000002</v>
      </c>
      <c r="L87" s="253">
        <v>0</v>
      </c>
      <c r="M87" s="253">
        <v>0</v>
      </c>
      <c r="N87" s="253">
        <v>0</v>
      </c>
      <c r="O87" s="253">
        <v>0</v>
      </c>
      <c r="P87" s="277">
        <v>0</v>
      </c>
      <c r="Q87" s="277">
        <v>0</v>
      </c>
      <c r="R87" s="277">
        <v>9.2533799999999999</v>
      </c>
      <c r="S87" s="277">
        <v>13462.693188000001</v>
      </c>
      <c r="T87" s="277">
        <v>0</v>
      </c>
      <c r="U87" s="277">
        <v>0</v>
      </c>
      <c r="V87" s="277">
        <v>0</v>
      </c>
      <c r="W87" s="277">
        <v>0</v>
      </c>
      <c r="X87" s="277">
        <v>14.67</v>
      </c>
      <c r="Y87" s="277">
        <v>20091.927200000002</v>
      </c>
      <c r="Z87" s="277">
        <v>0</v>
      </c>
      <c r="AA87" s="277">
        <v>0</v>
      </c>
      <c r="AB87" s="317">
        <f t="shared" ref="AB87:AB88" si="15">D87+F87+H87+J87+L87+N87+P87+R87+T87+V87+X87+Z87</f>
        <v>27.533099999999997</v>
      </c>
      <c r="AC87" s="317">
        <f t="shared" si="14"/>
        <v>40459.456928</v>
      </c>
      <c r="AD87" s="19"/>
      <c r="AE87" s="141"/>
    </row>
    <row r="88" spans="1:33" ht="12" customHeight="1" x14ac:dyDescent="0.25">
      <c r="A88" s="589"/>
      <c r="B88" s="589"/>
      <c r="C88" s="330" t="s">
        <v>117</v>
      </c>
      <c r="D88" s="311">
        <f>SUM(D89:D91)</f>
        <v>397.36806000000001</v>
      </c>
      <c r="E88" s="311">
        <f t="shared" ref="E88:AA88" si="16">SUM(E89:E91)</f>
        <v>575369.60387999995</v>
      </c>
      <c r="F88" s="311">
        <f t="shared" si="16"/>
        <v>53.864599999999996</v>
      </c>
      <c r="G88" s="311">
        <f t="shared" si="16"/>
        <v>58450.221000000005</v>
      </c>
      <c r="H88" s="311">
        <f t="shared" si="16"/>
        <v>65.795099999999991</v>
      </c>
      <c r="I88" s="311">
        <f t="shared" si="16"/>
        <v>66400.64108999999</v>
      </c>
      <c r="J88" s="311">
        <f t="shared" si="16"/>
        <v>0.12</v>
      </c>
      <c r="K88" s="311">
        <f>SUM(K89:K91)</f>
        <v>3108</v>
      </c>
      <c r="L88" s="311">
        <f>SUM(L89:L91)</f>
        <v>112.58160000000001</v>
      </c>
      <c r="M88" s="311">
        <f t="shared" si="16"/>
        <v>135926.05559999999</v>
      </c>
      <c r="N88" s="311">
        <f>SUM(N89:N91)</f>
        <v>723.30710999999997</v>
      </c>
      <c r="O88" s="311">
        <f t="shared" si="16"/>
        <v>921792.20671599999</v>
      </c>
      <c r="P88" s="311">
        <f>SUM(P89:P91)</f>
        <v>570.38072999999997</v>
      </c>
      <c r="Q88" s="311">
        <f t="shared" si="16"/>
        <v>961207.21102699998</v>
      </c>
      <c r="R88" s="311">
        <f t="shared" si="16"/>
        <v>1573.74098</v>
      </c>
      <c r="S88" s="311">
        <f t="shared" si="16"/>
        <v>2426391.2504199999</v>
      </c>
      <c r="T88" s="311">
        <f>SUM(T89:T91)</f>
        <v>945.45040999999992</v>
      </c>
      <c r="U88" s="311">
        <f>SUM(U89:U91)</f>
        <v>1710410.164019</v>
      </c>
      <c r="V88" s="311">
        <f>SUM(V89:V91)</f>
        <v>2017.2485799999997</v>
      </c>
      <c r="W88" s="311">
        <f t="shared" si="16"/>
        <v>3621609.0021329992</v>
      </c>
      <c r="X88" s="311">
        <f t="shared" si="16"/>
        <v>1277.6144999999999</v>
      </c>
      <c r="Y88" s="311">
        <f t="shared" si="16"/>
        <v>2438951.4980320004</v>
      </c>
      <c r="Z88" s="311">
        <f t="shared" si="16"/>
        <v>776.6867400000001</v>
      </c>
      <c r="AA88" s="311">
        <f t="shared" si="16"/>
        <v>1454169.3274640001</v>
      </c>
      <c r="AB88" s="317">
        <f t="shared" si="15"/>
        <v>8514.15841</v>
      </c>
      <c r="AC88" s="317">
        <f t="shared" si="14"/>
        <v>14373785.181380998</v>
      </c>
      <c r="AD88" s="19"/>
      <c r="AE88" s="88"/>
    </row>
    <row r="89" spans="1:33" s="5" customFormat="1" ht="12" customHeight="1" x14ac:dyDescent="0.25">
      <c r="A89" s="388"/>
      <c r="B89" s="388" t="s">
        <v>118</v>
      </c>
      <c r="C89" s="252" t="s">
        <v>119</v>
      </c>
      <c r="D89" s="253">
        <v>0</v>
      </c>
      <c r="E89" s="253">
        <v>0</v>
      </c>
      <c r="F89" s="253">
        <v>0</v>
      </c>
      <c r="G89" s="253">
        <v>0</v>
      </c>
      <c r="H89" s="253">
        <v>0</v>
      </c>
      <c r="I89" s="253">
        <v>0</v>
      </c>
      <c r="J89" s="253">
        <v>0.12</v>
      </c>
      <c r="K89" s="253">
        <v>3108</v>
      </c>
      <c r="L89" s="253">
        <v>4.6079999999999997</v>
      </c>
      <c r="M89" s="253">
        <v>9901.6704000000009</v>
      </c>
      <c r="N89" s="253">
        <v>0</v>
      </c>
      <c r="O89" s="253">
        <v>0</v>
      </c>
      <c r="P89" s="253">
        <v>1.3692</v>
      </c>
      <c r="Q89" s="253">
        <v>3107.9470799999999</v>
      </c>
      <c r="R89" s="253">
        <v>0</v>
      </c>
      <c r="S89" s="253">
        <v>0</v>
      </c>
      <c r="T89" s="253">
        <v>22.465799999999998</v>
      </c>
      <c r="U89" s="253">
        <v>48760.005419999994</v>
      </c>
      <c r="V89" s="253">
        <v>1.05</v>
      </c>
      <c r="W89" s="253">
        <v>2838.0450000000001</v>
      </c>
      <c r="X89" s="277">
        <v>22.68</v>
      </c>
      <c r="Y89" s="277">
        <v>49000.14</v>
      </c>
      <c r="Z89" s="277">
        <v>23.725000000000001</v>
      </c>
      <c r="AA89" s="277">
        <v>53524.914500000006</v>
      </c>
      <c r="AB89" s="317">
        <f>D89+F89+H89+J89+L89+N89+P89+R89+T89+V89+X89+Z89</f>
        <v>76.018000000000001</v>
      </c>
      <c r="AC89" s="317">
        <f t="shared" si="14"/>
        <v>170240.7224</v>
      </c>
      <c r="AD89" s="141"/>
      <c r="AE89" s="88"/>
    </row>
    <row r="90" spans="1:33" ht="12" customHeight="1" x14ac:dyDescent="0.25">
      <c r="A90" s="388"/>
      <c r="B90" s="388" t="s">
        <v>120</v>
      </c>
      <c r="C90" s="252" t="s">
        <v>121</v>
      </c>
      <c r="D90" s="253">
        <v>368.75806</v>
      </c>
      <c r="E90" s="253">
        <v>539029.18187999993</v>
      </c>
      <c r="F90" s="253">
        <v>53.864599999999996</v>
      </c>
      <c r="G90" s="253">
        <v>58450.221000000005</v>
      </c>
      <c r="H90" s="253">
        <v>37.268699999999995</v>
      </c>
      <c r="I90" s="253">
        <v>31484.327489999996</v>
      </c>
      <c r="J90" s="253">
        <v>0</v>
      </c>
      <c r="K90" s="253">
        <v>0</v>
      </c>
      <c r="L90" s="253">
        <v>107.9736</v>
      </c>
      <c r="M90" s="253">
        <v>126024.38519999999</v>
      </c>
      <c r="N90" s="253">
        <v>723.30710999999997</v>
      </c>
      <c r="O90" s="253">
        <v>921792.20671599999</v>
      </c>
      <c r="P90" s="277">
        <v>569.01152999999999</v>
      </c>
      <c r="Q90" s="277">
        <v>958099.26394700003</v>
      </c>
      <c r="R90" s="277">
        <v>1545.7992200000001</v>
      </c>
      <c r="S90" s="277">
        <v>2386537.9181320001</v>
      </c>
      <c r="T90" s="277">
        <v>922.98460999999998</v>
      </c>
      <c r="U90" s="277">
        <v>1661650.158599</v>
      </c>
      <c r="V90" s="277">
        <v>1891.2335799999998</v>
      </c>
      <c r="W90" s="277">
        <v>3448151.2440329995</v>
      </c>
      <c r="X90" s="277">
        <v>1082.5113799999999</v>
      </c>
      <c r="Y90" s="277">
        <v>2153149.1758160004</v>
      </c>
      <c r="Z90" s="277">
        <v>516.59514000000001</v>
      </c>
      <c r="AA90" s="277">
        <v>1142701.7947440001</v>
      </c>
      <c r="AB90" s="329">
        <f>D90+F90+H90+J90+L90+N90+P90+R90+T90+V90+X90+Z90</f>
        <v>7819.307530000001</v>
      </c>
      <c r="AC90" s="329">
        <f t="shared" si="14"/>
        <v>13427069.877557002</v>
      </c>
      <c r="AD90" s="19"/>
      <c r="AE90" s="5"/>
    </row>
    <row r="91" spans="1:33" ht="12" customHeight="1" x14ac:dyDescent="0.25">
      <c r="A91" s="388"/>
      <c r="B91" s="388" t="s">
        <v>122</v>
      </c>
      <c r="C91" s="252" t="s">
        <v>123</v>
      </c>
      <c r="D91" s="253">
        <v>28.61</v>
      </c>
      <c r="E91" s="253">
        <v>36340.421999999999</v>
      </c>
      <c r="F91" s="253">
        <v>0</v>
      </c>
      <c r="G91" s="253">
        <v>0</v>
      </c>
      <c r="H91" s="253">
        <v>28.526400000000002</v>
      </c>
      <c r="I91" s="253">
        <v>34916.313600000001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77">
        <v>27.941759999999999</v>
      </c>
      <c r="S91" s="277">
        <v>39853.332287999998</v>
      </c>
      <c r="T91" s="277">
        <v>0</v>
      </c>
      <c r="U91" s="277">
        <v>0</v>
      </c>
      <c r="V91" s="277">
        <v>124.965</v>
      </c>
      <c r="W91" s="277">
        <v>170619.71309999999</v>
      </c>
      <c r="X91" s="277">
        <v>172.42311999999998</v>
      </c>
      <c r="Y91" s="277">
        <v>236802.18221599999</v>
      </c>
      <c r="Z91" s="277">
        <v>236.36660000000001</v>
      </c>
      <c r="AA91" s="277">
        <v>257942.61822</v>
      </c>
      <c r="AB91" s="317">
        <f>D91+F91+H91+J91+L91+N91+P91+R91+T91+V91+X91+Z91</f>
        <v>618.83287999999993</v>
      </c>
      <c r="AC91" s="317">
        <f t="shared" si="14"/>
        <v>776474.58142399997</v>
      </c>
      <c r="AD91" s="19"/>
    </row>
    <row r="92" spans="1:33" ht="12" customHeight="1" x14ac:dyDescent="0.25">
      <c r="A92" s="248" t="s">
        <v>105</v>
      </c>
      <c r="B92" s="324"/>
      <c r="C92" s="325" t="s">
        <v>124</v>
      </c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5"/>
    </row>
    <row r="93" spans="1:33" ht="12" customHeight="1" x14ac:dyDescent="0.25">
      <c r="A93" s="331"/>
      <c r="B93" s="388" t="s">
        <v>125</v>
      </c>
      <c r="C93" s="332" t="s">
        <v>126</v>
      </c>
      <c r="D93" s="263">
        <v>102.38579000000001</v>
      </c>
      <c r="E93" s="263">
        <v>62587.057417999997</v>
      </c>
      <c r="F93" s="263">
        <v>81.921999999999997</v>
      </c>
      <c r="G93" s="263">
        <v>50796.57</v>
      </c>
      <c r="H93" s="263">
        <v>88.177999999999997</v>
      </c>
      <c r="I93" s="263">
        <v>56148.62</v>
      </c>
      <c r="J93" s="263">
        <v>91.337999999999994</v>
      </c>
      <c r="K93" s="263">
        <v>58186.89</v>
      </c>
      <c r="L93" s="263">
        <v>108.098</v>
      </c>
      <c r="M93" s="263">
        <v>68677.740000000005</v>
      </c>
      <c r="N93" s="263">
        <v>84.960999999999999</v>
      </c>
      <c r="O93" s="263">
        <v>55492.767600000006</v>
      </c>
      <c r="P93" s="263">
        <v>80.405000000000001</v>
      </c>
      <c r="Q93" s="263">
        <v>51723.049999999996</v>
      </c>
      <c r="R93" s="263">
        <v>106.45535000000001</v>
      </c>
      <c r="S93" s="263">
        <v>70433.197709999993</v>
      </c>
      <c r="T93" s="263">
        <v>83.503</v>
      </c>
      <c r="U93" s="263">
        <v>54929.25</v>
      </c>
      <c r="V93" s="263">
        <v>87.731700000000018</v>
      </c>
      <c r="W93" s="263">
        <v>60383.794875</v>
      </c>
      <c r="X93" s="263">
        <v>128.04335</v>
      </c>
      <c r="Y93" s="263">
        <v>94013.397970000005</v>
      </c>
      <c r="Z93" s="263">
        <v>91.877350000000007</v>
      </c>
      <c r="AA93" s="263">
        <v>69052.464220000009</v>
      </c>
      <c r="AB93" s="263">
        <f>D93+F93+H93+J93+L93+N93+P93+R93+T93+V93+X93+Z93</f>
        <v>1134.8985400000001</v>
      </c>
      <c r="AC93" s="263">
        <f t="shared" ref="AC93:AC104" si="17">E93+G93+I93+K93+M93+O93+Q93+S93+U93+W93+Y93+AA93</f>
        <v>752424.79979299998</v>
      </c>
      <c r="AD93" s="394"/>
    </row>
    <row r="94" spans="1:33" ht="12" customHeight="1" x14ac:dyDescent="0.25">
      <c r="A94" s="331"/>
      <c r="B94" s="388" t="s">
        <v>309</v>
      </c>
      <c r="C94" s="332" t="s">
        <v>128</v>
      </c>
      <c r="D94" s="263">
        <v>1136.8016200000002</v>
      </c>
      <c r="E94" s="263">
        <v>412947.38163800008</v>
      </c>
      <c r="F94" s="263">
        <v>591.71223000000009</v>
      </c>
      <c r="G94" s="263">
        <v>175770.02643600001</v>
      </c>
      <c r="H94" s="263">
        <v>434.78454999999985</v>
      </c>
      <c r="I94" s="263">
        <v>168970.15102899994</v>
      </c>
      <c r="J94" s="263">
        <v>195.71617999999987</v>
      </c>
      <c r="K94" s="263">
        <v>94719.399650999985</v>
      </c>
      <c r="L94" s="263">
        <v>273.71424999999959</v>
      </c>
      <c r="M94" s="263">
        <v>107307.06907899999</v>
      </c>
      <c r="N94" s="263">
        <v>726.01351000000022</v>
      </c>
      <c r="O94" s="263">
        <v>264206.48203900008</v>
      </c>
      <c r="P94" s="263">
        <v>26.274900000000002</v>
      </c>
      <c r="Q94" s="263">
        <v>60678.372404999987</v>
      </c>
      <c r="R94" s="263">
        <v>764.98966000000019</v>
      </c>
      <c r="S94" s="263">
        <v>384390.00311500009</v>
      </c>
      <c r="T94" s="263">
        <v>2805.7545900000005</v>
      </c>
      <c r="U94" s="263">
        <v>1341767.9919850002</v>
      </c>
      <c r="V94" s="263">
        <v>5549.64887</v>
      </c>
      <c r="W94" s="263">
        <v>2568533.0817640023</v>
      </c>
      <c r="X94" s="277">
        <v>6792.4809400000022</v>
      </c>
      <c r="Y94" s="277">
        <v>2720026.5170449992</v>
      </c>
      <c r="Z94" s="277">
        <v>5846.7376700000013</v>
      </c>
      <c r="AA94" s="277">
        <v>2490024.400618</v>
      </c>
      <c r="AB94" s="317">
        <f>D94+F94+H94+J94+L94+N94+P94+R94+T94+V94+X94+Z94</f>
        <v>25144.628970000005</v>
      </c>
      <c r="AC94" s="317">
        <f>E94+G94+I94+K94+M94+O94+Q94+S94+U94+W94+Y94+AA94</f>
        <v>10789340.876804002</v>
      </c>
      <c r="AD94" s="88"/>
    </row>
    <row r="95" spans="1:33" s="5" customFormat="1" ht="12" customHeight="1" x14ac:dyDescent="0.25">
      <c r="A95" s="588"/>
      <c r="B95" s="588"/>
      <c r="C95" s="328" t="s">
        <v>129</v>
      </c>
      <c r="D95" s="262">
        <f>D96+D97+D98</f>
        <v>793.85485000000006</v>
      </c>
      <c r="E95" s="262">
        <f>E96+E97+E98</f>
        <v>996208.59395300003</v>
      </c>
      <c r="F95" s="262">
        <f>F96+F97+F98</f>
        <v>946.30079000000001</v>
      </c>
      <c r="G95" s="262">
        <f t="shared" ref="G95:AA95" si="18">G96+G97+G98</f>
        <v>977225.88842799992</v>
      </c>
      <c r="H95" s="262">
        <f t="shared" si="18"/>
        <v>951.10704999999996</v>
      </c>
      <c r="I95" s="262">
        <f t="shared" si="18"/>
        <v>1043466.9751619999</v>
      </c>
      <c r="J95" s="262">
        <f t="shared" si="18"/>
        <v>1566.35591</v>
      </c>
      <c r="K95" s="262">
        <f t="shared" si="18"/>
        <v>1531747.0107450001</v>
      </c>
      <c r="L95" s="262">
        <f t="shared" si="18"/>
        <v>1201.92517</v>
      </c>
      <c r="M95" s="262">
        <f t="shared" si="18"/>
        <v>1164545.253798</v>
      </c>
      <c r="N95" s="262">
        <f t="shared" si="18"/>
        <v>1239.6413600000001</v>
      </c>
      <c r="O95" s="262">
        <f t="shared" si="18"/>
        <v>1231788.8850999998</v>
      </c>
      <c r="P95" s="262">
        <f t="shared" si="18"/>
        <v>913.45722000000001</v>
      </c>
      <c r="Q95" s="262">
        <f t="shared" si="18"/>
        <v>894870.50706900004</v>
      </c>
      <c r="R95" s="262">
        <f t="shared" si="18"/>
        <v>1694.1191899999999</v>
      </c>
      <c r="S95" s="262">
        <f t="shared" si="18"/>
        <v>1504797.2176279998</v>
      </c>
      <c r="T95" s="262">
        <f t="shared" si="18"/>
        <v>1327.81619</v>
      </c>
      <c r="U95" s="262">
        <f t="shared" si="18"/>
        <v>1365574.2771399999</v>
      </c>
      <c r="V95" s="262">
        <f>V96+V97+V98</f>
        <v>1051.5519600000002</v>
      </c>
      <c r="W95" s="262">
        <f t="shared" si="18"/>
        <v>1077174.6466219998</v>
      </c>
      <c r="X95" s="262">
        <f>X96+X97+X98</f>
        <v>1111.36762</v>
      </c>
      <c r="Y95" s="262">
        <f t="shared" si="18"/>
        <v>1156367.8354659998</v>
      </c>
      <c r="Z95" s="262">
        <f>Z96+Z97+Z98</f>
        <v>2866.0745499999998</v>
      </c>
      <c r="AA95" s="262">
        <f t="shared" si="18"/>
        <v>2367630.2248179996</v>
      </c>
      <c r="AB95" s="317">
        <f>D95+F95+H95+J95+L95+N95+P95+R95+T95+V95+X95+Z95</f>
        <v>15663.571859999998</v>
      </c>
      <c r="AC95" s="317">
        <f t="shared" si="17"/>
        <v>15311397.315928996</v>
      </c>
      <c r="AD95"/>
      <c r="AE95" s="20"/>
    </row>
    <row r="96" spans="1:33" ht="12" customHeight="1" x14ac:dyDescent="0.25">
      <c r="A96" s="388"/>
      <c r="B96" s="388"/>
      <c r="C96" s="328" t="s">
        <v>310</v>
      </c>
      <c r="D96" s="262">
        <v>0</v>
      </c>
      <c r="E96" s="262">
        <v>0</v>
      </c>
      <c r="F96" s="262">
        <v>0</v>
      </c>
      <c r="G96" s="262">
        <v>0</v>
      </c>
      <c r="H96" s="262">
        <v>0</v>
      </c>
      <c r="I96" s="262">
        <v>0</v>
      </c>
      <c r="J96" s="262">
        <v>0</v>
      </c>
      <c r="K96" s="262">
        <v>0</v>
      </c>
      <c r="L96" s="262">
        <v>0</v>
      </c>
      <c r="M96" s="262">
        <v>0</v>
      </c>
      <c r="N96" s="262">
        <v>0</v>
      </c>
      <c r="O96" s="262">
        <v>0</v>
      </c>
      <c r="P96" s="262">
        <v>0</v>
      </c>
      <c r="Q96" s="262">
        <v>0</v>
      </c>
      <c r="R96" s="262">
        <v>0</v>
      </c>
      <c r="S96" s="262">
        <v>0</v>
      </c>
      <c r="T96" s="311">
        <v>0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</v>
      </c>
      <c r="AA96" s="311">
        <v>0</v>
      </c>
      <c r="AB96" s="317">
        <f>D96+F96+H96+J96+L96+N96+P96+R96+T96+V96+X96+Z96</f>
        <v>0</v>
      </c>
      <c r="AC96" s="317">
        <f t="shared" si="17"/>
        <v>0</v>
      </c>
      <c r="AD96" s="88"/>
      <c r="AE96" s="5"/>
    </row>
    <row r="97" spans="1:31" ht="12" customHeight="1" x14ac:dyDescent="0.25">
      <c r="A97" s="388"/>
      <c r="B97" s="388" t="s">
        <v>131</v>
      </c>
      <c r="C97" s="252" t="s">
        <v>132</v>
      </c>
      <c r="D97" s="253">
        <v>669.76528000000008</v>
      </c>
      <c r="E97" s="253">
        <v>695512.91532800009</v>
      </c>
      <c r="F97" s="253">
        <v>854.62527999999998</v>
      </c>
      <c r="G97" s="253">
        <v>791731.94953599991</v>
      </c>
      <c r="H97" s="253">
        <v>899.8424</v>
      </c>
      <c r="I97" s="253">
        <v>879657.83695999999</v>
      </c>
      <c r="J97" s="253">
        <v>1488.2403999999999</v>
      </c>
      <c r="K97" s="253">
        <v>1317707.1052000001</v>
      </c>
      <c r="L97" s="253">
        <v>1077.8835200000001</v>
      </c>
      <c r="M97" s="253">
        <v>907905.11545599997</v>
      </c>
      <c r="N97" s="253">
        <v>1005.82352</v>
      </c>
      <c r="O97" s="253">
        <v>794859.16159999999</v>
      </c>
      <c r="P97" s="277">
        <v>813.64528000000007</v>
      </c>
      <c r="Q97" s="277">
        <v>639203.66614400002</v>
      </c>
      <c r="R97" s="277">
        <v>1602.76352</v>
      </c>
      <c r="S97" s="277">
        <v>1309136.4981119998</v>
      </c>
      <c r="T97" s="277">
        <v>1174.9000000000001</v>
      </c>
      <c r="U97" s="277">
        <v>1054459.405</v>
      </c>
      <c r="V97" s="277">
        <v>1001.0088600000001</v>
      </c>
      <c r="W97" s="277">
        <v>950088.24377799989</v>
      </c>
      <c r="X97" s="277">
        <v>984.74704000000008</v>
      </c>
      <c r="Y97" s="277">
        <v>881132.1492799999</v>
      </c>
      <c r="Z97" s="277">
        <v>2787.87</v>
      </c>
      <c r="AA97" s="277">
        <v>2257292.1519999998</v>
      </c>
      <c r="AB97" s="317">
        <f t="shared" ref="AB97:AB100" si="19">D97+F97+H97+J97+L97+N97+P97+R97+T97+V97+X97+Z97</f>
        <v>14361.115099999999</v>
      </c>
      <c r="AC97" s="317">
        <f t="shared" si="17"/>
        <v>12478686.198394001</v>
      </c>
      <c r="AD97" s="88"/>
    </row>
    <row r="98" spans="1:31" ht="12" customHeight="1" x14ac:dyDescent="0.25">
      <c r="A98" s="388"/>
      <c r="B98" s="388" t="s">
        <v>133</v>
      </c>
      <c r="C98" s="252" t="s">
        <v>134</v>
      </c>
      <c r="D98" s="253">
        <v>124.08956999999999</v>
      </c>
      <c r="E98" s="253">
        <v>300695.67862499994</v>
      </c>
      <c r="F98" s="253">
        <v>91.675509999999989</v>
      </c>
      <c r="G98" s="253">
        <v>185493.93889200001</v>
      </c>
      <c r="H98" s="253">
        <v>51.264650000000003</v>
      </c>
      <c r="I98" s="253">
        <v>163809.138202</v>
      </c>
      <c r="J98" s="253">
        <v>78.115509999999986</v>
      </c>
      <c r="K98" s="253">
        <v>214039.90554499996</v>
      </c>
      <c r="L98" s="253">
        <v>124.04165</v>
      </c>
      <c r="M98" s="253">
        <v>256640.13834199999</v>
      </c>
      <c r="N98" s="253">
        <v>233.81783999999999</v>
      </c>
      <c r="O98" s="253">
        <v>436929.72349999991</v>
      </c>
      <c r="P98" s="277">
        <v>99.811939999999993</v>
      </c>
      <c r="Q98" s="277">
        <v>255666.840925</v>
      </c>
      <c r="R98" s="277">
        <v>91.355670000000018</v>
      </c>
      <c r="S98" s="277">
        <v>195660.71951599998</v>
      </c>
      <c r="T98" s="277">
        <v>152.91619</v>
      </c>
      <c r="U98" s="277">
        <v>311114.87213999999</v>
      </c>
      <c r="V98" s="277">
        <v>50.543099999999995</v>
      </c>
      <c r="W98" s="277">
        <v>127086.402844</v>
      </c>
      <c r="X98" s="277">
        <v>126.62058</v>
      </c>
      <c r="Y98" s="277">
        <v>275235.68618599995</v>
      </c>
      <c r="Z98" s="277">
        <v>78.204549999999998</v>
      </c>
      <c r="AA98" s="277">
        <v>110338.07281799997</v>
      </c>
      <c r="AB98" s="317">
        <f>D98+F98+H98+J98+L98+N98+P98+R98+T98+V98+X98+Z98</f>
        <v>1302.45676</v>
      </c>
      <c r="AC98" s="317">
        <f t="shared" si="17"/>
        <v>2832711.1175349997</v>
      </c>
      <c r="AD98" s="5"/>
    </row>
    <row r="99" spans="1:31" ht="14.25" customHeight="1" x14ac:dyDescent="0.25">
      <c r="A99" s="388"/>
      <c r="B99" s="388" t="s">
        <v>135</v>
      </c>
      <c r="C99" s="328" t="s">
        <v>136</v>
      </c>
      <c r="D99" s="262">
        <v>808.24711000000002</v>
      </c>
      <c r="E99" s="262">
        <v>25728.987066000009</v>
      </c>
      <c r="F99" s="262">
        <v>5.5566000000000004</v>
      </c>
      <c r="G99" s="262">
        <v>13821.191999999999</v>
      </c>
      <c r="H99" s="262">
        <v>3.6739999999999995E-2</v>
      </c>
      <c r="I99" s="262">
        <v>192.39939699999999</v>
      </c>
      <c r="J99" s="262">
        <v>0</v>
      </c>
      <c r="K99" s="262">
        <v>0</v>
      </c>
      <c r="L99" s="262">
        <v>16.615639999999999</v>
      </c>
      <c r="M99" s="262">
        <v>32246.056564999999</v>
      </c>
      <c r="N99" s="262">
        <v>266.44251999999994</v>
      </c>
      <c r="O99" s="262">
        <v>16630.356553999998</v>
      </c>
      <c r="P99" s="311">
        <v>0.73527999999999993</v>
      </c>
      <c r="Q99" s="311">
        <v>2293.0081479999999</v>
      </c>
      <c r="R99" s="311">
        <v>0.67720999999999987</v>
      </c>
      <c r="S99" s="311">
        <v>1838.5826819999997</v>
      </c>
      <c r="T99" s="311">
        <v>0.9</v>
      </c>
      <c r="U99" s="311">
        <v>1272.78</v>
      </c>
      <c r="V99" s="311">
        <v>0.88650999999999991</v>
      </c>
      <c r="W99" s="311">
        <v>2626.799747</v>
      </c>
      <c r="X99" s="311">
        <v>7.46488</v>
      </c>
      <c r="Y99" s="311">
        <v>8632.6504280000008</v>
      </c>
      <c r="Z99" s="311">
        <v>2.2101799999999998</v>
      </c>
      <c r="AA99" s="311">
        <v>4353.7801280000003</v>
      </c>
      <c r="AB99" s="317">
        <f>D99+F99+H99+J99+L99+N99+P99+R99+T99+V99+X99+Z99</f>
        <v>1109.7726700000003</v>
      </c>
      <c r="AC99" s="317">
        <f t="shared" si="17"/>
        <v>109636.59271499999</v>
      </c>
      <c r="AD99" s="88"/>
    </row>
    <row r="100" spans="1:31" ht="12" customHeight="1" x14ac:dyDescent="0.25">
      <c r="A100" s="388"/>
      <c r="B100" s="388" t="s">
        <v>137</v>
      </c>
      <c r="C100" s="252" t="s">
        <v>138</v>
      </c>
      <c r="D100" s="253">
        <v>0.35607</v>
      </c>
      <c r="E100" s="253">
        <v>670.70162800000003</v>
      </c>
      <c r="F100" s="253">
        <v>1.5581100000000001</v>
      </c>
      <c r="G100" s="253">
        <v>2349.8798800000004</v>
      </c>
      <c r="H100" s="253">
        <v>1.7871799999999998</v>
      </c>
      <c r="I100" s="253">
        <v>2371.822165</v>
      </c>
      <c r="J100" s="253">
        <v>1.5064800000000005</v>
      </c>
      <c r="K100" s="253">
        <v>2387.5009249999994</v>
      </c>
      <c r="L100" s="253">
        <v>0.40823999999999994</v>
      </c>
      <c r="M100" s="253">
        <v>624.75478699999996</v>
      </c>
      <c r="N100" s="253">
        <v>0.5942099999999999</v>
      </c>
      <c r="O100" s="253">
        <v>1118.2448960000002</v>
      </c>
      <c r="P100" s="277">
        <v>1.3880200000000003</v>
      </c>
      <c r="Q100" s="277">
        <v>2823.2108069999999</v>
      </c>
      <c r="R100" s="277">
        <v>0.56747000000000003</v>
      </c>
      <c r="S100" s="277">
        <v>1107.5379239999997</v>
      </c>
      <c r="T100" s="277">
        <v>11.278060000000002</v>
      </c>
      <c r="U100" s="277">
        <v>11184.815739</v>
      </c>
      <c r="V100" s="277">
        <v>41.041899999999984</v>
      </c>
      <c r="W100" s="277">
        <v>38089.002071999996</v>
      </c>
      <c r="X100" s="277">
        <v>2.3804499999999993</v>
      </c>
      <c r="Y100" s="277">
        <v>2925.8108540000003</v>
      </c>
      <c r="Z100" s="277">
        <v>1.6193700000000002</v>
      </c>
      <c r="AA100" s="277">
        <v>3248.4528999999989</v>
      </c>
      <c r="AB100" s="317">
        <f t="shared" si="19"/>
        <v>64.485559999999978</v>
      </c>
      <c r="AC100" s="317">
        <f t="shared" si="17"/>
        <v>68901.734576999996</v>
      </c>
    </row>
    <row r="101" spans="1:31" ht="12" customHeight="1" x14ac:dyDescent="0.25">
      <c r="A101" s="332"/>
      <c r="B101" s="388" t="s">
        <v>139</v>
      </c>
      <c r="C101" s="252" t="s">
        <v>140</v>
      </c>
      <c r="D101" s="253">
        <v>15.315820000000009</v>
      </c>
      <c r="E101" s="253">
        <v>60076.288507000027</v>
      </c>
      <c r="F101" s="253">
        <v>17.617149999999999</v>
      </c>
      <c r="G101" s="253">
        <v>61377.930458000003</v>
      </c>
      <c r="H101" s="253">
        <v>23.577090000000009</v>
      </c>
      <c r="I101" s="253">
        <v>83798.700815999997</v>
      </c>
      <c r="J101" s="253">
        <v>22.203500000000016</v>
      </c>
      <c r="K101" s="253">
        <v>81976.742291000046</v>
      </c>
      <c r="L101" s="253">
        <v>16.502800000000004</v>
      </c>
      <c r="M101" s="253">
        <v>55168.130034999987</v>
      </c>
      <c r="N101" s="253">
        <v>14.29283</v>
      </c>
      <c r="O101" s="253">
        <v>47604.294608000011</v>
      </c>
      <c r="P101" s="277">
        <v>29.824010000000012</v>
      </c>
      <c r="Q101" s="277">
        <v>96490.924418000024</v>
      </c>
      <c r="R101" s="277">
        <v>20.840390000000006</v>
      </c>
      <c r="S101" s="277">
        <v>65809.224934999991</v>
      </c>
      <c r="T101" s="277">
        <v>24.809760000000004</v>
      </c>
      <c r="U101" s="277">
        <v>77963.792418999976</v>
      </c>
      <c r="V101" s="277">
        <v>26.105180000000015</v>
      </c>
      <c r="W101" s="277">
        <v>95946.442243000027</v>
      </c>
      <c r="X101" s="277">
        <v>14.080179999999997</v>
      </c>
      <c r="Y101" s="277">
        <v>60231.713181000028</v>
      </c>
      <c r="Z101" s="277">
        <v>12.816670000000011</v>
      </c>
      <c r="AA101" s="277">
        <v>70409.344289999979</v>
      </c>
      <c r="AB101" s="317">
        <f>D101+F101+H101+J101+L101+N101+P101+R101+T101+V101+X101+Z101</f>
        <v>237.98538000000011</v>
      </c>
      <c r="AC101" s="317">
        <f>E101+G101+I101+K101+M101+O101+Q101+S101+U101+W101+Y101+AA101</f>
        <v>856853.52820100007</v>
      </c>
    </row>
    <row r="102" spans="1:31" ht="12" customHeight="1" x14ac:dyDescent="0.25">
      <c r="A102" s="333"/>
      <c r="B102" s="388" t="s">
        <v>311</v>
      </c>
      <c r="C102" s="252" t="s">
        <v>142</v>
      </c>
      <c r="D102" s="253">
        <v>10.172630000000002</v>
      </c>
      <c r="E102" s="253">
        <v>20009.738793999997</v>
      </c>
      <c r="F102" s="253">
        <v>1.1472799999999999</v>
      </c>
      <c r="G102" s="253">
        <v>5628.1985260000001</v>
      </c>
      <c r="H102" s="253">
        <v>9.8577200000000005</v>
      </c>
      <c r="I102" s="253">
        <v>14427.537578000001</v>
      </c>
      <c r="J102" s="253">
        <v>14.134540000000003</v>
      </c>
      <c r="K102" s="253">
        <v>23515.101340000005</v>
      </c>
      <c r="L102" s="253">
        <v>13.88236</v>
      </c>
      <c r="M102" s="253">
        <v>22051.979752000007</v>
      </c>
      <c r="N102" s="253">
        <v>4.104070000000001</v>
      </c>
      <c r="O102" s="253">
        <v>10871.717557</v>
      </c>
      <c r="P102" s="277">
        <v>4.7449299999999983</v>
      </c>
      <c r="Q102" s="277">
        <v>11238.056415000001</v>
      </c>
      <c r="R102" s="277">
        <v>4.7266499999999994</v>
      </c>
      <c r="S102" s="277">
        <v>11945.372487999995</v>
      </c>
      <c r="T102" s="277">
        <v>7.2515199999999984</v>
      </c>
      <c r="U102" s="277">
        <v>14618.428581999997</v>
      </c>
      <c r="V102" s="277">
        <v>16.855480000000004</v>
      </c>
      <c r="W102" s="277">
        <v>27050.814619999997</v>
      </c>
      <c r="X102" s="277">
        <v>14.327000000000002</v>
      </c>
      <c r="Y102" s="277">
        <v>26073.960111999993</v>
      </c>
      <c r="Z102" s="277">
        <v>10.656909999999998</v>
      </c>
      <c r="AA102" s="277">
        <v>21337.22539</v>
      </c>
      <c r="AB102" s="317">
        <f>D102+F102+H102+J102+L102+N102+P102+R102+T102+V102+X102+Z102</f>
        <v>111.86108999999999</v>
      </c>
      <c r="AC102" s="317">
        <f t="shared" si="17"/>
        <v>208768.131154</v>
      </c>
    </row>
    <row r="103" spans="1:31" ht="12" customHeight="1" x14ac:dyDescent="0.25">
      <c r="A103" s="333"/>
      <c r="B103" s="388">
        <v>705</v>
      </c>
      <c r="C103" s="252" t="s">
        <v>143</v>
      </c>
      <c r="D103" s="253">
        <v>23.587389999999996</v>
      </c>
      <c r="E103" s="253">
        <v>106022.35792800001</v>
      </c>
      <c r="F103" s="253">
        <v>21.03546</v>
      </c>
      <c r="G103" s="253">
        <v>91193.517637000026</v>
      </c>
      <c r="H103" s="253">
        <v>23.95746999999999</v>
      </c>
      <c r="I103" s="253">
        <v>123786.277652</v>
      </c>
      <c r="J103" s="253">
        <v>18.51645000000001</v>
      </c>
      <c r="K103" s="253">
        <v>110594.02278200003</v>
      </c>
      <c r="L103" s="253">
        <v>17.22209999999999</v>
      </c>
      <c r="M103" s="253">
        <v>92116.225754999978</v>
      </c>
      <c r="N103" s="253">
        <v>18.02159</v>
      </c>
      <c r="O103" s="253">
        <v>88661.663155000002</v>
      </c>
      <c r="P103" s="277">
        <v>28.536649999999998</v>
      </c>
      <c r="Q103" s="277">
        <v>140304.77333800003</v>
      </c>
      <c r="R103" s="277">
        <v>22.652880000000003</v>
      </c>
      <c r="S103" s="277">
        <v>105464.80119600001</v>
      </c>
      <c r="T103" s="277">
        <v>24.043420000000001</v>
      </c>
      <c r="U103" s="277">
        <v>114188.18536700001</v>
      </c>
      <c r="V103" s="277">
        <v>20.391409999999979</v>
      </c>
      <c r="W103" s="277">
        <v>105796.1958590001</v>
      </c>
      <c r="X103" s="277">
        <v>9.3331200000000027</v>
      </c>
      <c r="Y103" s="277">
        <v>64012.226242000062</v>
      </c>
      <c r="Z103" s="277">
        <v>14.028000000000002</v>
      </c>
      <c r="AA103" s="277">
        <v>88875.455003000025</v>
      </c>
      <c r="AB103" s="317">
        <f>D103+F103+H103+J103+L103+N103+P103+R103+T103+V103+X103+Z103</f>
        <v>241.32593999999997</v>
      </c>
      <c r="AC103" s="317">
        <f t="shared" si="17"/>
        <v>1231015.7019140003</v>
      </c>
    </row>
    <row r="104" spans="1:31" ht="12" customHeight="1" x14ac:dyDescent="0.25">
      <c r="A104" s="332"/>
      <c r="B104" s="388" t="s">
        <v>144</v>
      </c>
      <c r="C104" s="252" t="s">
        <v>145</v>
      </c>
      <c r="D104" s="253">
        <v>1.1516699999999997</v>
      </c>
      <c r="E104" s="253">
        <v>3002.3749440000001</v>
      </c>
      <c r="F104" s="253">
        <v>1.0931699999999998</v>
      </c>
      <c r="G104" s="253">
        <v>3068.5515750000004</v>
      </c>
      <c r="H104" s="253">
        <v>0.76862000000000008</v>
      </c>
      <c r="I104" s="253">
        <v>2276.5566670000003</v>
      </c>
      <c r="J104" s="253">
        <v>1.1789900000000002</v>
      </c>
      <c r="K104" s="253">
        <v>3401.2342760000001</v>
      </c>
      <c r="L104" s="253">
        <v>0.32862000000000002</v>
      </c>
      <c r="M104" s="253">
        <v>1201.8431399999999</v>
      </c>
      <c r="N104" s="253">
        <v>0.69467000000000001</v>
      </c>
      <c r="O104" s="253">
        <v>2152.2215730000003</v>
      </c>
      <c r="P104" s="277">
        <v>1.4161000000000001</v>
      </c>
      <c r="Q104" s="277">
        <v>4728.5348369999992</v>
      </c>
      <c r="R104" s="277">
        <v>1.2660900000000002</v>
      </c>
      <c r="S104" s="277">
        <v>5176.8336650000001</v>
      </c>
      <c r="T104" s="277">
        <v>0.28532000000000007</v>
      </c>
      <c r="U104" s="277">
        <v>1396.1868269999998</v>
      </c>
      <c r="V104" s="277">
        <v>1.0051600000000001</v>
      </c>
      <c r="W104" s="277">
        <v>2978.7458160000001</v>
      </c>
      <c r="X104" s="277">
        <v>0.91943999999999992</v>
      </c>
      <c r="Y104" s="277">
        <v>3531.3385759999996</v>
      </c>
      <c r="Z104" s="277">
        <v>1.4592099999999997</v>
      </c>
      <c r="AA104" s="277">
        <v>4579.2047540000003</v>
      </c>
      <c r="AB104" s="317">
        <f>D104+F104+H104+J104+L104+N104+P104+R104+T104+V104+X104+Z104</f>
        <v>11.567059999999998</v>
      </c>
      <c r="AC104" s="317">
        <f t="shared" si="17"/>
        <v>37493.626649999998</v>
      </c>
    </row>
    <row r="105" spans="1:31" s="5" customFormat="1" ht="9" customHeight="1" x14ac:dyDescent="0.25">
      <c r="A105" s="312"/>
      <c r="B105" s="312"/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/>
      <c r="AE105"/>
    </row>
    <row r="106" spans="1:31" s="5" customFormat="1" ht="14.25" customHeight="1" x14ac:dyDescent="0.25">
      <c r="A106" s="373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/>
    </row>
    <row r="107" spans="1:31" s="5" customFormat="1" ht="12.75" customHeight="1" x14ac:dyDescent="0.25">
      <c r="A107" s="373"/>
      <c r="B107" s="373"/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</row>
    <row r="108" spans="1:31" ht="12" customHeight="1" x14ac:dyDescent="0.25">
      <c r="A108" s="373"/>
      <c r="B108" s="373"/>
      <c r="C108" s="373"/>
      <c r="D108" s="379"/>
      <c r="E108" s="379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5"/>
      <c r="AE108" s="5"/>
    </row>
    <row r="109" spans="1:31" x14ac:dyDescent="0.25">
      <c r="A109" s="373"/>
      <c r="B109" s="373"/>
      <c r="C109" s="373"/>
      <c r="D109" s="374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4"/>
      <c r="T109" s="374"/>
      <c r="U109" s="374"/>
      <c r="V109" s="374"/>
      <c r="W109" s="374"/>
      <c r="X109" s="374"/>
      <c r="Y109" s="374"/>
      <c r="Z109" s="374"/>
      <c r="AA109" s="374"/>
      <c r="AB109" s="247"/>
      <c r="AC109" s="375" t="s">
        <v>276</v>
      </c>
      <c r="AD109" s="5"/>
    </row>
    <row r="110" spans="1:31" x14ac:dyDescent="0.25">
      <c r="A110" s="610" t="s">
        <v>332</v>
      </c>
      <c r="B110" s="610"/>
      <c r="C110" s="610"/>
      <c r="D110" s="610"/>
      <c r="E110" s="610"/>
      <c r="F110" s="610"/>
      <c r="G110" s="610"/>
      <c r="H110" s="610"/>
      <c r="I110" s="610"/>
      <c r="J110" s="610"/>
      <c r="K110" s="610"/>
      <c r="L110" s="610"/>
      <c r="M110" s="610"/>
      <c r="N110" s="610"/>
      <c r="O110" s="610"/>
      <c r="P110" s="610"/>
      <c r="Q110" s="610"/>
      <c r="R110" s="610"/>
      <c r="S110" s="610"/>
      <c r="T110" s="610"/>
      <c r="U110" s="610"/>
      <c r="V110" s="610"/>
      <c r="W110" s="610"/>
      <c r="X110" s="610"/>
      <c r="Y110" s="610"/>
      <c r="Z110" s="610"/>
      <c r="AA110" s="610"/>
      <c r="AB110" s="610"/>
      <c r="AC110" s="610"/>
      <c r="AD110" s="5"/>
    </row>
    <row r="111" spans="1:31" x14ac:dyDescent="0.25">
      <c r="A111" s="582" t="s">
        <v>3</v>
      </c>
      <c r="B111" s="582"/>
      <c r="C111" s="582"/>
      <c r="D111" s="582"/>
      <c r="E111" s="582"/>
      <c r="F111" s="582"/>
      <c r="G111" s="582"/>
      <c r="H111" s="582"/>
      <c r="I111" s="582"/>
      <c r="J111" s="582"/>
      <c r="K111" s="582"/>
      <c r="L111" s="582"/>
      <c r="M111" s="582"/>
      <c r="N111" s="582"/>
      <c r="O111" s="582"/>
      <c r="P111" s="582"/>
      <c r="Q111" s="582"/>
      <c r="R111" s="582"/>
      <c r="S111" s="582"/>
      <c r="T111" s="582"/>
      <c r="U111" s="582"/>
      <c r="V111" s="582"/>
      <c r="W111" s="582"/>
      <c r="X111" s="582"/>
      <c r="Y111" s="582"/>
      <c r="Z111" s="582"/>
      <c r="AA111" s="582"/>
      <c r="AB111" s="582"/>
      <c r="AC111" s="582"/>
    </row>
    <row r="112" spans="1:31" ht="9" customHeight="1" thickBot="1" x14ac:dyDescent="0.3">
      <c r="A112" s="387"/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  <c r="W112" s="387"/>
      <c r="X112" s="387"/>
      <c r="Y112" s="387"/>
      <c r="Z112" s="387"/>
      <c r="AA112" s="387"/>
      <c r="AB112" s="376"/>
      <c r="AC112" s="376"/>
    </row>
    <row r="113" spans="1:31" ht="15.75" thickBot="1" x14ac:dyDescent="0.3">
      <c r="A113" s="597" t="s">
        <v>149</v>
      </c>
      <c r="B113" s="599" t="s">
        <v>5</v>
      </c>
      <c r="C113" s="586" t="s">
        <v>90</v>
      </c>
      <c r="D113" s="585" t="s">
        <v>7</v>
      </c>
      <c r="E113" s="585"/>
      <c r="F113" s="585" t="s">
        <v>8</v>
      </c>
      <c r="G113" s="585"/>
      <c r="H113" s="585" t="s">
        <v>9</v>
      </c>
      <c r="I113" s="585"/>
      <c r="J113" s="585" t="s">
        <v>10</v>
      </c>
      <c r="K113" s="585"/>
      <c r="L113" s="585" t="s">
        <v>11</v>
      </c>
      <c r="M113" s="585"/>
      <c r="N113" s="585" t="s">
        <v>12</v>
      </c>
      <c r="O113" s="585"/>
      <c r="P113" s="585" t="s">
        <v>13</v>
      </c>
      <c r="Q113" s="585"/>
      <c r="R113" s="585" t="s">
        <v>14</v>
      </c>
      <c r="S113" s="585"/>
      <c r="T113" s="585" t="s">
        <v>15</v>
      </c>
      <c r="U113" s="585"/>
      <c r="V113" s="585" t="s">
        <v>16</v>
      </c>
      <c r="W113" s="585"/>
      <c r="X113" s="585" t="s">
        <v>17</v>
      </c>
      <c r="Y113" s="585"/>
      <c r="Z113" s="585" t="s">
        <v>18</v>
      </c>
      <c r="AA113" s="585"/>
      <c r="AB113" s="585" t="s">
        <v>19</v>
      </c>
      <c r="AC113" s="592"/>
    </row>
    <row r="114" spans="1:31" s="5" customFormat="1" ht="15.75" thickBot="1" x14ac:dyDescent="0.3">
      <c r="A114" s="598"/>
      <c r="B114" s="600"/>
      <c r="C114" s="587"/>
      <c r="D114" s="242" t="s">
        <v>20</v>
      </c>
      <c r="E114" s="242" t="s">
        <v>21</v>
      </c>
      <c r="F114" s="242" t="s">
        <v>20</v>
      </c>
      <c r="G114" s="242" t="s">
        <v>21</v>
      </c>
      <c r="H114" s="242" t="s">
        <v>20</v>
      </c>
      <c r="I114" s="242" t="s">
        <v>21</v>
      </c>
      <c r="J114" s="242" t="s">
        <v>20</v>
      </c>
      <c r="K114" s="242" t="s">
        <v>21</v>
      </c>
      <c r="L114" s="242" t="s">
        <v>20</v>
      </c>
      <c r="M114" s="242" t="s">
        <v>21</v>
      </c>
      <c r="N114" s="242" t="s">
        <v>20</v>
      </c>
      <c r="O114" s="242" t="s">
        <v>21</v>
      </c>
      <c r="P114" s="242" t="s">
        <v>20</v>
      </c>
      <c r="Q114" s="242" t="s">
        <v>21</v>
      </c>
      <c r="R114" s="242" t="s">
        <v>20</v>
      </c>
      <c r="S114" s="242" t="s">
        <v>21</v>
      </c>
      <c r="T114" s="242" t="s">
        <v>20</v>
      </c>
      <c r="U114" s="242" t="s">
        <v>21</v>
      </c>
      <c r="V114" s="242" t="s">
        <v>20</v>
      </c>
      <c r="W114" s="242" t="s">
        <v>21</v>
      </c>
      <c r="X114" s="242" t="s">
        <v>20</v>
      </c>
      <c r="Y114" s="242" t="s">
        <v>21</v>
      </c>
      <c r="Z114" s="242" t="s">
        <v>20</v>
      </c>
      <c r="AA114" s="242" t="s">
        <v>21</v>
      </c>
      <c r="AB114" s="242" t="s">
        <v>20</v>
      </c>
      <c r="AC114" s="243" t="s">
        <v>21</v>
      </c>
      <c r="AD114"/>
      <c r="AE114"/>
    </row>
    <row r="115" spans="1:31" s="5" customFormat="1" ht="12" customHeight="1" x14ac:dyDescent="0.25">
      <c r="A115" s="334"/>
      <c r="B115" s="335"/>
      <c r="C115" s="334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/>
    </row>
    <row r="116" spans="1:31" s="5" customFormat="1" ht="12" customHeight="1" x14ac:dyDescent="0.25">
      <c r="A116" s="332"/>
      <c r="B116" s="388" t="s">
        <v>150</v>
      </c>
      <c r="C116" s="252" t="s">
        <v>151</v>
      </c>
      <c r="D116" s="253">
        <v>0</v>
      </c>
      <c r="E116" s="253">
        <v>0</v>
      </c>
      <c r="F116" s="253">
        <v>0</v>
      </c>
      <c r="G116" s="253">
        <v>0</v>
      </c>
      <c r="H116" s="253">
        <v>0</v>
      </c>
      <c r="I116" s="253">
        <v>0</v>
      </c>
      <c r="J116" s="253">
        <v>0</v>
      </c>
      <c r="K116" s="253">
        <v>0</v>
      </c>
      <c r="L116" s="253">
        <v>0</v>
      </c>
      <c r="M116" s="253">
        <v>0</v>
      </c>
      <c r="N116" s="253">
        <v>0</v>
      </c>
      <c r="O116" s="253">
        <v>0</v>
      </c>
      <c r="P116" s="253">
        <v>0</v>
      </c>
      <c r="Q116" s="253">
        <v>0</v>
      </c>
      <c r="R116" s="253">
        <v>0</v>
      </c>
      <c r="S116" s="253">
        <v>0</v>
      </c>
      <c r="T116" s="253">
        <v>0</v>
      </c>
      <c r="U116" s="253">
        <v>0</v>
      </c>
      <c r="V116" s="253">
        <v>0</v>
      </c>
      <c r="W116" s="253">
        <v>0</v>
      </c>
      <c r="X116" s="253">
        <v>9.0719999999999995E-2</v>
      </c>
      <c r="Y116" s="253">
        <v>266.99803200000002</v>
      </c>
      <c r="Z116" s="253">
        <v>0</v>
      </c>
      <c r="AA116" s="253">
        <v>0</v>
      </c>
      <c r="AB116" s="253">
        <f>D116+F116+H116+J116+L116+N116+P116+R116+T116+V116+X116+Z116</f>
        <v>9.0719999999999995E-2</v>
      </c>
      <c r="AC116" s="253">
        <f t="shared" ref="AB116:AC121" si="20">E116+G116+I116+K116+M116+O116+Q116+S116+U116+W116+Y116+AA116</f>
        <v>266.99803200000002</v>
      </c>
      <c r="AD116"/>
    </row>
    <row r="117" spans="1:31" s="5" customFormat="1" ht="12" customHeight="1" x14ac:dyDescent="0.25">
      <c r="A117" s="333"/>
      <c r="B117" s="388" t="s">
        <v>152</v>
      </c>
      <c r="C117" s="254" t="s">
        <v>153</v>
      </c>
      <c r="D117" s="302">
        <v>161.56399999999999</v>
      </c>
      <c r="E117" s="302">
        <v>5040.796800000001</v>
      </c>
      <c r="F117" s="253">
        <v>0</v>
      </c>
      <c r="G117" s="253">
        <v>0</v>
      </c>
      <c r="H117" s="253">
        <v>0</v>
      </c>
      <c r="I117" s="253">
        <v>0</v>
      </c>
      <c r="J117" s="253">
        <v>0</v>
      </c>
      <c r="K117" s="253">
        <v>0</v>
      </c>
      <c r="L117" s="253">
        <v>1.3609999999999999E-2</v>
      </c>
      <c r="M117" s="253">
        <v>9.9352999999999998</v>
      </c>
      <c r="N117" s="253">
        <v>0</v>
      </c>
      <c r="O117" s="253">
        <v>0</v>
      </c>
      <c r="P117" s="253">
        <v>0</v>
      </c>
      <c r="Q117" s="253">
        <v>0</v>
      </c>
      <c r="R117" s="253">
        <v>0</v>
      </c>
      <c r="S117" s="253">
        <v>0</v>
      </c>
      <c r="T117" s="253">
        <v>0</v>
      </c>
      <c r="U117" s="253">
        <v>0</v>
      </c>
      <c r="V117" s="253">
        <v>0</v>
      </c>
      <c r="W117" s="253">
        <v>0</v>
      </c>
      <c r="X117" s="253">
        <v>0</v>
      </c>
      <c r="Y117" s="253">
        <v>0</v>
      </c>
      <c r="Z117" s="253">
        <v>0</v>
      </c>
      <c r="AA117" s="253">
        <v>0</v>
      </c>
      <c r="AB117" s="263">
        <f t="shared" si="20"/>
        <v>161.57760999999999</v>
      </c>
      <c r="AC117" s="263">
        <f t="shared" si="20"/>
        <v>5050.7321000000011</v>
      </c>
    </row>
    <row r="118" spans="1:31" s="5" customFormat="1" ht="12" customHeight="1" x14ac:dyDescent="0.25">
      <c r="A118" s="333"/>
      <c r="B118" s="388" t="s">
        <v>154</v>
      </c>
      <c r="C118" s="254" t="s">
        <v>155</v>
      </c>
      <c r="D118" s="253">
        <v>5.1630099999999981</v>
      </c>
      <c r="E118" s="253">
        <v>14449.345552000004</v>
      </c>
      <c r="F118" s="253">
        <v>2.8411800000000005</v>
      </c>
      <c r="G118" s="253">
        <v>9832.2500960000034</v>
      </c>
      <c r="H118" s="253">
        <v>5.5947999999999993</v>
      </c>
      <c r="I118" s="253">
        <v>21523.836773000003</v>
      </c>
      <c r="J118" s="337">
        <v>5.2063799999999993</v>
      </c>
      <c r="K118" s="337">
        <v>19931.826098000001</v>
      </c>
      <c r="L118" s="337">
        <v>4.8448700000000002</v>
      </c>
      <c r="M118" s="337">
        <v>19027.429564000002</v>
      </c>
      <c r="N118" s="337">
        <v>5.8794699999999995</v>
      </c>
      <c r="O118" s="337">
        <v>17748.981648000001</v>
      </c>
      <c r="P118" s="337">
        <v>12.521799999999997</v>
      </c>
      <c r="Q118" s="337">
        <v>36525.451418999997</v>
      </c>
      <c r="R118" s="337">
        <v>6.9701400000000007</v>
      </c>
      <c r="S118" s="337">
        <v>14667.775999000001</v>
      </c>
      <c r="T118" s="337">
        <v>6.786459999999999</v>
      </c>
      <c r="U118" s="337">
        <v>15866.276238000004</v>
      </c>
      <c r="V118" s="337">
        <v>7.6603299999999992</v>
      </c>
      <c r="W118" s="337">
        <v>19715.087701</v>
      </c>
      <c r="X118" s="337">
        <v>4.6493999999999982</v>
      </c>
      <c r="Y118" s="337">
        <v>13645.862799999999</v>
      </c>
      <c r="Z118" s="337">
        <v>5.2989499999999987</v>
      </c>
      <c r="AA118" s="337">
        <v>23039.223604999999</v>
      </c>
      <c r="AB118" s="263">
        <f t="shared" si="20"/>
        <v>73.416789999999992</v>
      </c>
      <c r="AC118" s="263">
        <f t="shared" si="20"/>
        <v>225973.34749300004</v>
      </c>
    </row>
    <row r="119" spans="1:31" s="5" customFormat="1" ht="12" customHeight="1" x14ac:dyDescent="0.25">
      <c r="A119" s="332"/>
      <c r="B119" s="388" t="s">
        <v>156</v>
      </c>
      <c r="C119" s="252" t="s">
        <v>157</v>
      </c>
      <c r="D119" s="253">
        <v>4.7478800000000003</v>
      </c>
      <c r="E119" s="253">
        <v>28735.627845000003</v>
      </c>
      <c r="F119" s="253">
        <v>4.2767099999999996</v>
      </c>
      <c r="G119" s="253">
        <v>26427.346600000001</v>
      </c>
      <c r="H119" s="253">
        <v>5.1745099999999997</v>
      </c>
      <c r="I119" s="253">
        <v>32268.963917000005</v>
      </c>
      <c r="J119" s="253">
        <v>5.8493300000000019</v>
      </c>
      <c r="K119" s="253">
        <v>36269.674933000002</v>
      </c>
      <c r="L119" s="253">
        <v>4.9219800000000022</v>
      </c>
      <c r="M119" s="253">
        <v>30040.755904999998</v>
      </c>
      <c r="N119" s="253">
        <v>5.0129900000000003</v>
      </c>
      <c r="O119" s="253">
        <v>30814.031873</v>
      </c>
      <c r="P119" s="253">
        <v>7.5856699999999995</v>
      </c>
      <c r="Q119" s="253">
        <v>46675.424162999996</v>
      </c>
      <c r="R119" s="253">
        <v>5.9464100000000002</v>
      </c>
      <c r="S119" s="253">
        <v>36319.150660999992</v>
      </c>
      <c r="T119" s="253">
        <v>5.3082099999999999</v>
      </c>
      <c r="U119" s="253">
        <v>32971.276110999992</v>
      </c>
      <c r="V119" s="253">
        <v>6.0257500000000004</v>
      </c>
      <c r="W119" s="253">
        <v>37626.070193</v>
      </c>
      <c r="X119" s="253">
        <v>4.6007999999999996</v>
      </c>
      <c r="Y119" s="253">
        <v>30437.861985999996</v>
      </c>
      <c r="Z119" s="253">
        <v>4.6853599999999993</v>
      </c>
      <c r="AA119" s="253">
        <v>32413.676817999996</v>
      </c>
      <c r="AB119" s="263">
        <f>D119+F119+H119+J119+L119+N119+P119+R119+T119+V119+X119+Z119</f>
        <v>64.135600000000011</v>
      </c>
      <c r="AC119" s="263">
        <f t="shared" si="20"/>
        <v>400999.86100499996</v>
      </c>
    </row>
    <row r="120" spans="1:31" s="5" customFormat="1" ht="12" customHeight="1" x14ac:dyDescent="0.25">
      <c r="A120" s="332"/>
      <c r="B120" s="388" t="s">
        <v>158</v>
      </c>
      <c r="C120" s="252" t="s">
        <v>159</v>
      </c>
      <c r="D120" s="253">
        <v>8.2966100000000012</v>
      </c>
      <c r="E120" s="253">
        <v>19530.677034</v>
      </c>
      <c r="F120" s="253">
        <v>10.501200000000003</v>
      </c>
      <c r="G120" s="253">
        <v>25930.604340000002</v>
      </c>
      <c r="H120" s="253">
        <v>7.3922600000000003</v>
      </c>
      <c r="I120" s="253">
        <v>19888.016946000003</v>
      </c>
      <c r="J120" s="253">
        <v>4.4339400000000007</v>
      </c>
      <c r="K120" s="253">
        <v>14110.926150000001</v>
      </c>
      <c r="L120" s="253">
        <v>7.8604000000000003</v>
      </c>
      <c r="M120" s="253">
        <v>22507.430372000006</v>
      </c>
      <c r="N120" s="253">
        <v>7.3930199999999999</v>
      </c>
      <c r="O120" s="253">
        <v>18623.217688000001</v>
      </c>
      <c r="P120" s="253">
        <v>9.0758899999999993</v>
      </c>
      <c r="Q120" s="253">
        <v>26531.962863999997</v>
      </c>
      <c r="R120" s="253">
        <v>8.4674099999999992</v>
      </c>
      <c r="S120" s="253">
        <v>22721.827279999998</v>
      </c>
      <c r="T120" s="253">
        <v>6.75631</v>
      </c>
      <c r="U120" s="253">
        <v>17912.194523999995</v>
      </c>
      <c r="V120" s="253">
        <v>7.573240000000002</v>
      </c>
      <c r="W120" s="253">
        <v>19745.914079999999</v>
      </c>
      <c r="X120" s="253">
        <v>5.8815400000000055</v>
      </c>
      <c r="Y120" s="253">
        <v>14949.118808000005</v>
      </c>
      <c r="Z120" s="253">
        <v>5.4021199999999991</v>
      </c>
      <c r="AA120" s="253">
        <v>15808.360884</v>
      </c>
      <c r="AB120" s="263">
        <f>D120+F120+H120+J120+L120+N120+P120+R120+T120+V120+X120+Z120</f>
        <v>89.033940000000001</v>
      </c>
      <c r="AC120" s="263">
        <f t="shared" si="20"/>
        <v>238260.25096999996</v>
      </c>
    </row>
    <row r="121" spans="1:31" s="5" customFormat="1" ht="12" customHeight="1" x14ac:dyDescent="0.25">
      <c r="A121" s="332"/>
      <c r="B121" s="388" t="s">
        <v>160</v>
      </c>
      <c r="C121" s="252" t="s">
        <v>161</v>
      </c>
      <c r="D121" s="253">
        <v>9.0699999999999999E-3</v>
      </c>
      <c r="E121" s="253">
        <v>55.600006999999998</v>
      </c>
      <c r="F121" s="253">
        <v>0</v>
      </c>
      <c r="G121" s="253">
        <v>0</v>
      </c>
      <c r="H121" s="253">
        <v>1.9960000000000002E-2</v>
      </c>
      <c r="I121" s="253">
        <v>140.400532</v>
      </c>
      <c r="J121" s="253">
        <v>6.0000000000000001E-3</v>
      </c>
      <c r="K121" s="253">
        <v>199.02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3">
        <v>0</v>
      </c>
      <c r="V121" s="253">
        <v>0</v>
      </c>
      <c r="W121" s="253">
        <v>0</v>
      </c>
      <c r="X121" s="253">
        <v>0</v>
      </c>
      <c r="Y121" s="253">
        <v>0</v>
      </c>
      <c r="Z121" s="253">
        <v>0</v>
      </c>
      <c r="AA121" s="253">
        <v>0</v>
      </c>
      <c r="AB121" s="263">
        <f>D121+F121+H121+J121+L121+N121+P121+R121+T121+V121+X121+Z121</f>
        <v>3.5029999999999999E-2</v>
      </c>
      <c r="AC121" s="263">
        <f t="shared" si="20"/>
        <v>395.02053899999999</v>
      </c>
    </row>
    <row r="122" spans="1:31" ht="12" customHeight="1" x14ac:dyDescent="0.25">
      <c r="A122" s="338"/>
      <c r="B122" s="388" t="s">
        <v>312</v>
      </c>
      <c r="C122" s="328" t="s">
        <v>313</v>
      </c>
      <c r="D122" s="262">
        <v>32.043199999999999</v>
      </c>
      <c r="E122" s="262">
        <v>30854.995857000002</v>
      </c>
      <c r="F122" s="262">
        <v>191.26688000000001</v>
      </c>
      <c r="G122" s="262">
        <v>90624.665383000014</v>
      </c>
      <c r="H122" s="262">
        <v>124.52175</v>
      </c>
      <c r="I122" s="262">
        <v>67889.006246000004</v>
      </c>
      <c r="J122" s="262">
        <v>95.636229999999998</v>
      </c>
      <c r="K122" s="262">
        <v>72386.199638999999</v>
      </c>
      <c r="L122" s="262">
        <v>58.453360000000004</v>
      </c>
      <c r="M122" s="262">
        <v>34035.084062999995</v>
      </c>
      <c r="N122" s="262">
        <v>7.1480199999999998</v>
      </c>
      <c r="O122" s="262">
        <v>15438.248797</v>
      </c>
      <c r="P122" s="262">
        <v>15.11523</v>
      </c>
      <c r="Q122" s="262">
        <v>32444.906518000003</v>
      </c>
      <c r="R122" s="262">
        <v>6.4850100000000008</v>
      </c>
      <c r="S122" s="262">
        <v>18605.291559000005</v>
      </c>
      <c r="T122" s="262">
        <v>11.983700000000001</v>
      </c>
      <c r="U122" s="262">
        <v>22277.149161999998</v>
      </c>
      <c r="V122" s="262">
        <v>13.138640000000001</v>
      </c>
      <c r="W122" s="262">
        <v>27451.739439000001</v>
      </c>
      <c r="X122" s="262">
        <v>8.9888800000000053</v>
      </c>
      <c r="Y122" s="262">
        <v>20338.286940999998</v>
      </c>
      <c r="Z122" s="262">
        <v>6.8203399999999998</v>
      </c>
      <c r="AA122" s="262">
        <v>19412.632306999996</v>
      </c>
      <c r="AB122" s="263">
        <f>D122+F122+H122+J122+L122+N122+P122+R122+T122+V122+X122+Z122</f>
        <v>571.60123999999996</v>
      </c>
      <c r="AC122" s="263">
        <f>E122+G122+I122+K122+M122+O122+Q122+S122+U122+W122+Y122+AA122</f>
        <v>451758.20591100003</v>
      </c>
      <c r="AD122" s="84"/>
      <c r="AE122" s="5"/>
    </row>
    <row r="123" spans="1:31" ht="12" customHeight="1" x14ac:dyDescent="0.25">
      <c r="A123" s="248" t="s">
        <v>105</v>
      </c>
      <c r="B123" s="250"/>
      <c r="C123" s="325" t="s">
        <v>166</v>
      </c>
      <c r="D123" s="285"/>
      <c r="E123" s="285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91"/>
      <c r="AC123" s="291"/>
      <c r="AD123" s="5"/>
    </row>
    <row r="124" spans="1:31" ht="12" customHeight="1" x14ac:dyDescent="0.25">
      <c r="A124" s="588"/>
      <c r="B124" s="588"/>
      <c r="C124" s="339" t="s">
        <v>167</v>
      </c>
      <c r="D124" s="262">
        <f>+D125+D126+D127+D128+D129</f>
        <v>5841.6063599999998</v>
      </c>
      <c r="E124" s="262">
        <f t="shared" ref="E124:AA124" si="21">+E125+E126+E127+E128+E129</f>
        <v>3809355.4035450006</v>
      </c>
      <c r="F124" s="262">
        <f t="shared" si="21"/>
        <v>6217.0260199999939</v>
      </c>
      <c r="G124" s="262">
        <f t="shared" si="21"/>
        <v>4219376.3686019955</v>
      </c>
      <c r="H124" s="262">
        <f>+H125+H126+H127+H128+H129</f>
        <v>5069.8545499999982</v>
      </c>
      <c r="I124" s="262">
        <f>+I125+I126+I127+I128+I129</f>
        <v>3243807.564096</v>
      </c>
      <c r="J124" s="262">
        <f>+J125+J126+J127+J128+J129</f>
        <v>5927.3950100000029</v>
      </c>
      <c r="K124" s="262">
        <f t="shared" si="21"/>
        <v>4304277.5963400025</v>
      </c>
      <c r="L124" s="262">
        <f>+L125+L126+L127+L128+L129</f>
        <v>6623.1207400000003</v>
      </c>
      <c r="M124" s="262">
        <f t="shared" si="21"/>
        <v>4658373.3833710002</v>
      </c>
      <c r="N124" s="262">
        <f>+N125+N126+N127+N128+N129</f>
        <v>5000.7276599999987</v>
      </c>
      <c r="O124" s="262">
        <f t="shared" si="21"/>
        <v>4182409.1927880021</v>
      </c>
      <c r="P124" s="262">
        <f>+P125+P126+P127+P128+P129</f>
        <v>4228.7033599999986</v>
      </c>
      <c r="Q124" s="262">
        <f t="shared" si="21"/>
        <v>3613912.4636219991</v>
      </c>
      <c r="R124" s="262">
        <f>+R125+R126+R127+R128+R129</f>
        <v>5235.8073999999997</v>
      </c>
      <c r="S124" s="262">
        <f t="shared" si="21"/>
        <v>4253774.7602970004</v>
      </c>
      <c r="T124" s="262">
        <f>+T125+T126+T127+T128+T129</f>
        <v>5579.4505099999988</v>
      </c>
      <c r="U124" s="262">
        <f t="shared" si="21"/>
        <v>5258971.4969269987</v>
      </c>
      <c r="V124" s="262">
        <f t="shared" si="21"/>
        <v>6090.5872099999997</v>
      </c>
      <c r="W124" s="262">
        <f t="shared" si="21"/>
        <v>5631529.8147499999</v>
      </c>
      <c r="X124" s="262">
        <f t="shared" si="21"/>
        <v>4647.4036599999999</v>
      </c>
      <c r="Y124" s="262">
        <f t="shared" si="21"/>
        <v>4409397.6472120006</v>
      </c>
      <c r="Z124" s="262">
        <f t="shared" si="21"/>
        <v>8869.7251499999984</v>
      </c>
      <c r="AA124" s="262">
        <f t="shared" si="21"/>
        <v>7293395.8952359995</v>
      </c>
      <c r="AB124" s="263">
        <f t="shared" ref="AB124:AC130" si="22">D124+F124+H124+J124+L124+N124+P124+R124+T124+V124+X124+Z124</f>
        <v>69331.407629999987</v>
      </c>
      <c r="AC124" s="263">
        <f t="shared" si="22"/>
        <v>54878581.586786002</v>
      </c>
      <c r="AD124" s="5"/>
    </row>
    <row r="125" spans="1:31" ht="12" customHeight="1" x14ac:dyDescent="0.25">
      <c r="A125" s="388"/>
      <c r="B125" s="388" t="s">
        <v>168</v>
      </c>
      <c r="C125" s="252" t="s">
        <v>169</v>
      </c>
      <c r="D125" s="265">
        <v>629</v>
      </c>
      <c r="E125" s="265">
        <v>521083.8</v>
      </c>
      <c r="F125" s="265">
        <v>233.5</v>
      </c>
      <c r="G125" s="265">
        <v>162499.75</v>
      </c>
      <c r="H125" s="265">
        <v>354</v>
      </c>
      <c r="I125" s="265">
        <v>263642.09999999998</v>
      </c>
      <c r="J125" s="265">
        <v>506.5</v>
      </c>
      <c r="K125" s="265">
        <v>356160.7</v>
      </c>
      <c r="L125" s="265">
        <v>250.25</v>
      </c>
      <c r="M125" s="265">
        <v>190922.5</v>
      </c>
      <c r="N125" s="265">
        <v>125</v>
      </c>
      <c r="O125" s="265">
        <v>83412.5</v>
      </c>
      <c r="P125" s="265">
        <v>0</v>
      </c>
      <c r="Q125" s="265">
        <v>0</v>
      </c>
      <c r="R125" s="265">
        <v>0</v>
      </c>
      <c r="S125" s="265">
        <v>0</v>
      </c>
      <c r="T125" s="265">
        <v>0</v>
      </c>
      <c r="U125" s="265">
        <v>0</v>
      </c>
      <c r="V125" s="265">
        <v>582.5</v>
      </c>
      <c r="W125" s="265">
        <v>432850</v>
      </c>
      <c r="X125" s="265">
        <v>625</v>
      </c>
      <c r="Y125" s="265">
        <v>446970</v>
      </c>
      <c r="Z125" s="265">
        <v>755</v>
      </c>
      <c r="AA125" s="265">
        <v>584986</v>
      </c>
      <c r="AB125" s="263">
        <f t="shared" si="22"/>
        <v>4060.75</v>
      </c>
      <c r="AC125" s="263">
        <f t="shared" si="22"/>
        <v>3042527.35</v>
      </c>
    </row>
    <row r="126" spans="1:31" s="5" customFormat="1" ht="12" customHeight="1" x14ac:dyDescent="0.25">
      <c r="A126" s="388"/>
      <c r="B126" s="388" t="s">
        <v>170</v>
      </c>
      <c r="C126" s="252" t="s">
        <v>171</v>
      </c>
      <c r="D126" s="253">
        <v>2590.6235899999997</v>
      </c>
      <c r="E126" s="253">
        <v>1406677.380195</v>
      </c>
      <c r="F126" s="253">
        <v>1865.8502100000001</v>
      </c>
      <c r="G126" s="253">
        <v>968952.21520400012</v>
      </c>
      <c r="H126" s="253">
        <v>1748.0636099999997</v>
      </c>
      <c r="I126" s="253">
        <v>578636.09804100008</v>
      </c>
      <c r="J126" s="253">
        <v>1026.29945</v>
      </c>
      <c r="K126" s="253">
        <v>447034.01602099999</v>
      </c>
      <c r="L126" s="253">
        <v>3285.5556299999998</v>
      </c>
      <c r="M126" s="253">
        <v>1712149.5542110002</v>
      </c>
      <c r="N126" s="253">
        <v>1309.9514400000003</v>
      </c>
      <c r="O126" s="253">
        <v>690169.37989800004</v>
      </c>
      <c r="P126" s="253">
        <v>729.16197</v>
      </c>
      <c r="Q126" s="253">
        <v>415516.13033899991</v>
      </c>
      <c r="R126" s="253">
        <v>2454.7716100000002</v>
      </c>
      <c r="S126" s="253">
        <v>1454885.3037359999</v>
      </c>
      <c r="T126" s="253">
        <v>1430.98243</v>
      </c>
      <c r="U126" s="253">
        <v>813978.26540999999</v>
      </c>
      <c r="V126" s="253">
        <v>1536.6777400000001</v>
      </c>
      <c r="W126" s="253">
        <v>871180.04168199981</v>
      </c>
      <c r="X126" s="253">
        <v>1947.8005500000002</v>
      </c>
      <c r="Y126" s="253">
        <v>1219368.7122869999</v>
      </c>
      <c r="Z126" s="253">
        <v>3998.3922799999996</v>
      </c>
      <c r="AA126" s="253">
        <v>1786395.3707039997</v>
      </c>
      <c r="AB126" s="263">
        <f>D126+F126+H126+J126+L126+N126+P126+R126+T126+V126+X126+Z126</f>
        <v>23924.130509999995</v>
      </c>
      <c r="AC126" s="263">
        <f t="shared" si="22"/>
        <v>12364942.467727998</v>
      </c>
      <c r="AD126" s="88"/>
      <c r="AE126"/>
    </row>
    <row r="127" spans="1:31" ht="12" customHeight="1" x14ac:dyDescent="0.25">
      <c r="A127" s="388"/>
      <c r="B127" s="388" t="s">
        <v>172</v>
      </c>
      <c r="C127" s="252" t="s">
        <v>173</v>
      </c>
      <c r="D127" s="340">
        <v>3.5407500000000001</v>
      </c>
      <c r="E127" s="253">
        <v>8285.7439969999996</v>
      </c>
      <c r="F127" s="253">
        <v>1.59361</v>
      </c>
      <c r="G127" s="253">
        <v>4024.4783899999998</v>
      </c>
      <c r="H127" s="253">
        <v>3.3672999999999997</v>
      </c>
      <c r="I127" s="253">
        <v>6511.055147</v>
      </c>
      <c r="J127" s="253">
        <v>4.2031400000000003</v>
      </c>
      <c r="K127" s="253">
        <v>7518.8871889999991</v>
      </c>
      <c r="L127" s="253">
        <v>2.18689</v>
      </c>
      <c r="M127" s="253">
        <v>6400.7237949999999</v>
      </c>
      <c r="N127" s="253">
        <v>1.5921100000000001</v>
      </c>
      <c r="O127" s="253">
        <v>2898.1011909999997</v>
      </c>
      <c r="P127" s="253">
        <v>6.9862200000000003</v>
      </c>
      <c r="Q127" s="253">
        <v>19793.594537000001</v>
      </c>
      <c r="R127" s="253">
        <v>9.154989999999998</v>
      </c>
      <c r="S127" s="253">
        <v>19929.336105000002</v>
      </c>
      <c r="T127" s="253">
        <v>1.47133</v>
      </c>
      <c r="U127" s="253">
        <v>3584.3241390000003</v>
      </c>
      <c r="V127" s="253">
        <v>0.61235000000000006</v>
      </c>
      <c r="W127" s="253">
        <v>1237.4981150000001</v>
      </c>
      <c r="X127" s="253">
        <v>1.6814</v>
      </c>
      <c r="Y127" s="253">
        <v>3833.4079409999999</v>
      </c>
      <c r="Z127" s="253">
        <v>1.4493199999999999</v>
      </c>
      <c r="AA127" s="253">
        <v>3159.1668419999996</v>
      </c>
      <c r="AB127" s="263">
        <f t="shared" si="22"/>
        <v>37.839410000000001</v>
      </c>
      <c r="AC127" s="263">
        <f t="shared" si="22"/>
        <v>87176.31738800001</v>
      </c>
      <c r="AE127" s="5"/>
    </row>
    <row r="128" spans="1:31" ht="12" customHeight="1" x14ac:dyDescent="0.25">
      <c r="A128" s="388"/>
      <c r="B128" s="388" t="s">
        <v>174</v>
      </c>
      <c r="C128" s="252" t="s">
        <v>175</v>
      </c>
      <c r="D128" s="253">
        <v>318.125</v>
      </c>
      <c r="E128" s="253">
        <v>225967.32500000001</v>
      </c>
      <c r="F128" s="253">
        <v>108.151</v>
      </c>
      <c r="G128" s="253">
        <v>83102.924899999998</v>
      </c>
      <c r="H128" s="253">
        <v>167</v>
      </c>
      <c r="I128" s="253">
        <v>143397.5</v>
      </c>
      <c r="J128" s="253">
        <v>170.375</v>
      </c>
      <c r="K128" s="253">
        <v>143825.60000000001</v>
      </c>
      <c r="L128" s="253">
        <v>228.25</v>
      </c>
      <c r="M128" s="253">
        <v>186124.125</v>
      </c>
      <c r="N128" s="253">
        <v>272.82799999999997</v>
      </c>
      <c r="O128" s="253">
        <v>217581.89139999999</v>
      </c>
      <c r="P128" s="253">
        <v>62.125</v>
      </c>
      <c r="Q128" s="253">
        <v>54229.962500000001</v>
      </c>
      <c r="R128" s="253">
        <v>178.625</v>
      </c>
      <c r="S128" s="253">
        <v>136763.5625</v>
      </c>
      <c r="T128" s="253">
        <v>149.19999999999999</v>
      </c>
      <c r="U128" s="253">
        <v>115684.75</v>
      </c>
      <c r="V128" s="253">
        <v>58.625</v>
      </c>
      <c r="W128" s="253">
        <v>42056.875</v>
      </c>
      <c r="X128" s="253">
        <v>17.515999999999998</v>
      </c>
      <c r="Y128" s="253">
        <v>18935</v>
      </c>
      <c r="Z128" s="253">
        <v>134.75</v>
      </c>
      <c r="AA128" s="253">
        <v>160893.77500000002</v>
      </c>
      <c r="AB128" s="263">
        <f t="shared" si="22"/>
        <v>1865.5700000000002</v>
      </c>
      <c r="AC128" s="263">
        <f t="shared" si="22"/>
        <v>1528563.2913000002</v>
      </c>
      <c r="AD128" s="88"/>
    </row>
    <row r="129" spans="1:32" ht="12" customHeight="1" x14ac:dyDescent="0.25">
      <c r="A129" s="388"/>
      <c r="B129" s="341" t="s">
        <v>176</v>
      </c>
      <c r="C129" s="252" t="s">
        <v>177</v>
      </c>
      <c r="D129" s="253">
        <v>2300.31702</v>
      </c>
      <c r="E129" s="253">
        <v>1647341.1543530005</v>
      </c>
      <c r="F129" s="253">
        <v>4007.9311999999945</v>
      </c>
      <c r="G129" s="253">
        <v>3000797.0001079957</v>
      </c>
      <c r="H129" s="253">
        <v>2797.4236399999991</v>
      </c>
      <c r="I129" s="253">
        <v>2251620.810908</v>
      </c>
      <c r="J129" s="253">
        <v>4220.0174200000029</v>
      </c>
      <c r="K129" s="253">
        <v>3349738.3931300025</v>
      </c>
      <c r="L129" s="253">
        <v>2856.8782200000001</v>
      </c>
      <c r="M129" s="253">
        <v>2562776.4803649997</v>
      </c>
      <c r="N129" s="253">
        <v>3291.3561099999979</v>
      </c>
      <c r="O129" s="253">
        <v>3188347.3202990023</v>
      </c>
      <c r="P129" s="253">
        <v>3430.4301699999987</v>
      </c>
      <c r="Q129" s="253">
        <v>3124372.7762459991</v>
      </c>
      <c r="R129" s="253">
        <v>2593.255799999999</v>
      </c>
      <c r="S129" s="253">
        <v>2642196.5579560003</v>
      </c>
      <c r="T129" s="253">
        <v>3997.7967499999991</v>
      </c>
      <c r="U129" s="253">
        <v>4325724.1573779983</v>
      </c>
      <c r="V129" s="253">
        <v>3912.1721199999993</v>
      </c>
      <c r="W129" s="253">
        <v>4284205.3999530002</v>
      </c>
      <c r="X129" s="253">
        <v>2055.4057099999995</v>
      </c>
      <c r="Y129" s="253">
        <v>2720290.5269840001</v>
      </c>
      <c r="Z129" s="253">
        <v>3980.1335499999982</v>
      </c>
      <c r="AA129" s="253">
        <v>4757961.5826899996</v>
      </c>
      <c r="AB129" s="263">
        <f t="shared" si="22"/>
        <v>39443.117709999984</v>
      </c>
      <c r="AC129" s="263">
        <f t="shared" si="22"/>
        <v>37855372.16037</v>
      </c>
      <c r="AD129" s="5"/>
    </row>
    <row r="130" spans="1:32" ht="12" customHeight="1" x14ac:dyDescent="0.25">
      <c r="A130" s="388"/>
      <c r="B130" s="388" t="s">
        <v>178</v>
      </c>
      <c r="C130" s="252" t="s">
        <v>179</v>
      </c>
      <c r="D130" s="253">
        <v>0</v>
      </c>
      <c r="E130" s="253">
        <v>0</v>
      </c>
      <c r="F130" s="253">
        <v>0</v>
      </c>
      <c r="G130" s="253">
        <v>0</v>
      </c>
      <c r="H130" s="253">
        <v>1.2270000000000001</v>
      </c>
      <c r="I130" s="253">
        <v>1762.9536000000001</v>
      </c>
      <c r="J130" s="253">
        <v>2.2450000000000001</v>
      </c>
      <c r="K130" s="253">
        <v>1975.6</v>
      </c>
      <c r="L130" s="253">
        <v>0</v>
      </c>
      <c r="M130" s="253">
        <v>0</v>
      </c>
      <c r="N130" s="253">
        <v>1.2250000000000001</v>
      </c>
      <c r="O130" s="253">
        <v>539.98</v>
      </c>
      <c r="P130" s="253">
        <v>0</v>
      </c>
      <c r="Q130" s="253">
        <v>0</v>
      </c>
      <c r="R130" s="253">
        <v>0</v>
      </c>
      <c r="S130" s="253">
        <v>0</v>
      </c>
      <c r="T130" s="253">
        <v>48.950400000000002</v>
      </c>
      <c r="U130" s="253">
        <v>28487.46702</v>
      </c>
      <c r="V130" s="253">
        <v>108.25129999999999</v>
      </c>
      <c r="W130" s="253">
        <v>73751.329832000003</v>
      </c>
      <c r="X130" s="253">
        <v>51.534169999999996</v>
      </c>
      <c r="Y130" s="253">
        <v>29520.729987999999</v>
      </c>
      <c r="Z130" s="253">
        <v>0</v>
      </c>
      <c r="AA130" s="253">
        <v>0</v>
      </c>
      <c r="AB130" s="263">
        <f t="shared" si="22"/>
        <v>213.43286999999998</v>
      </c>
      <c r="AC130" s="263">
        <f t="shared" si="22"/>
        <v>136038.06044</v>
      </c>
      <c r="AD130" s="88"/>
      <c r="AE130" s="88"/>
    </row>
    <row r="131" spans="1:32" ht="12" customHeight="1" x14ac:dyDescent="0.25">
      <c r="A131" s="332"/>
      <c r="B131" s="388" t="s">
        <v>180</v>
      </c>
      <c r="C131" s="252" t="s">
        <v>181</v>
      </c>
      <c r="D131" s="253">
        <v>39.425460000000008</v>
      </c>
      <c r="E131" s="253">
        <v>43474.504284000002</v>
      </c>
      <c r="F131" s="253">
        <v>25.597839999999998</v>
      </c>
      <c r="G131" s="253">
        <v>23993.641627999998</v>
      </c>
      <c r="H131" s="253">
        <v>12.283430000000003</v>
      </c>
      <c r="I131" s="253">
        <v>16323.605416</v>
      </c>
      <c r="J131" s="253">
        <v>12.945679999999999</v>
      </c>
      <c r="K131" s="253">
        <v>16037.903849999999</v>
      </c>
      <c r="L131" s="253">
        <v>11.343549999999997</v>
      </c>
      <c r="M131" s="253">
        <v>13878.007231000003</v>
      </c>
      <c r="N131" s="253">
        <v>18.614060000000002</v>
      </c>
      <c r="O131" s="253">
        <v>14011.608903</v>
      </c>
      <c r="P131" s="253">
        <v>15.494899999999998</v>
      </c>
      <c r="Q131" s="253">
        <v>17480.014592</v>
      </c>
      <c r="R131" s="253">
        <v>12.555399999999999</v>
      </c>
      <c r="S131" s="253">
        <v>14658.077925000001</v>
      </c>
      <c r="T131" s="253">
        <v>12.791440000000001</v>
      </c>
      <c r="U131" s="253">
        <v>14357.674706000003</v>
      </c>
      <c r="V131" s="253">
        <v>16.347630000000002</v>
      </c>
      <c r="W131" s="253">
        <v>18995.908655000003</v>
      </c>
      <c r="X131" s="253">
        <v>29.837659999999996</v>
      </c>
      <c r="Y131" s="253">
        <v>49046.972269999984</v>
      </c>
      <c r="Z131" s="253">
        <v>13.276689999999999</v>
      </c>
      <c r="AA131" s="253">
        <v>15333.528084999998</v>
      </c>
      <c r="AB131" s="263">
        <f>D131+F131+H131+J131+L131+N131+P131+R131+T131+V131+X131+Z131</f>
        <v>220.51374000000001</v>
      </c>
      <c r="AC131" s="263">
        <f>E131+G131+I131+K131+M131+O131+Q131+S131+U131+W131+Y131+AA131</f>
        <v>257591.447545</v>
      </c>
      <c r="AD131" s="88"/>
    </row>
    <row r="132" spans="1:32" ht="12" customHeight="1" x14ac:dyDescent="0.25">
      <c r="A132" s="257"/>
      <c r="B132" s="257"/>
      <c r="C132" s="325" t="s">
        <v>182</v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91"/>
      <c r="AC132" s="291"/>
    </row>
    <row r="133" spans="1:32" ht="12" customHeight="1" x14ac:dyDescent="0.25">
      <c r="A133" s="388"/>
      <c r="B133" s="388" t="s">
        <v>183</v>
      </c>
      <c r="C133" s="252" t="s">
        <v>184</v>
      </c>
      <c r="D133" s="253">
        <v>0</v>
      </c>
      <c r="E133" s="253">
        <v>0</v>
      </c>
      <c r="F133" s="253">
        <v>0</v>
      </c>
      <c r="G133" s="253">
        <v>0</v>
      </c>
      <c r="H133" s="253">
        <v>0</v>
      </c>
      <c r="I133" s="253">
        <v>0</v>
      </c>
      <c r="J133" s="253">
        <v>0</v>
      </c>
      <c r="K133" s="253">
        <v>0</v>
      </c>
      <c r="L133" s="253">
        <v>0</v>
      </c>
      <c r="M133" s="253">
        <v>0</v>
      </c>
      <c r="N133" s="253">
        <v>0</v>
      </c>
      <c r="O133" s="253">
        <v>0</v>
      </c>
      <c r="P133" s="253">
        <v>0</v>
      </c>
      <c r="Q133" s="253">
        <v>0</v>
      </c>
      <c r="R133" s="253">
        <v>0</v>
      </c>
      <c r="S133" s="253">
        <v>0</v>
      </c>
      <c r="T133" s="253">
        <v>0</v>
      </c>
      <c r="U133" s="253">
        <v>0</v>
      </c>
      <c r="V133" s="253">
        <v>0</v>
      </c>
      <c r="W133" s="253">
        <v>0</v>
      </c>
      <c r="X133" s="253">
        <v>0</v>
      </c>
      <c r="Y133" s="253">
        <v>0</v>
      </c>
      <c r="Z133" s="253">
        <v>0</v>
      </c>
      <c r="AA133" s="253">
        <v>0</v>
      </c>
      <c r="AB133" s="263">
        <f t="shared" ref="AB133:AC135" si="23">D133+F133+H133+J133+L133+N133+P133+R133+T133+V133+X133+Z133</f>
        <v>0</v>
      </c>
      <c r="AC133" s="263">
        <f t="shared" si="23"/>
        <v>0</v>
      </c>
    </row>
    <row r="134" spans="1:32" ht="12" customHeight="1" x14ac:dyDescent="0.25">
      <c r="A134" s="388"/>
      <c r="B134" s="388" t="s">
        <v>185</v>
      </c>
      <c r="C134" s="252" t="s">
        <v>186</v>
      </c>
      <c r="D134" s="253">
        <v>0</v>
      </c>
      <c r="E134" s="253">
        <v>0</v>
      </c>
      <c r="F134" s="253">
        <v>0</v>
      </c>
      <c r="G134" s="253">
        <v>0</v>
      </c>
      <c r="H134" s="253">
        <v>0</v>
      </c>
      <c r="I134" s="253">
        <v>0</v>
      </c>
      <c r="J134" s="253">
        <v>0</v>
      </c>
      <c r="K134" s="253">
        <v>0</v>
      </c>
      <c r="L134" s="253">
        <v>0</v>
      </c>
      <c r="M134" s="253">
        <v>0</v>
      </c>
      <c r="N134" s="253">
        <v>0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1.085</v>
      </c>
      <c r="Y134" s="253">
        <v>1319.9024999999999</v>
      </c>
      <c r="Z134" s="253">
        <v>0</v>
      </c>
      <c r="AA134" s="253">
        <v>0</v>
      </c>
      <c r="AB134" s="263">
        <f t="shared" si="23"/>
        <v>1.085</v>
      </c>
      <c r="AC134" s="263">
        <f t="shared" si="23"/>
        <v>1319.9024999999999</v>
      </c>
    </row>
    <row r="135" spans="1:32" ht="12" customHeight="1" x14ac:dyDescent="0.25">
      <c r="A135" s="388"/>
      <c r="B135" s="388" t="s">
        <v>187</v>
      </c>
      <c r="C135" s="252" t="s">
        <v>188</v>
      </c>
      <c r="D135" s="253">
        <v>0</v>
      </c>
      <c r="E135" s="253">
        <v>0</v>
      </c>
      <c r="F135" s="253">
        <v>0</v>
      </c>
      <c r="G135" s="253">
        <v>0</v>
      </c>
      <c r="H135" s="253">
        <v>0</v>
      </c>
      <c r="I135" s="253">
        <v>0</v>
      </c>
      <c r="J135" s="253">
        <v>0</v>
      </c>
      <c r="K135" s="253">
        <v>0</v>
      </c>
      <c r="L135" s="253">
        <v>0</v>
      </c>
      <c r="M135" s="253">
        <v>0</v>
      </c>
      <c r="N135" s="253">
        <v>0</v>
      </c>
      <c r="O135" s="253">
        <v>0</v>
      </c>
      <c r="P135" s="253">
        <v>0</v>
      </c>
      <c r="Q135" s="253">
        <v>0</v>
      </c>
      <c r="R135" s="253">
        <v>0</v>
      </c>
      <c r="S135" s="253">
        <v>0</v>
      </c>
      <c r="T135" s="253">
        <v>0</v>
      </c>
      <c r="U135" s="253">
        <v>0</v>
      </c>
      <c r="V135" s="253">
        <v>0</v>
      </c>
      <c r="W135" s="253">
        <v>0</v>
      </c>
      <c r="X135" s="253">
        <v>0</v>
      </c>
      <c r="Y135" s="253">
        <v>0</v>
      </c>
      <c r="Z135" s="253">
        <v>0</v>
      </c>
      <c r="AA135" s="253">
        <v>0</v>
      </c>
      <c r="AB135" s="263">
        <f t="shared" si="23"/>
        <v>0</v>
      </c>
      <c r="AC135" s="263">
        <f t="shared" si="23"/>
        <v>0</v>
      </c>
      <c r="AF135" s="19"/>
    </row>
    <row r="136" spans="1:32" ht="12" customHeight="1" x14ac:dyDescent="0.25">
      <c r="A136" s="248" t="s">
        <v>189</v>
      </c>
      <c r="B136" s="247"/>
      <c r="C136" s="342" t="s">
        <v>190</v>
      </c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91"/>
      <c r="AC136" s="291"/>
      <c r="AE136" s="19"/>
    </row>
    <row r="137" spans="1:32" ht="12" customHeight="1" x14ac:dyDescent="0.25">
      <c r="A137" s="331"/>
      <c r="B137" s="343" t="s">
        <v>191</v>
      </c>
      <c r="C137" s="252" t="s">
        <v>192</v>
      </c>
      <c r="D137" s="253">
        <v>0</v>
      </c>
      <c r="E137" s="253">
        <v>0</v>
      </c>
      <c r="F137" s="253">
        <v>0</v>
      </c>
      <c r="G137" s="253">
        <v>0</v>
      </c>
      <c r="H137" s="253">
        <v>0</v>
      </c>
      <c r="I137" s="253">
        <v>0</v>
      </c>
      <c r="J137" s="253">
        <v>0</v>
      </c>
      <c r="K137" s="253">
        <v>0</v>
      </c>
      <c r="L137" s="253">
        <v>0</v>
      </c>
      <c r="M137" s="253">
        <v>0</v>
      </c>
      <c r="N137" s="253">
        <v>0</v>
      </c>
      <c r="O137" s="253">
        <v>0</v>
      </c>
      <c r="P137" s="253">
        <v>0</v>
      </c>
      <c r="Q137" s="253">
        <v>0</v>
      </c>
      <c r="R137" s="253">
        <v>0</v>
      </c>
      <c r="S137" s="253">
        <v>0</v>
      </c>
      <c r="T137" s="253">
        <v>0</v>
      </c>
      <c r="U137" s="253">
        <v>0</v>
      </c>
      <c r="V137" s="253">
        <v>0</v>
      </c>
      <c r="W137" s="253">
        <v>0</v>
      </c>
      <c r="X137" s="253">
        <v>0</v>
      </c>
      <c r="Y137" s="253">
        <v>0</v>
      </c>
      <c r="Z137" s="253">
        <v>0</v>
      </c>
      <c r="AA137" s="253">
        <v>0</v>
      </c>
      <c r="AB137" s="263">
        <f t="shared" ref="AB137:AC145" si="24">D137+F137+H137+J137+L137+N137+P137+R137+T137+V137+X137+Z137</f>
        <v>0</v>
      </c>
      <c r="AC137" s="263">
        <f t="shared" si="24"/>
        <v>0</v>
      </c>
    </row>
    <row r="138" spans="1:32" ht="12" customHeight="1" x14ac:dyDescent="0.25">
      <c r="A138" s="343"/>
      <c r="B138" s="388" t="s">
        <v>193</v>
      </c>
      <c r="C138" s="252" t="s">
        <v>194</v>
      </c>
      <c r="D138" s="253">
        <v>24.22991</v>
      </c>
      <c r="E138" s="253">
        <v>28092.697491000003</v>
      </c>
      <c r="F138" s="253">
        <v>72.126000000000005</v>
      </c>
      <c r="G138" s="253">
        <v>89178.227799999993</v>
      </c>
      <c r="H138" s="253">
        <v>134.18899999999999</v>
      </c>
      <c r="I138" s="253">
        <v>190275.27050000001</v>
      </c>
      <c r="J138" s="253">
        <v>56.752490000000009</v>
      </c>
      <c r="K138" s="253">
        <v>107038.068096</v>
      </c>
      <c r="L138" s="253">
        <v>51.135619999999996</v>
      </c>
      <c r="M138" s="253">
        <v>2068.1248000000001</v>
      </c>
      <c r="N138" s="253">
        <v>13.776450000000001</v>
      </c>
      <c r="O138" s="253">
        <v>6060.067</v>
      </c>
      <c r="P138" s="253">
        <v>0</v>
      </c>
      <c r="Q138" s="253">
        <v>0</v>
      </c>
      <c r="R138" s="253">
        <v>15.709</v>
      </c>
      <c r="S138" s="253">
        <v>31680.3403</v>
      </c>
      <c r="T138" s="253">
        <v>0</v>
      </c>
      <c r="U138" s="253">
        <v>0</v>
      </c>
      <c r="V138" s="253">
        <v>12.744</v>
      </c>
      <c r="W138" s="253">
        <v>8989.6175999999996</v>
      </c>
      <c r="X138" s="253">
        <v>26.988</v>
      </c>
      <c r="Y138" s="253">
        <v>19522.610699999997</v>
      </c>
      <c r="Z138" s="253">
        <v>33.484999999999999</v>
      </c>
      <c r="AA138" s="253">
        <v>33198.784299999999</v>
      </c>
      <c r="AB138" s="263">
        <f>D138+F138+H138+J138+L138+N138+P138+R138+T138+V138+X138+Z138</f>
        <v>441.13547000000011</v>
      </c>
      <c r="AC138" s="263">
        <f>E138+G138+I138+K138+M138+O138+Q138+S138+U138+W138+Y138+AA138</f>
        <v>516103.80858700001</v>
      </c>
      <c r="AD138" s="19"/>
    </row>
    <row r="139" spans="1:32" ht="12" customHeight="1" x14ac:dyDescent="0.25">
      <c r="A139" s="343"/>
      <c r="B139" s="388" t="s">
        <v>195</v>
      </c>
      <c r="C139" s="252" t="s">
        <v>196</v>
      </c>
      <c r="D139" s="253">
        <v>0</v>
      </c>
      <c r="E139" s="253">
        <v>0</v>
      </c>
      <c r="F139" s="253">
        <v>0</v>
      </c>
      <c r="G139" s="253">
        <v>0</v>
      </c>
      <c r="H139" s="253">
        <v>0</v>
      </c>
      <c r="I139" s="253">
        <v>0</v>
      </c>
      <c r="J139" s="253">
        <v>0</v>
      </c>
      <c r="K139" s="253">
        <v>0</v>
      </c>
      <c r="L139" s="253">
        <v>0</v>
      </c>
      <c r="M139" s="253">
        <v>0</v>
      </c>
      <c r="N139" s="253">
        <v>0</v>
      </c>
      <c r="O139" s="253">
        <v>0</v>
      </c>
      <c r="P139" s="253">
        <v>0</v>
      </c>
      <c r="Q139" s="253">
        <v>0</v>
      </c>
      <c r="R139" s="253">
        <v>0</v>
      </c>
      <c r="S139" s="253">
        <v>0</v>
      </c>
      <c r="T139" s="253">
        <v>0</v>
      </c>
      <c r="U139" s="253">
        <v>0</v>
      </c>
      <c r="V139" s="253">
        <v>0</v>
      </c>
      <c r="W139" s="253">
        <v>0</v>
      </c>
      <c r="X139" s="253">
        <v>0</v>
      </c>
      <c r="Y139" s="253">
        <v>0</v>
      </c>
      <c r="Z139" s="253">
        <v>0</v>
      </c>
      <c r="AA139" s="253">
        <v>0</v>
      </c>
      <c r="AB139" s="263">
        <f t="shared" si="24"/>
        <v>0</v>
      </c>
      <c r="AC139" s="263">
        <f t="shared" si="24"/>
        <v>0</v>
      </c>
    </row>
    <row r="140" spans="1:32" ht="12" customHeight="1" x14ac:dyDescent="0.25">
      <c r="A140" s="343"/>
      <c r="B140" s="388" t="s">
        <v>197</v>
      </c>
      <c r="C140" s="252" t="s">
        <v>198</v>
      </c>
      <c r="D140" s="253">
        <v>67.965530000000001</v>
      </c>
      <c r="E140" s="253">
        <v>75727.048878000001</v>
      </c>
      <c r="F140" s="253">
        <v>50.128080000000004</v>
      </c>
      <c r="G140" s="253">
        <v>48912.494727999998</v>
      </c>
      <c r="H140" s="253">
        <v>80.391949999999994</v>
      </c>
      <c r="I140" s="253">
        <v>83082.070934999996</v>
      </c>
      <c r="J140" s="253">
        <v>54.979520000000001</v>
      </c>
      <c r="K140" s="253">
        <v>60614.795671999993</v>
      </c>
      <c r="L140" s="253">
        <v>69.96275</v>
      </c>
      <c r="M140" s="253">
        <v>73375.385819999996</v>
      </c>
      <c r="N140" s="253">
        <v>43.931149999999995</v>
      </c>
      <c r="O140" s="253">
        <v>48251.103610000006</v>
      </c>
      <c r="P140" s="253">
        <v>112.4469</v>
      </c>
      <c r="Q140" s="253">
        <v>131256.21534</v>
      </c>
      <c r="R140" s="253">
        <v>69.908350000000013</v>
      </c>
      <c r="S140" s="253">
        <v>81555.081109999999</v>
      </c>
      <c r="T140" s="253">
        <v>68.026800000000009</v>
      </c>
      <c r="U140" s="253">
        <v>86600.454415</v>
      </c>
      <c r="V140" s="253">
        <v>68.3065</v>
      </c>
      <c r="W140" s="253">
        <v>87986.128589999993</v>
      </c>
      <c r="X140" s="253">
        <v>31.881150000000002</v>
      </c>
      <c r="Y140" s="253">
        <v>42161.396345000008</v>
      </c>
      <c r="Z140" s="253">
        <v>22.008299999999998</v>
      </c>
      <c r="AA140" s="253">
        <v>35055.544369999996</v>
      </c>
      <c r="AB140" s="263">
        <f t="shared" si="24"/>
        <v>739.93698000000006</v>
      </c>
      <c r="AC140" s="263">
        <f t="shared" si="24"/>
        <v>854577.71981300006</v>
      </c>
    </row>
    <row r="141" spans="1:32" ht="12" customHeight="1" x14ac:dyDescent="0.25">
      <c r="A141" s="343"/>
      <c r="B141" s="388">
        <v>805.5</v>
      </c>
      <c r="C141" s="344" t="s">
        <v>297</v>
      </c>
      <c r="D141" s="253">
        <v>98.276110000000003</v>
      </c>
      <c r="E141" s="253">
        <v>147922.47227600001</v>
      </c>
      <c r="F141" s="253">
        <v>117.50516</v>
      </c>
      <c r="G141" s="253">
        <v>119595.17737400001</v>
      </c>
      <c r="H141" s="253">
        <v>183.97795000000002</v>
      </c>
      <c r="I141" s="253">
        <v>188816.37562600002</v>
      </c>
      <c r="J141" s="253">
        <v>22.330170000000003</v>
      </c>
      <c r="K141" s="253">
        <v>47701.204246000008</v>
      </c>
      <c r="L141" s="253">
        <v>24.590510000000002</v>
      </c>
      <c r="M141" s="253">
        <v>51004.438825000005</v>
      </c>
      <c r="N141" s="253">
        <v>19.246029999999998</v>
      </c>
      <c r="O141" s="253">
        <v>29668.381939999999</v>
      </c>
      <c r="P141" s="253">
        <v>10.439990000000002</v>
      </c>
      <c r="Q141" s="253">
        <v>20191.985378999998</v>
      </c>
      <c r="R141" s="253">
        <v>30.422879999999999</v>
      </c>
      <c r="S141" s="253">
        <v>37977.820356000004</v>
      </c>
      <c r="T141" s="253">
        <v>14.774399999999998</v>
      </c>
      <c r="U141" s="253">
        <v>17795.995200000001</v>
      </c>
      <c r="V141" s="253">
        <v>7.0672700000000006</v>
      </c>
      <c r="W141" s="253">
        <v>14333.422400000001</v>
      </c>
      <c r="X141" s="253">
        <v>14.939309999999999</v>
      </c>
      <c r="Y141" s="253">
        <v>27420.886264999997</v>
      </c>
      <c r="Z141" s="253">
        <v>13.030050000000001</v>
      </c>
      <c r="AA141" s="253">
        <v>30498.792339</v>
      </c>
      <c r="AB141" s="263">
        <f>D141+F141+H141+J141+L141+N141+P141+R141+T141+V141+X141+Z141</f>
        <v>556.59983</v>
      </c>
      <c r="AC141" s="263">
        <f>E141+G141+I141+K141+M141+O141+Q141+S141+U141+W141+Y141+AA141</f>
        <v>732926.95222600002</v>
      </c>
    </row>
    <row r="142" spans="1:32" ht="12" customHeight="1" x14ac:dyDescent="0.25">
      <c r="A142" s="343"/>
      <c r="B142" s="388" t="s">
        <v>200</v>
      </c>
      <c r="C142" s="252" t="s">
        <v>201</v>
      </c>
      <c r="D142" s="253">
        <v>0</v>
      </c>
      <c r="E142" s="253">
        <v>0</v>
      </c>
      <c r="F142" s="253">
        <v>0</v>
      </c>
      <c r="G142" s="253">
        <v>0</v>
      </c>
      <c r="H142" s="253">
        <v>0</v>
      </c>
      <c r="I142" s="253">
        <v>0</v>
      </c>
      <c r="J142" s="253">
        <v>0</v>
      </c>
      <c r="K142" s="253">
        <v>0</v>
      </c>
      <c r="L142" s="253">
        <v>0</v>
      </c>
      <c r="M142" s="253">
        <v>0</v>
      </c>
      <c r="N142" s="253">
        <v>0</v>
      </c>
      <c r="O142" s="253">
        <v>0</v>
      </c>
      <c r="P142" s="253">
        <v>0</v>
      </c>
      <c r="Q142" s="253">
        <v>0</v>
      </c>
      <c r="R142" s="253">
        <v>0</v>
      </c>
      <c r="S142" s="253">
        <v>0</v>
      </c>
      <c r="T142" s="253">
        <v>0</v>
      </c>
      <c r="U142" s="253">
        <v>0</v>
      </c>
      <c r="V142" s="253">
        <v>0</v>
      </c>
      <c r="W142" s="253">
        <v>0</v>
      </c>
      <c r="X142" s="253">
        <v>0.28499999999999998</v>
      </c>
      <c r="Y142" s="253">
        <v>223.98150000000001</v>
      </c>
      <c r="Z142" s="253">
        <v>0</v>
      </c>
      <c r="AA142" s="253">
        <v>0</v>
      </c>
      <c r="AB142" s="263">
        <f>D142+F142+H142+J142+L142+N142+P142+R142+T142+V142+X142+Z142</f>
        <v>0.28499999999999998</v>
      </c>
      <c r="AC142" s="263">
        <f>E142+G142+I142+K142+M142+O142+Q142+S142+U142+W142+Y142+AA142</f>
        <v>223.98150000000001</v>
      </c>
    </row>
    <row r="143" spans="1:32" ht="12" customHeight="1" x14ac:dyDescent="0.25">
      <c r="A143" s="343"/>
      <c r="B143" s="388" t="s">
        <v>202</v>
      </c>
      <c r="C143" s="252" t="s">
        <v>203</v>
      </c>
      <c r="D143" s="253">
        <v>0</v>
      </c>
      <c r="E143" s="253">
        <v>0</v>
      </c>
      <c r="F143" s="253">
        <v>0</v>
      </c>
      <c r="G143" s="253">
        <v>0</v>
      </c>
      <c r="H143" s="253">
        <v>0</v>
      </c>
      <c r="I143" s="253">
        <v>0</v>
      </c>
      <c r="J143" s="253">
        <v>0</v>
      </c>
      <c r="K143" s="253">
        <v>0</v>
      </c>
      <c r="L143" s="253">
        <v>0</v>
      </c>
      <c r="M143" s="253">
        <v>0</v>
      </c>
      <c r="N143" s="253">
        <v>0</v>
      </c>
      <c r="O143" s="253">
        <v>0</v>
      </c>
      <c r="P143" s="253">
        <v>0</v>
      </c>
      <c r="Q143" s="253">
        <v>0</v>
      </c>
      <c r="R143" s="253">
        <v>0</v>
      </c>
      <c r="S143" s="253">
        <v>0</v>
      </c>
      <c r="T143" s="253">
        <v>0</v>
      </c>
      <c r="U143" s="253">
        <v>0</v>
      </c>
      <c r="V143" s="253">
        <v>0</v>
      </c>
      <c r="W143" s="253">
        <v>0</v>
      </c>
      <c r="X143" s="253">
        <v>0</v>
      </c>
      <c r="Y143" s="253">
        <v>0</v>
      </c>
      <c r="Z143" s="253">
        <v>0</v>
      </c>
      <c r="AA143" s="253">
        <v>0</v>
      </c>
      <c r="AB143" s="263">
        <f t="shared" si="24"/>
        <v>0</v>
      </c>
      <c r="AC143" s="263">
        <f t="shared" si="24"/>
        <v>0</v>
      </c>
    </row>
    <row r="144" spans="1:32" ht="12" customHeight="1" x14ac:dyDescent="0.25">
      <c r="A144" s="343"/>
      <c r="B144" s="388" t="s">
        <v>204</v>
      </c>
      <c r="C144" s="252" t="s">
        <v>205</v>
      </c>
      <c r="D144" s="253">
        <v>178.82474999999999</v>
      </c>
      <c r="E144" s="253">
        <v>307445.99268299993</v>
      </c>
      <c r="F144" s="253">
        <v>202.40401</v>
      </c>
      <c r="G144" s="253">
        <v>388082.43789900007</v>
      </c>
      <c r="H144" s="253">
        <v>289.12789000000004</v>
      </c>
      <c r="I144" s="253">
        <v>512299.43403399998</v>
      </c>
      <c r="J144" s="253">
        <v>288.05772000000007</v>
      </c>
      <c r="K144" s="253">
        <v>510135.54576800001</v>
      </c>
      <c r="L144" s="253">
        <v>355.87683999999996</v>
      </c>
      <c r="M144" s="253">
        <v>662163.28841999988</v>
      </c>
      <c r="N144" s="253">
        <v>409.92483999999996</v>
      </c>
      <c r="O144" s="253">
        <v>583951.48061499977</v>
      </c>
      <c r="P144" s="253">
        <v>635.17456000000004</v>
      </c>
      <c r="Q144" s="253">
        <v>648667.19502300001</v>
      </c>
      <c r="R144" s="253">
        <v>770.17014000000006</v>
      </c>
      <c r="S144" s="253">
        <v>724652.03850399994</v>
      </c>
      <c r="T144" s="253">
        <v>612.97737000000006</v>
      </c>
      <c r="U144" s="253">
        <v>542904.09499199991</v>
      </c>
      <c r="V144" s="253">
        <v>505.08980000000003</v>
      </c>
      <c r="W144" s="253">
        <v>519204.81105999998</v>
      </c>
      <c r="X144" s="253">
        <v>97.701350000000005</v>
      </c>
      <c r="Y144" s="253">
        <v>78174.790430000008</v>
      </c>
      <c r="Z144" s="253">
        <v>48.721400000000003</v>
      </c>
      <c r="AA144" s="253">
        <v>63115.168210000011</v>
      </c>
      <c r="AB144" s="263">
        <f>D144+F144+H144+J144+L144+N144+P144+R144+T144+V144+X144+Z144</f>
        <v>4394.0506700000005</v>
      </c>
      <c r="AC144" s="263">
        <f t="shared" si="24"/>
        <v>5540796.2776379986</v>
      </c>
    </row>
    <row r="145" spans="1:31" ht="12" customHeight="1" x14ac:dyDescent="0.25">
      <c r="A145" s="343"/>
      <c r="B145" s="345" t="s">
        <v>206</v>
      </c>
      <c r="C145" s="332" t="s">
        <v>207</v>
      </c>
      <c r="D145" s="263">
        <f>+D146+D147</f>
        <v>478.12428</v>
      </c>
      <c r="E145" s="263">
        <f t="shared" ref="E145:AA145" si="25">+E146+E147</f>
        <v>1204778.6720360001</v>
      </c>
      <c r="F145" s="263">
        <f t="shared" si="25"/>
        <v>328.69541000000004</v>
      </c>
      <c r="G145" s="263">
        <f t="shared" si="25"/>
        <v>809520.78097299999</v>
      </c>
      <c r="H145" s="263">
        <f t="shared" si="25"/>
        <v>611.55012999999997</v>
      </c>
      <c r="I145" s="263">
        <f t="shared" si="25"/>
        <v>1532515.3779319995</v>
      </c>
      <c r="J145" s="263">
        <f t="shared" si="25"/>
        <v>677.90336000000013</v>
      </c>
      <c r="K145" s="263">
        <f t="shared" si="25"/>
        <v>1481921.4344539996</v>
      </c>
      <c r="L145" s="263">
        <f t="shared" si="25"/>
        <v>770.50396999999998</v>
      </c>
      <c r="M145" s="263">
        <f t="shared" si="25"/>
        <v>1645979.6799709992</v>
      </c>
      <c r="N145" s="263">
        <f t="shared" si="25"/>
        <v>583.44175000000007</v>
      </c>
      <c r="O145" s="263">
        <f t="shared" si="25"/>
        <v>1579341.9702779995</v>
      </c>
      <c r="P145" s="263">
        <f t="shared" si="25"/>
        <v>357.78836000000001</v>
      </c>
      <c r="Q145" s="263">
        <f t="shared" si="25"/>
        <v>1029344.4680549999</v>
      </c>
      <c r="R145" s="263">
        <f>+R146+R147</f>
        <v>728.83442000000002</v>
      </c>
      <c r="S145" s="263">
        <f t="shared" si="25"/>
        <v>2277168.5640779999</v>
      </c>
      <c r="T145" s="263">
        <f t="shared" si="25"/>
        <v>983.57696999999996</v>
      </c>
      <c r="U145" s="263">
        <f t="shared" si="25"/>
        <v>2974964.3769829995</v>
      </c>
      <c r="V145" s="263">
        <f>+V146+V147</f>
        <v>960.75680999999986</v>
      </c>
      <c r="W145" s="263">
        <f t="shared" si="25"/>
        <v>2569487.3967020009</v>
      </c>
      <c r="X145" s="263">
        <f t="shared" si="25"/>
        <v>2142.1822000000006</v>
      </c>
      <c r="Y145" s="263">
        <f t="shared" si="25"/>
        <v>5466211.6797960009</v>
      </c>
      <c r="Z145" s="263">
        <f t="shared" si="25"/>
        <v>1061.8254000000002</v>
      </c>
      <c r="AA145" s="263">
        <f t="shared" si="25"/>
        <v>2860611.9209060008</v>
      </c>
      <c r="AB145" s="263">
        <f>D145+F145+H145+J145+L145+N145+P145+R145+T145+V145+X145+Z145</f>
        <v>9685.1830599999994</v>
      </c>
      <c r="AC145" s="263">
        <f t="shared" si="24"/>
        <v>25431846.322163999</v>
      </c>
    </row>
    <row r="146" spans="1:31" ht="12" customHeight="1" x14ac:dyDescent="0.25">
      <c r="A146" s="343"/>
      <c r="B146" s="388" t="s">
        <v>208</v>
      </c>
      <c r="C146" s="252" t="s">
        <v>209</v>
      </c>
      <c r="D146" s="253">
        <v>403.01844</v>
      </c>
      <c r="E146" s="253">
        <v>950565.11369800009</v>
      </c>
      <c r="F146" s="253">
        <v>210.38511000000003</v>
      </c>
      <c r="G146" s="253">
        <v>468765.369091</v>
      </c>
      <c r="H146" s="253">
        <v>540.88055999999995</v>
      </c>
      <c r="I146" s="253">
        <v>1181906.8119939994</v>
      </c>
      <c r="J146" s="253">
        <v>593.05743000000018</v>
      </c>
      <c r="K146" s="253">
        <v>1187273.1503739995</v>
      </c>
      <c r="L146" s="253">
        <v>657.36008000000004</v>
      </c>
      <c r="M146" s="253">
        <v>1303724.6498759992</v>
      </c>
      <c r="N146" s="253">
        <v>433.35679000000005</v>
      </c>
      <c r="O146" s="253">
        <v>913045.81219799968</v>
      </c>
      <c r="P146" s="253">
        <v>199.01944</v>
      </c>
      <c r="Q146" s="253">
        <v>586194.11805699999</v>
      </c>
      <c r="R146" s="253">
        <v>644.12601000000006</v>
      </c>
      <c r="S146" s="253">
        <v>1997814.8272919999</v>
      </c>
      <c r="T146" s="253">
        <v>756.53598</v>
      </c>
      <c r="U146" s="253">
        <v>2124615.4209849997</v>
      </c>
      <c r="V146" s="253">
        <v>774.62500999999986</v>
      </c>
      <c r="W146" s="253">
        <v>1989066.6170950006</v>
      </c>
      <c r="X146" s="253">
        <v>1955.0393600000007</v>
      </c>
      <c r="Y146" s="253">
        <v>4924894.3656440014</v>
      </c>
      <c r="Z146" s="253">
        <v>947.03197000000023</v>
      </c>
      <c r="AA146" s="253">
        <v>2455309.377787001</v>
      </c>
      <c r="AB146" s="263">
        <f>D146+F146+H146+J146+L146+N146+P146+R146+T146+V146+X146+Z146</f>
        <v>8114.4361800000006</v>
      </c>
      <c r="AC146" s="263">
        <f>E146+G146+I146+K146+M146+O146+Q146+S146+U146+W146+Y146+AA146</f>
        <v>20083175.634091005</v>
      </c>
    </row>
    <row r="147" spans="1:31" ht="12" customHeight="1" x14ac:dyDescent="0.25">
      <c r="A147" s="346"/>
      <c r="B147" s="267" t="s">
        <v>210</v>
      </c>
      <c r="C147" s="347" t="s">
        <v>211</v>
      </c>
      <c r="D147" s="253">
        <v>75.105840000000001</v>
      </c>
      <c r="E147" s="253">
        <v>254213.55833799997</v>
      </c>
      <c r="F147" s="253">
        <v>118.3103</v>
      </c>
      <c r="G147" s="253">
        <v>340755.41188199999</v>
      </c>
      <c r="H147" s="253">
        <v>70.669569999999993</v>
      </c>
      <c r="I147" s="253">
        <v>350608.56593799999</v>
      </c>
      <c r="J147" s="269">
        <v>84.845929999999996</v>
      </c>
      <c r="K147" s="269">
        <v>294648.28408000001</v>
      </c>
      <c r="L147" s="269">
        <v>113.14388999999998</v>
      </c>
      <c r="M147" s="269">
        <v>342255.03009499999</v>
      </c>
      <c r="N147" s="269">
        <v>150.08496</v>
      </c>
      <c r="O147" s="269">
        <v>666296.15807999996</v>
      </c>
      <c r="P147" s="269">
        <v>158.76892000000001</v>
      </c>
      <c r="Q147" s="269">
        <v>443150.34999799996</v>
      </c>
      <c r="R147" s="269">
        <v>84.708410000000001</v>
      </c>
      <c r="S147" s="269">
        <v>279353.73678600002</v>
      </c>
      <c r="T147" s="269">
        <v>227.04098999999999</v>
      </c>
      <c r="U147" s="269">
        <v>850348.95599799987</v>
      </c>
      <c r="V147" s="269">
        <v>186.1318</v>
      </c>
      <c r="W147" s="269">
        <v>580420.77960700006</v>
      </c>
      <c r="X147" s="269">
        <v>187.14284000000004</v>
      </c>
      <c r="Y147" s="269">
        <v>541317.31415199989</v>
      </c>
      <c r="Z147" s="269">
        <v>114.79342999999999</v>
      </c>
      <c r="AA147" s="269">
        <v>405302.54311899998</v>
      </c>
      <c r="AB147" s="263">
        <f>D147+F147+H147+J147+L147+N147+P147+R147+T147+V147+X147+Z147</f>
        <v>1570.7468799999999</v>
      </c>
      <c r="AC147" s="263">
        <f>E147+G147+I147+K147+M147+O147+Q147+S147+U147+W147+Y147+AA147</f>
        <v>5348670.6880729999</v>
      </c>
      <c r="AD147" s="19"/>
    </row>
    <row r="148" spans="1:31" ht="12" customHeight="1" x14ac:dyDescent="0.25">
      <c r="A148" s="346"/>
      <c r="B148" s="267" t="s">
        <v>212</v>
      </c>
      <c r="C148" s="347" t="s">
        <v>213</v>
      </c>
      <c r="D148" s="269">
        <v>0</v>
      </c>
      <c r="E148" s="269">
        <v>0</v>
      </c>
      <c r="F148" s="269">
        <v>0</v>
      </c>
      <c r="G148" s="269">
        <v>0</v>
      </c>
      <c r="H148" s="269">
        <v>0</v>
      </c>
      <c r="I148" s="269">
        <v>0</v>
      </c>
      <c r="J148" s="269">
        <v>0</v>
      </c>
      <c r="K148" s="269">
        <v>0</v>
      </c>
      <c r="L148" s="269">
        <v>0</v>
      </c>
      <c r="M148" s="269">
        <v>0</v>
      </c>
      <c r="N148" s="269">
        <v>0</v>
      </c>
      <c r="O148" s="269">
        <v>0</v>
      </c>
      <c r="P148" s="269">
        <v>0</v>
      </c>
      <c r="Q148" s="269">
        <v>0</v>
      </c>
      <c r="R148" s="269">
        <v>0</v>
      </c>
      <c r="S148" s="269">
        <v>0</v>
      </c>
      <c r="T148" s="269">
        <v>0</v>
      </c>
      <c r="U148" s="269">
        <v>0</v>
      </c>
      <c r="V148" s="269">
        <v>0</v>
      </c>
      <c r="W148" s="269">
        <v>0</v>
      </c>
      <c r="X148" s="269">
        <v>0</v>
      </c>
      <c r="Y148" s="269">
        <v>0</v>
      </c>
      <c r="Z148" s="269">
        <v>0</v>
      </c>
      <c r="AA148" s="269">
        <v>0</v>
      </c>
      <c r="AB148" s="263">
        <f>D148+F148+H148+J148+L148+N148+P148+R148+T148+V148+X148+Z148</f>
        <v>0</v>
      </c>
      <c r="AC148" s="263">
        <f>E148+G148+I148+K148+M148+O148+Q148+S148+U148+W148+Y148+AA148</f>
        <v>0</v>
      </c>
    </row>
    <row r="149" spans="1:31" s="5" customFormat="1" ht="9.75" customHeight="1" x14ac:dyDescent="0.25">
      <c r="A149" s="348"/>
      <c r="B149" s="348"/>
      <c r="C149" s="348"/>
      <c r="D149" s="348"/>
      <c r="E149" s="348"/>
      <c r="F149" s="348"/>
      <c r="G149" s="348"/>
      <c r="H149" s="348"/>
      <c r="I149" s="348"/>
      <c r="J149" s="348"/>
      <c r="K149" s="348"/>
      <c r="L149" s="348"/>
      <c r="M149" s="348"/>
      <c r="N149" s="348"/>
      <c r="O149" s="348"/>
      <c r="P149" s="348"/>
      <c r="Q149" s="348"/>
      <c r="R149" s="348"/>
      <c r="S149" s="348"/>
      <c r="T149" s="348"/>
      <c r="U149" s="348"/>
      <c r="V149" s="348"/>
      <c r="W149" s="348"/>
      <c r="X149" s="348"/>
      <c r="Y149" s="348"/>
      <c r="Z149" s="348"/>
      <c r="AA149" s="348"/>
      <c r="AB149" s="348"/>
      <c r="AC149" s="348"/>
      <c r="AD149"/>
      <c r="AE149"/>
    </row>
    <row r="150" spans="1:31" s="5" customFormat="1" ht="21.75" customHeight="1" x14ac:dyDescent="0.25">
      <c r="A150" s="373"/>
      <c r="B150" s="373"/>
      <c r="C150" s="373"/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/>
    </row>
    <row r="151" spans="1:31" s="5" customFormat="1" ht="18" customHeight="1" x14ac:dyDescent="0.25">
      <c r="A151" s="373"/>
      <c r="B151" s="373"/>
      <c r="C151" s="373"/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</row>
    <row r="152" spans="1:31" ht="18.75" customHeight="1" x14ac:dyDescent="0.25">
      <c r="A152" s="373"/>
      <c r="B152" s="373"/>
      <c r="C152" s="373"/>
      <c r="D152" s="374"/>
      <c r="E152" s="374"/>
      <c r="F152" s="374"/>
      <c r="G152" s="374"/>
      <c r="H152" s="378"/>
      <c r="I152" s="378"/>
      <c r="J152" s="378"/>
      <c r="K152" s="378"/>
      <c r="L152" s="378"/>
      <c r="M152" s="378"/>
      <c r="N152" s="378"/>
      <c r="O152" s="378"/>
      <c r="P152" s="378"/>
      <c r="Q152" s="378"/>
      <c r="R152" s="378"/>
      <c r="S152" s="378"/>
      <c r="T152" s="378"/>
      <c r="U152" s="378"/>
      <c r="V152" s="378"/>
      <c r="W152" s="378"/>
      <c r="X152" s="378"/>
      <c r="Y152" s="378"/>
      <c r="Z152" s="378"/>
      <c r="AA152" s="378"/>
      <c r="AB152" s="373"/>
      <c r="AC152" s="375" t="s">
        <v>281</v>
      </c>
      <c r="AD152" s="5"/>
      <c r="AE152" s="5"/>
    </row>
    <row r="153" spans="1:31" x14ac:dyDescent="0.25">
      <c r="A153" s="610" t="s">
        <v>323</v>
      </c>
      <c r="B153" s="610"/>
      <c r="C153" s="610"/>
      <c r="D153" s="610"/>
      <c r="E153" s="610"/>
      <c r="F153" s="610"/>
      <c r="G153" s="610"/>
      <c r="H153" s="610"/>
      <c r="I153" s="610"/>
      <c r="J153" s="610"/>
      <c r="K153" s="610"/>
      <c r="L153" s="610"/>
      <c r="M153" s="610"/>
      <c r="N153" s="610"/>
      <c r="O153" s="610"/>
      <c r="P153" s="610"/>
      <c r="Q153" s="610"/>
      <c r="R153" s="610"/>
      <c r="S153" s="610"/>
      <c r="T153" s="610"/>
      <c r="U153" s="610"/>
      <c r="V153" s="610"/>
      <c r="W153" s="610"/>
      <c r="X153" s="610"/>
      <c r="Y153" s="610"/>
      <c r="Z153" s="610"/>
      <c r="AA153" s="610"/>
      <c r="AB153" s="610"/>
      <c r="AC153" s="610"/>
      <c r="AD153" s="5"/>
    </row>
    <row r="154" spans="1:31" x14ac:dyDescent="0.25">
      <c r="A154" s="582" t="s">
        <v>3</v>
      </c>
      <c r="B154" s="582"/>
      <c r="C154" s="582"/>
      <c r="D154" s="582"/>
      <c r="E154" s="582"/>
      <c r="F154" s="582"/>
      <c r="G154" s="582"/>
      <c r="H154" s="582"/>
      <c r="I154" s="582"/>
      <c r="J154" s="582"/>
      <c r="K154" s="582"/>
      <c r="L154" s="582"/>
      <c r="M154" s="582"/>
      <c r="N154" s="582"/>
      <c r="O154" s="582"/>
      <c r="P154" s="582"/>
      <c r="Q154" s="582"/>
      <c r="R154" s="582"/>
      <c r="S154" s="582"/>
      <c r="T154" s="582"/>
      <c r="U154" s="582"/>
      <c r="V154" s="582"/>
      <c r="W154" s="582"/>
      <c r="X154" s="582"/>
      <c r="Y154" s="582"/>
      <c r="Z154" s="582"/>
      <c r="AA154" s="582"/>
      <c r="AB154" s="582"/>
      <c r="AC154" s="582"/>
      <c r="AD154" s="5"/>
    </row>
    <row r="155" spans="1:31" ht="6" customHeight="1" thickBot="1" x14ac:dyDescent="0.3">
      <c r="A155" s="324"/>
      <c r="B155" s="257"/>
      <c r="C155" s="25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</row>
    <row r="156" spans="1:31" ht="15.75" thickBot="1" x14ac:dyDescent="0.3">
      <c r="A156" s="597" t="s">
        <v>4</v>
      </c>
      <c r="B156" s="599" t="s">
        <v>5</v>
      </c>
      <c r="C156" s="586" t="s">
        <v>90</v>
      </c>
      <c r="D156" s="585" t="s">
        <v>7</v>
      </c>
      <c r="E156" s="585"/>
      <c r="F156" s="585" t="s">
        <v>8</v>
      </c>
      <c r="G156" s="585"/>
      <c r="H156" s="585" t="s">
        <v>9</v>
      </c>
      <c r="I156" s="585"/>
      <c r="J156" s="585" t="s">
        <v>10</v>
      </c>
      <c r="K156" s="585"/>
      <c r="L156" s="585" t="s">
        <v>11</v>
      </c>
      <c r="M156" s="585"/>
      <c r="N156" s="585" t="s">
        <v>12</v>
      </c>
      <c r="O156" s="585"/>
      <c r="P156" s="585" t="s">
        <v>13</v>
      </c>
      <c r="Q156" s="585"/>
      <c r="R156" s="585" t="s">
        <v>14</v>
      </c>
      <c r="S156" s="585"/>
      <c r="T156" s="585" t="s">
        <v>15</v>
      </c>
      <c r="U156" s="585"/>
      <c r="V156" s="585" t="s">
        <v>16</v>
      </c>
      <c r="W156" s="585"/>
      <c r="X156" s="585" t="s">
        <v>17</v>
      </c>
      <c r="Y156" s="585"/>
      <c r="Z156" s="585" t="s">
        <v>18</v>
      </c>
      <c r="AA156" s="585"/>
      <c r="AB156" s="585" t="s">
        <v>19</v>
      </c>
      <c r="AC156" s="592"/>
    </row>
    <row r="157" spans="1:31" ht="15.75" thickBot="1" x14ac:dyDescent="0.3">
      <c r="A157" s="598"/>
      <c r="B157" s="600"/>
      <c r="C157" s="587"/>
      <c r="D157" s="242" t="s">
        <v>20</v>
      </c>
      <c r="E157" s="242" t="s">
        <v>21</v>
      </c>
      <c r="F157" s="242" t="s">
        <v>20</v>
      </c>
      <c r="G157" s="242" t="s">
        <v>21</v>
      </c>
      <c r="H157" s="242" t="s">
        <v>20</v>
      </c>
      <c r="I157" s="242" t="s">
        <v>21</v>
      </c>
      <c r="J157" s="242" t="s">
        <v>20</v>
      </c>
      <c r="K157" s="242" t="s">
        <v>21</v>
      </c>
      <c r="L157" s="242" t="s">
        <v>20</v>
      </c>
      <c r="M157" s="242" t="s">
        <v>21</v>
      </c>
      <c r="N157" s="242" t="s">
        <v>20</v>
      </c>
      <c r="O157" s="242" t="s">
        <v>21</v>
      </c>
      <c r="P157" s="242" t="s">
        <v>20</v>
      </c>
      <c r="Q157" s="242" t="s">
        <v>21</v>
      </c>
      <c r="R157" s="242" t="s">
        <v>20</v>
      </c>
      <c r="S157" s="242" t="s">
        <v>21</v>
      </c>
      <c r="T157" s="242" t="s">
        <v>20</v>
      </c>
      <c r="U157" s="242" t="s">
        <v>21</v>
      </c>
      <c r="V157" s="242" t="s">
        <v>20</v>
      </c>
      <c r="W157" s="242" t="s">
        <v>21</v>
      </c>
      <c r="X157" s="242" t="s">
        <v>20</v>
      </c>
      <c r="Y157" s="242" t="s">
        <v>21</v>
      </c>
      <c r="Z157" s="242" t="s">
        <v>20</v>
      </c>
      <c r="AA157" s="242" t="s">
        <v>21</v>
      </c>
      <c r="AB157" s="242" t="s">
        <v>20</v>
      </c>
      <c r="AC157" s="243" t="s">
        <v>21</v>
      </c>
    </row>
    <row r="158" spans="1:31" ht="13.5" customHeight="1" x14ac:dyDescent="0.25">
      <c r="A158" s="324"/>
      <c r="B158" s="260"/>
      <c r="C158" s="342" t="s">
        <v>217</v>
      </c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</row>
    <row r="159" spans="1:31" ht="12" customHeight="1" x14ac:dyDescent="0.25">
      <c r="A159" s="248" t="s">
        <v>218</v>
      </c>
      <c r="B159" s="324"/>
      <c r="C159" s="349" t="s">
        <v>219</v>
      </c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</row>
    <row r="160" spans="1:31" ht="12" customHeight="1" x14ac:dyDescent="0.25">
      <c r="A160" s="343"/>
      <c r="B160" s="388" t="s">
        <v>220</v>
      </c>
      <c r="C160" s="339" t="s">
        <v>221</v>
      </c>
      <c r="D160" s="262">
        <f>+D161+D162+D163+D164</f>
        <v>4341.1083899999985</v>
      </c>
      <c r="E160" s="262">
        <f t="shared" ref="E160:AA160" si="26">+E161+E162+E163+E164</f>
        <v>11125385.562945001</v>
      </c>
      <c r="F160" s="262">
        <f t="shared" si="26"/>
        <v>6184.7889299999997</v>
      </c>
      <c r="G160" s="262">
        <f t="shared" si="26"/>
        <v>15150055.797938993</v>
      </c>
      <c r="H160" s="262">
        <f t="shared" si="26"/>
        <v>5489.7444200000009</v>
      </c>
      <c r="I160" s="262">
        <f t="shared" si="26"/>
        <v>13136426.576881999</v>
      </c>
      <c r="J160" s="262">
        <f t="shared" si="26"/>
        <v>7690.2060600000013</v>
      </c>
      <c r="K160" s="262">
        <f t="shared" si="26"/>
        <v>18699221.44478</v>
      </c>
      <c r="L160" s="262">
        <f t="shared" si="26"/>
        <v>7292.2163600000022</v>
      </c>
      <c r="M160" s="262">
        <f t="shared" si="26"/>
        <v>17306064.357067998</v>
      </c>
      <c r="N160" s="262">
        <f t="shared" si="26"/>
        <v>8815.0771199999981</v>
      </c>
      <c r="O160" s="262">
        <f t="shared" si="26"/>
        <v>21694115.099685002</v>
      </c>
      <c r="P160" s="262">
        <f t="shared" si="26"/>
        <v>6272.6800199999998</v>
      </c>
      <c r="Q160" s="262">
        <f t="shared" si="26"/>
        <v>16520881.317127997</v>
      </c>
      <c r="R160" s="262">
        <f t="shared" si="26"/>
        <v>7463.511739999999</v>
      </c>
      <c r="S160" s="262">
        <f t="shared" si="26"/>
        <v>19390646.475761</v>
      </c>
      <c r="T160" s="262">
        <f t="shared" si="26"/>
        <v>6923.9918499999976</v>
      </c>
      <c r="U160" s="262">
        <f t="shared" si="26"/>
        <v>19280933.61209501</v>
      </c>
      <c r="V160" s="262">
        <f t="shared" si="26"/>
        <v>7248.4516000000012</v>
      </c>
      <c r="W160" s="262">
        <f t="shared" si="26"/>
        <v>21094279.373507995</v>
      </c>
      <c r="X160" s="262">
        <f t="shared" si="26"/>
        <v>9563.5767299999934</v>
      </c>
      <c r="Y160" s="262">
        <f t="shared" si="26"/>
        <v>27596450.250583999</v>
      </c>
      <c r="Z160" s="262">
        <f t="shared" si="26"/>
        <v>9383.42634</v>
      </c>
      <c r="AA160" s="262">
        <f t="shared" si="26"/>
        <v>27709492.242084</v>
      </c>
      <c r="AB160" s="262">
        <f>D160+F160+H160+J160+L160+N160+P160+R160+T160+V160+X160+Z160</f>
        <v>86668.779559999995</v>
      </c>
      <c r="AC160" s="262">
        <f t="shared" ref="AC160:AC192" si="27">E160+G160+I160+K160+M160+O160+Q160+S160+U160+W160+Y160+AA160</f>
        <v>228703952.110459</v>
      </c>
    </row>
    <row r="161" spans="1:31" ht="12" customHeight="1" x14ac:dyDescent="0.25">
      <c r="A161" s="343"/>
      <c r="B161" s="388"/>
      <c r="C161" s="350" t="s">
        <v>222</v>
      </c>
      <c r="D161" s="265">
        <v>2626.0251799999996</v>
      </c>
      <c r="E161" s="265">
        <v>6735760.1889359998</v>
      </c>
      <c r="F161" s="265">
        <v>3569.2570500000002</v>
      </c>
      <c r="G161" s="265">
        <v>8956633.615121996</v>
      </c>
      <c r="H161" s="265">
        <v>2637.0332900000003</v>
      </c>
      <c r="I161" s="265">
        <v>6269220.7364090011</v>
      </c>
      <c r="J161" s="265">
        <v>4074.1082200000001</v>
      </c>
      <c r="K161" s="265">
        <v>9954596.8734499998</v>
      </c>
      <c r="L161" s="265">
        <v>4475.6119200000012</v>
      </c>
      <c r="M161" s="265">
        <v>9773257.0863849986</v>
      </c>
      <c r="N161" s="265">
        <v>5562.8471799999998</v>
      </c>
      <c r="O161" s="265">
        <v>13008054.713982996</v>
      </c>
      <c r="P161" s="265">
        <v>3543.711389999999</v>
      </c>
      <c r="Q161" s="265">
        <v>9120786.8460579999</v>
      </c>
      <c r="R161" s="265">
        <v>4642.1580299999987</v>
      </c>
      <c r="S161" s="265">
        <v>11528951.586517001</v>
      </c>
      <c r="T161" s="265">
        <v>4147.3445299999985</v>
      </c>
      <c r="U161" s="265">
        <v>11421330.216837008</v>
      </c>
      <c r="V161" s="265">
        <v>4649.0138900000011</v>
      </c>
      <c r="W161" s="265">
        <v>13380211.164132992</v>
      </c>
      <c r="X161" s="265">
        <v>5734.8131799999937</v>
      </c>
      <c r="Y161" s="265">
        <v>16298188.41775701</v>
      </c>
      <c r="Z161" s="265">
        <v>4948.2610500000001</v>
      </c>
      <c r="AA161" s="265">
        <v>14794067.652236998</v>
      </c>
      <c r="AB161" s="262">
        <f>D161+F161+H161+J161+L161+N161+P161+R161+T161+V161+X161+Z161</f>
        <v>50610.184909999996</v>
      </c>
      <c r="AC161" s="262">
        <f>E161+G161+I161+K161+M161+O161+Q161+S161+U161+W161+Y161+AA161</f>
        <v>131241059.09782399</v>
      </c>
      <c r="AE161" s="88"/>
    </row>
    <row r="162" spans="1:31" ht="12" customHeight="1" x14ac:dyDescent="0.25">
      <c r="A162" s="343"/>
      <c r="B162" s="388"/>
      <c r="C162" s="350" t="s">
        <v>223</v>
      </c>
      <c r="D162" s="265">
        <v>1641.4938099999995</v>
      </c>
      <c r="E162" s="265">
        <v>4260373.8279290013</v>
      </c>
      <c r="F162" s="265">
        <v>2441.7064699999987</v>
      </c>
      <c r="G162" s="265">
        <v>5870465.8321359977</v>
      </c>
      <c r="H162" s="265">
        <v>2703.7820700000007</v>
      </c>
      <c r="I162" s="265">
        <v>6574384.1900179982</v>
      </c>
      <c r="J162" s="265">
        <v>3443.9020200000018</v>
      </c>
      <c r="K162" s="265">
        <v>8396542.2976179998</v>
      </c>
      <c r="L162" s="265">
        <v>2621.0824900000007</v>
      </c>
      <c r="M162" s="265">
        <v>7060252.1755559985</v>
      </c>
      <c r="N162" s="265">
        <v>3070.3234499999985</v>
      </c>
      <c r="O162" s="265">
        <v>8242085.9783600038</v>
      </c>
      <c r="P162" s="265">
        <v>2576.0928900000004</v>
      </c>
      <c r="Q162" s="265">
        <v>7083286.8035589987</v>
      </c>
      <c r="R162" s="265">
        <v>2621.2117700000003</v>
      </c>
      <c r="S162" s="265">
        <v>7389445.5706530018</v>
      </c>
      <c r="T162" s="265">
        <v>2459.8879099999995</v>
      </c>
      <c r="U162" s="265">
        <v>7181926.5161450012</v>
      </c>
      <c r="V162" s="265">
        <v>2447.52198</v>
      </c>
      <c r="W162" s="265">
        <v>7353253.3970780019</v>
      </c>
      <c r="X162" s="265">
        <v>3701.8531299999995</v>
      </c>
      <c r="Y162" s="265">
        <v>10996412.58445699</v>
      </c>
      <c r="Z162" s="265">
        <v>4161.4630399999987</v>
      </c>
      <c r="AA162" s="265">
        <v>12229057.041542003</v>
      </c>
      <c r="AB162" s="262">
        <f>D162+F162+H162+J162+L162+N162+P162+R162+T162+V162+X162+Z162</f>
        <v>33890.321030000006</v>
      </c>
      <c r="AC162" s="262">
        <f>E162+G162+I162+K162+M162+O162+Q162+S162+U162+W162+Y162+AA162</f>
        <v>92637486.215050995</v>
      </c>
    </row>
    <row r="163" spans="1:31" ht="12" customHeight="1" x14ac:dyDescent="0.25">
      <c r="A163" s="343"/>
      <c r="B163" s="388"/>
      <c r="C163" s="350" t="s">
        <v>224</v>
      </c>
      <c r="D163" s="265">
        <v>73.589399999999998</v>
      </c>
      <c r="E163" s="265">
        <v>129251.54608</v>
      </c>
      <c r="F163" s="265">
        <v>173.82540999999998</v>
      </c>
      <c r="G163" s="265">
        <v>322956.35068099998</v>
      </c>
      <c r="H163" s="265">
        <v>148.92905999999999</v>
      </c>
      <c r="I163" s="265">
        <v>292821.650455</v>
      </c>
      <c r="J163" s="265">
        <v>172.19582</v>
      </c>
      <c r="K163" s="265">
        <v>348082.27371199999</v>
      </c>
      <c r="L163" s="265">
        <v>195.52195</v>
      </c>
      <c r="M163" s="265">
        <v>472555.09512699995</v>
      </c>
      <c r="N163" s="265">
        <v>181.90648999999999</v>
      </c>
      <c r="O163" s="265">
        <v>443974.40734199999</v>
      </c>
      <c r="P163" s="265">
        <v>152.87573999999998</v>
      </c>
      <c r="Q163" s="265">
        <v>316807.66751100001</v>
      </c>
      <c r="R163" s="265">
        <v>174.74693999999994</v>
      </c>
      <c r="S163" s="265">
        <v>453911.58909100003</v>
      </c>
      <c r="T163" s="265">
        <v>314.03740999999997</v>
      </c>
      <c r="U163" s="265">
        <v>674496.76651299989</v>
      </c>
      <c r="V163" s="265">
        <v>151.91573</v>
      </c>
      <c r="W163" s="265">
        <v>360814.81229700003</v>
      </c>
      <c r="X163" s="265">
        <v>126.91042</v>
      </c>
      <c r="Y163" s="265">
        <v>301849.24836999999</v>
      </c>
      <c r="Z163" s="265">
        <v>273.70224999999999</v>
      </c>
      <c r="AA163" s="265">
        <v>686367.54830499995</v>
      </c>
      <c r="AB163" s="262">
        <f>D163+F163+H163+J163+L163+N163+P163+R163+T163+V163+X163+Z163</f>
        <v>2140.1566199999997</v>
      </c>
      <c r="AC163" s="262">
        <f t="shared" si="27"/>
        <v>4803888.955484</v>
      </c>
      <c r="AD163" s="88"/>
      <c r="AE163" s="88"/>
    </row>
    <row r="164" spans="1:31" ht="12" customHeight="1" x14ac:dyDescent="0.25">
      <c r="A164" s="343"/>
      <c r="B164" s="388"/>
      <c r="C164" s="350" t="s">
        <v>225</v>
      </c>
      <c r="D164" s="265">
        <v>0</v>
      </c>
      <c r="E164" s="265">
        <v>0</v>
      </c>
      <c r="F164" s="265">
        <v>0</v>
      </c>
      <c r="G164" s="265">
        <v>0</v>
      </c>
      <c r="H164" s="265">
        <v>0</v>
      </c>
      <c r="I164" s="265">
        <v>0</v>
      </c>
      <c r="J164" s="265">
        <v>0</v>
      </c>
      <c r="K164" s="265">
        <v>0</v>
      </c>
      <c r="L164" s="265">
        <v>0</v>
      </c>
      <c r="M164" s="265">
        <v>0</v>
      </c>
      <c r="N164" s="265">
        <v>0</v>
      </c>
      <c r="O164" s="265">
        <v>0</v>
      </c>
      <c r="P164" s="265">
        <v>0</v>
      </c>
      <c r="Q164" s="265">
        <v>0</v>
      </c>
      <c r="R164" s="265">
        <v>25.395</v>
      </c>
      <c r="S164" s="265">
        <v>18337.729500000001</v>
      </c>
      <c r="T164" s="265">
        <v>2.722</v>
      </c>
      <c r="U164" s="265">
        <v>3180.1125999999999</v>
      </c>
      <c r="V164" s="265">
        <v>0</v>
      </c>
      <c r="W164" s="265">
        <v>0</v>
      </c>
      <c r="X164" s="265">
        <v>0</v>
      </c>
      <c r="Y164" s="265">
        <v>0</v>
      </c>
      <c r="Z164" s="265">
        <v>0</v>
      </c>
      <c r="AA164" s="265">
        <v>0</v>
      </c>
      <c r="AB164" s="262">
        <f>D164+F164+H164+J164+L164+N164+P164+R164+T164+V164+X164+Z164</f>
        <v>28.117000000000001</v>
      </c>
      <c r="AC164" s="262">
        <f>E164+G164+I164+K164+M164+O164+Q164+S164+U164+W164+Y164+AA164</f>
        <v>21517.842100000002</v>
      </c>
    </row>
    <row r="165" spans="1:31" ht="12" customHeight="1" x14ac:dyDescent="0.25">
      <c r="A165" s="593" t="s">
        <v>226</v>
      </c>
      <c r="B165" s="593"/>
      <c r="C165" s="339" t="s">
        <v>227</v>
      </c>
      <c r="D165" s="262">
        <f>+D166+D167+D168</f>
        <v>205.73301999999998</v>
      </c>
      <c r="E165" s="262">
        <f t="shared" ref="E165:AA165" si="28">+E166+E167+E168</f>
        <v>982067.60600300005</v>
      </c>
      <c r="F165" s="262">
        <f t="shared" si="28"/>
        <v>286.03842000000003</v>
      </c>
      <c r="G165" s="262">
        <f t="shared" si="28"/>
        <v>1362985.9077839998</v>
      </c>
      <c r="H165" s="262">
        <f t="shared" si="28"/>
        <v>201.63251000000002</v>
      </c>
      <c r="I165" s="262">
        <f t="shared" si="28"/>
        <v>1445549.3179309999</v>
      </c>
      <c r="J165" s="262">
        <f>+J166+J167+J168</f>
        <v>425.16795000000002</v>
      </c>
      <c r="K165" s="262">
        <f t="shared" si="28"/>
        <v>2861782.125275</v>
      </c>
      <c r="L165" s="262">
        <f t="shared" si="28"/>
        <v>455.94450000000006</v>
      </c>
      <c r="M165" s="262">
        <f t="shared" si="28"/>
        <v>2828412.0874350001</v>
      </c>
      <c r="N165" s="262">
        <f t="shared" si="28"/>
        <v>145.54985000000002</v>
      </c>
      <c r="O165" s="262">
        <f t="shared" si="28"/>
        <v>1543942.5465489998</v>
      </c>
      <c r="P165" s="262">
        <f t="shared" si="28"/>
        <v>41.055239999999998</v>
      </c>
      <c r="Q165" s="262">
        <f t="shared" si="28"/>
        <v>318477.47217600001</v>
      </c>
      <c r="R165" s="262">
        <f t="shared" si="28"/>
        <v>373.34528999999998</v>
      </c>
      <c r="S165" s="262">
        <f t="shared" si="28"/>
        <v>3596040.3905639998</v>
      </c>
      <c r="T165" s="262">
        <f t="shared" si="28"/>
        <v>282.28070000000002</v>
      </c>
      <c r="U165" s="262">
        <f t="shared" si="28"/>
        <v>2268926.2782419999</v>
      </c>
      <c r="V165" s="262">
        <f t="shared" si="28"/>
        <v>378.88639999999998</v>
      </c>
      <c r="W165" s="262">
        <f t="shared" si="28"/>
        <v>2748987.2843599999</v>
      </c>
      <c r="X165" s="262">
        <f t="shared" si="28"/>
        <v>377.83433000000002</v>
      </c>
      <c r="Y165" s="262">
        <f t="shared" si="28"/>
        <v>1478807.8670660001</v>
      </c>
      <c r="Z165" s="262">
        <f t="shared" si="28"/>
        <v>206.67627000000002</v>
      </c>
      <c r="AA165" s="262">
        <f t="shared" si="28"/>
        <v>535390.441827</v>
      </c>
      <c r="AB165" s="262">
        <f t="shared" ref="AB165:AB186" si="29">D165+F165+H165+J165+L165+N165+P165+R165+T165+V165+X165+Z165</f>
        <v>3380.1444799999999</v>
      </c>
      <c r="AC165" s="262">
        <f t="shared" si="27"/>
        <v>21971369.325211998</v>
      </c>
    </row>
    <row r="166" spans="1:31" ht="12" customHeight="1" x14ac:dyDescent="0.25">
      <c r="A166" s="389"/>
      <c r="B166" s="389"/>
      <c r="C166" s="350" t="s">
        <v>228</v>
      </c>
      <c r="D166" s="265">
        <v>111.92034</v>
      </c>
      <c r="E166" s="265">
        <v>741851.20684800006</v>
      </c>
      <c r="F166" s="265">
        <v>113.74568000000001</v>
      </c>
      <c r="G166" s="265">
        <v>753017.20947899995</v>
      </c>
      <c r="H166" s="265">
        <v>144.89683000000002</v>
      </c>
      <c r="I166" s="265">
        <v>1222886.7427129999</v>
      </c>
      <c r="J166" s="265">
        <v>293.19641000000001</v>
      </c>
      <c r="K166" s="265">
        <v>2533130.3087909999</v>
      </c>
      <c r="L166" s="265">
        <v>309.65580000000006</v>
      </c>
      <c r="M166" s="265">
        <v>2368369.1475120001</v>
      </c>
      <c r="N166" s="265">
        <v>120.14388000000001</v>
      </c>
      <c r="O166" s="265">
        <v>1479358.0302119998</v>
      </c>
      <c r="P166" s="265">
        <v>24</v>
      </c>
      <c r="Q166" s="265">
        <v>262324.8</v>
      </c>
      <c r="R166" s="265">
        <v>208.64352</v>
      </c>
      <c r="S166" s="265">
        <v>2966337.7524000001</v>
      </c>
      <c r="T166" s="265">
        <v>150.50570000000002</v>
      </c>
      <c r="U166" s="265">
        <v>1981575.568242</v>
      </c>
      <c r="V166" s="265">
        <v>166.09639999999999</v>
      </c>
      <c r="W166" s="265">
        <v>2036005.46636</v>
      </c>
      <c r="X166" s="265">
        <v>67.154330000000002</v>
      </c>
      <c r="Y166" s="265">
        <v>672996.75506600004</v>
      </c>
      <c r="Z166" s="265">
        <v>24</v>
      </c>
      <c r="AA166" s="265">
        <v>193605.6</v>
      </c>
      <c r="AB166" s="262">
        <f>D166+F166+H166+J166+L166+N166+P166+R166+T166+V166+X166+Z166</f>
        <v>1733.9588900000001</v>
      </c>
      <c r="AC166" s="262">
        <f t="shared" si="27"/>
        <v>17211458.587623004</v>
      </c>
    </row>
    <row r="167" spans="1:31" ht="13.15" customHeight="1" x14ac:dyDescent="0.25">
      <c r="A167" s="389"/>
      <c r="B167" s="389"/>
      <c r="C167" s="350" t="s">
        <v>229</v>
      </c>
      <c r="D167" s="265">
        <v>93.812679999999986</v>
      </c>
      <c r="E167" s="265">
        <v>240216.39915500002</v>
      </c>
      <c r="F167" s="265">
        <v>137.91009</v>
      </c>
      <c r="G167" s="265">
        <v>508789.92758000002</v>
      </c>
      <c r="H167" s="265">
        <v>56.735679999999995</v>
      </c>
      <c r="I167" s="265">
        <v>222662.57521800001</v>
      </c>
      <c r="J167" s="265">
        <v>121.61138</v>
      </c>
      <c r="K167" s="265">
        <v>309825.33373199997</v>
      </c>
      <c r="L167" s="265">
        <v>146.28870000000001</v>
      </c>
      <c r="M167" s="265">
        <v>460042.939923</v>
      </c>
      <c r="N167" s="265">
        <v>25.40597</v>
      </c>
      <c r="O167" s="265">
        <v>64584.516337000001</v>
      </c>
      <c r="P167" s="265">
        <v>17.055240000000001</v>
      </c>
      <c r="Q167" s="265">
        <v>56152.672176</v>
      </c>
      <c r="R167" s="265">
        <v>137.70176999999998</v>
      </c>
      <c r="S167" s="265">
        <v>587982.23816399998</v>
      </c>
      <c r="T167" s="265">
        <v>77.775000000000006</v>
      </c>
      <c r="U167" s="265">
        <v>203909.91</v>
      </c>
      <c r="V167" s="265">
        <v>205.83</v>
      </c>
      <c r="W167" s="265">
        <v>701350.26600000006</v>
      </c>
      <c r="X167" s="265">
        <v>310.68</v>
      </c>
      <c r="Y167" s="265">
        <v>805811.11199999996</v>
      </c>
      <c r="Z167" s="265">
        <v>155.67627000000002</v>
      </c>
      <c r="AA167" s="265">
        <v>300072.54182699998</v>
      </c>
      <c r="AB167" s="262">
        <f>D167+F167+H167+J167+L167+N167+P167+R167+T167+V167+X167+Z167</f>
        <v>1486.48278</v>
      </c>
      <c r="AC167" s="262">
        <f t="shared" si="27"/>
        <v>4461400.432112</v>
      </c>
    </row>
    <row r="168" spans="1:31" ht="12" customHeight="1" x14ac:dyDescent="0.25">
      <c r="A168" s="389"/>
      <c r="B168" s="389"/>
      <c r="C168" s="350" t="s">
        <v>230</v>
      </c>
      <c r="D168" s="265">
        <v>0</v>
      </c>
      <c r="E168" s="265">
        <v>0</v>
      </c>
      <c r="F168" s="265">
        <v>34.382649999999991</v>
      </c>
      <c r="G168" s="265">
        <v>101178.77072500001</v>
      </c>
      <c r="H168" s="265">
        <v>0</v>
      </c>
      <c r="I168" s="265">
        <v>0</v>
      </c>
      <c r="J168" s="265">
        <v>10.36016</v>
      </c>
      <c r="K168" s="265">
        <v>18826.482752</v>
      </c>
      <c r="L168" s="265">
        <v>0</v>
      </c>
      <c r="M168" s="265">
        <v>0</v>
      </c>
      <c r="N168" s="265">
        <v>0</v>
      </c>
      <c r="O168" s="265">
        <v>0</v>
      </c>
      <c r="P168" s="265">
        <v>0</v>
      </c>
      <c r="Q168" s="265">
        <v>0</v>
      </c>
      <c r="R168" s="265">
        <v>27</v>
      </c>
      <c r="S168" s="265">
        <v>41720.400000000001</v>
      </c>
      <c r="T168" s="265">
        <v>54</v>
      </c>
      <c r="U168" s="265">
        <v>83440.800000000003</v>
      </c>
      <c r="V168" s="265">
        <v>6.96</v>
      </c>
      <c r="W168" s="265">
        <v>11631.552</v>
      </c>
      <c r="X168" s="265">
        <v>0</v>
      </c>
      <c r="Y168" s="265">
        <v>0</v>
      </c>
      <c r="Z168" s="265">
        <v>27</v>
      </c>
      <c r="AA168" s="265">
        <v>41712.300000000003</v>
      </c>
      <c r="AB168" s="262">
        <f t="shared" si="29"/>
        <v>159.70281</v>
      </c>
      <c r="AC168" s="262">
        <f t="shared" si="27"/>
        <v>298510.30547700002</v>
      </c>
    </row>
    <row r="169" spans="1:31" ht="12" customHeight="1" x14ac:dyDescent="0.25">
      <c r="A169" s="594" t="s">
        <v>231</v>
      </c>
      <c r="B169" s="594"/>
      <c r="C169" s="351" t="s">
        <v>232</v>
      </c>
      <c r="D169" s="352">
        <f>+D170+D171+D172</f>
        <v>5892.4910399999953</v>
      </c>
      <c r="E169" s="352">
        <f t="shared" ref="E169:AA169" si="30">+E170+E171+E172</f>
        <v>9079173.4767850023</v>
      </c>
      <c r="F169" s="352">
        <f>+F170+F171+F172</f>
        <v>4985.8595699999942</v>
      </c>
      <c r="G169" s="352">
        <f t="shared" si="30"/>
        <v>6906642.7254900029</v>
      </c>
      <c r="H169" s="352">
        <f>+H170+H171+H172</f>
        <v>6227.8460299999952</v>
      </c>
      <c r="I169" s="352">
        <f t="shared" si="30"/>
        <v>7790599.6935169958</v>
      </c>
      <c r="J169" s="352">
        <f t="shared" si="30"/>
        <v>6800.0429299999923</v>
      </c>
      <c r="K169" s="352">
        <f t="shared" si="30"/>
        <v>9476654.8940740041</v>
      </c>
      <c r="L169" s="352">
        <f t="shared" si="30"/>
        <v>8507.6210099999917</v>
      </c>
      <c r="M169" s="352">
        <f t="shared" si="30"/>
        <v>13927715.542430002</v>
      </c>
      <c r="N169" s="352">
        <f t="shared" si="30"/>
        <v>7542.3264799999943</v>
      </c>
      <c r="O169" s="352">
        <f t="shared" si="30"/>
        <v>12268627.362686003</v>
      </c>
      <c r="P169" s="352">
        <f t="shared" si="30"/>
        <v>5753.8229699999993</v>
      </c>
      <c r="Q169" s="352">
        <f t="shared" si="30"/>
        <v>11717769.535368998</v>
      </c>
      <c r="R169" s="352">
        <f t="shared" si="30"/>
        <v>7227.5836899999977</v>
      </c>
      <c r="S169" s="352">
        <f t="shared" si="30"/>
        <v>11508137.531080998</v>
      </c>
      <c r="T169" s="352">
        <f t="shared" si="30"/>
        <v>5004.4509799999978</v>
      </c>
      <c r="U169" s="352">
        <f t="shared" si="30"/>
        <v>8447779.8619349971</v>
      </c>
      <c r="V169" s="352">
        <f t="shared" si="30"/>
        <v>9349.3317799999932</v>
      </c>
      <c r="W169" s="352">
        <f t="shared" si="30"/>
        <v>13655301.647124004</v>
      </c>
      <c r="X169" s="352">
        <f t="shared" si="30"/>
        <v>4674.3409500000007</v>
      </c>
      <c r="Y169" s="352">
        <f t="shared" si="30"/>
        <v>6261470.1237779995</v>
      </c>
      <c r="Z169" s="352">
        <f t="shared" si="30"/>
        <v>2208.8583399999998</v>
      </c>
      <c r="AA169" s="352">
        <f t="shared" si="30"/>
        <v>2997281.8805019995</v>
      </c>
      <c r="AB169" s="352">
        <f t="shared" si="29"/>
        <v>74174.575769999967</v>
      </c>
      <c r="AC169" s="352">
        <f t="shared" si="27"/>
        <v>114037154.27477099</v>
      </c>
      <c r="AE169" s="88"/>
    </row>
    <row r="170" spans="1:31" ht="12" customHeight="1" x14ac:dyDescent="0.25">
      <c r="A170" s="323"/>
      <c r="B170" s="323" t="s">
        <v>233</v>
      </c>
      <c r="C170" s="353" t="s">
        <v>234</v>
      </c>
      <c r="D170" s="354">
        <v>2961.8127099999974</v>
      </c>
      <c r="E170" s="354">
        <v>5851343.2703089993</v>
      </c>
      <c r="F170" s="354">
        <v>1836.4046500000002</v>
      </c>
      <c r="G170" s="354">
        <v>3510558.3570240005</v>
      </c>
      <c r="H170" s="354">
        <v>985.34442999999987</v>
      </c>
      <c r="I170" s="354">
        <v>2130197.8501159996</v>
      </c>
      <c r="J170" s="354">
        <v>2186.1163600000014</v>
      </c>
      <c r="K170" s="354">
        <v>4749699.9526770012</v>
      </c>
      <c r="L170" s="354">
        <v>3301.7975000000001</v>
      </c>
      <c r="M170" s="354">
        <v>8387677.9532630024</v>
      </c>
      <c r="N170" s="354">
        <v>2542.8101999999999</v>
      </c>
      <c r="O170" s="354">
        <v>6800208.0180680025</v>
      </c>
      <c r="P170" s="354">
        <v>2954.6479099999997</v>
      </c>
      <c r="Q170" s="354">
        <v>9001061.392370997</v>
      </c>
      <c r="R170" s="354">
        <v>2340.6865099999986</v>
      </c>
      <c r="S170" s="354">
        <v>6639244.2747639986</v>
      </c>
      <c r="T170" s="354">
        <v>1666.0101800000002</v>
      </c>
      <c r="U170" s="354">
        <v>4405379.4018079992</v>
      </c>
      <c r="V170" s="354">
        <v>3982.4860299999937</v>
      </c>
      <c r="W170" s="354">
        <v>8439488.2430430036</v>
      </c>
      <c r="X170" s="354">
        <v>2372.1749900000004</v>
      </c>
      <c r="Y170" s="354">
        <v>4440892.1663179994</v>
      </c>
      <c r="Z170" s="354">
        <v>960.93224999999984</v>
      </c>
      <c r="AA170" s="354">
        <v>1962123.2355439996</v>
      </c>
      <c r="AB170" s="352">
        <f t="shared" si="29"/>
        <v>28091.223719999995</v>
      </c>
      <c r="AC170" s="352">
        <f t="shared" si="27"/>
        <v>66317874.115305007</v>
      </c>
      <c r="AE170" s="88"/>
    </row>
    <row r="171" spans="1:31" ht="12" customHeight="1" x14ac:dyDescent="0.25">
      <c r="A171" s="323"/>
      <c r="B171" s="323" t="s">
        <v>235</v>
      </c>
      <c r="C171" s="353" t="s">
        <v>236</v>
      </c>
      <c r="D171" s="354">
        <v>242.01695000000001</v>
      </c>
      <c r="E171" s="354">
        <v>316718.763271</v>
      </c>
      <c r="F171" s="354">
        <v>263.86942000000005</v>
      </c>
      <c r="G171" s="354">
        <v>317843.24727399996</v>
      </c>
      <c r="H171" s="354">
        <v>498.46021000000002</v>
      </c>
      <c r="I171" s="354">
        <v>579514.17317700002</v>
      </c>
      <c r="J171" s="354">
        <v>361.71712000000008</v>
      </c>
      <c r="K171" s="354">
        <v>458703.91511500004</v>
      </c>
      <c r="L171" s="354">
        <v>858.28370000000007</v>
      </c>
      <c r="M171" s="354">
        <v>1178450.731106</v>
      </c>
      <c r="N171" s="354">
        <v>929.69265000000007</v>
      </c>
      <c r="O171" s="354">
        <v>1268479.1063170002</v>
      </c>
      <c r="P171" s="354">
        <v>943.26192999999978</v>
      </c>
      <c r="Q171" s="354">
        <v>1228058.0793140007</v>
      </c>
      <c r="R171" s="354">
        <v>802.85474000000011</v>
      </c>
      <c r="S171" s="354">
        <v>1262313.8376740005</v>
      </c>
      <c r="T171" s="354">
        <v>898.8095400000002</v>
      </c>
      <c r="U171" s="354">
        <v>1371035.0114719996</v>
      </c>
      <c r="V171" s="354">
        <v>949.66365000000008</v>
      </c>
      <c r="W171" s="354">
        <v>1426846.9452569997</v>
      </c>
      <c r="X171" s="354">
        <v>467.14774000000006</v>
      </c>
      <c r="Y171" s="354">
        <v>672882.58305999986</v>
      </c>
      <c r="Z171" s="354">
        <v>268.62799999999999</v>
      </c>
      <c r="AA171" s="354">
        <v>239364.24130000002</v>
      </c>
      <c r="AB171" s="352">
        <f t="shared" si="29"/>
        <v>7484.4056500000006</v>
      </c>
      <c r="AC171" s="352">
        <f t="shared" si="27"/>
        <v>10320210.634337002</v>
      </c>
      <c r="AD171" s="88"/>
    </row>
    <row r="172" spans="1:31" ht="12" customHeight="1" x14ac:dyDescent="0.25">
      <c r="A172" s="323"/>
      <c r="B172" s="323" t="s">
        <v>237</v>
      </c>
      <c r="C172" s="353" t="s">
        <v>238</v>
      </c>
      <c r="D172" s="354">
        <v>2688.6613799999982</v>
      </c>
      <c r="E172" s="354">
        <v>2911111.4432050022</v>
      </c>
      <c r="F172" s="354">
        <v>2885.5854999999938</v>
      </c>
      <c r="G172" s="354">
        <v>3078241.1211920027</v>
      </c>
      <c r="H172" s="354">
        <v>4744.0413899999958</v>
      </c>
      <c r="I172" s="354">
        <v>5080887.670223996</v>
      </c>
      <c r="J172" s="354">
        <v>4252.2094499999912</v>
      </c>
      <c r="K172" s="354">
        <v>4268251.0262820031</v>
      </c>
      <c r="L172" s="354">
        <v>4347.539809999992</v>
      </c>
      <c r="M172" s="354">
        <v>4361586.8580610016</v>
      </c>
      <c r="N172" s="354">
        <v>4069.8236299999949</v>
      </c>
      <c r="O172" s="354">
        <v>4199940.2383009996</v>
      </c>
      <c r="P172" s="354">
        <v>1855.9131299999999</v>
      </c>
      <c r="Q172" s="354">
        <v>1488650.0636840006</v>
      </c>
      <c r="R172" s="354">
        <v>4084.0424399999988</v>
      </c>
      <c r="S172" s="354">
        <v>3606579.4186430005</v>
      </c>
      <c r="T172" s="354">
        <v>2439.6312599999978</v>
      </c>
      <c r="U172" s="354">
        <v>2671365.448654999</v>
      </c>
      <c r="V172" s="354">
        <v>4417.1821</v>
      </c>
      <c r="W172" s="354">
        <v>3788966.4588240022</v>
      </c>
      <c r="X172" s="354">
        <v>1835.0182200000002</v>
      </c>
      <c r="Y172" s="354">
        <v>1147695.3743999999</v>
      </c>
      <c r="Z172" s="354">
        <v>979.29809</v>
      </c>
      <c r="AA172" s="354">
        <v>795794.40365799982</v>
      </c>
      <c r="AB172" s="352">
        <f>D172+F172+H172+J172+L172+N172+P172+R172+T172+V172+X172+Z172</f>
        <v>38598.946399999957</v>
      </c>
      <c r="AC172" s="352">
        <f>E172+G172+I172+K172+M172+O172+Q172+S172+U172+W172+Y172+AA172</f>
        <v>37399069.525129005</v>
      </c>
    </row>
    <row r="173" spans="1:31" ht="12" customHeight="1" x14ac:dyDescent="0.25">
      <c r="A173" s="322"/>
      <c r="B173" s="388" t="s">
        <v>239</v>
      </c>
      <c r="C173" s="339" t="s">
        <v>240</v>
      </c>
      <c r="D173" s="262">
        <f>+D174+D175+D176</f>
        <v>471.55448999999999</v>
      </c>
      <c r="E173" s="262">
        <f t="shared" ref="E173:AA173" si="31">+E174+E175+E176</f>
        <v>6386682.2152499948</v>
      </c>
      <c r="F173" s="262">
        <f t="shared" si="31"/>
        <v>485.40871000000027</v>
      </c>
      <c r="G173" s="262">
        <f t="shared" si="31"/>
        <v>6618966.8311410053</v>
      </c>
      <c r="H173" s="262">
        <f t="shared" si="31"/>
        <v>707.45339000000024</v>
      </c>
      <c r="I173" s="262">
        <f t="shared" si="31"/>
        <v>8760845.8594939969</v>
      </c>
      <c r="J173" s="262">
        <f t="shared" si="31"/>
        <v>812.60560000000032</v>
      </c>
      <c r="K173" s="262">
        <f t="shared" si="31"/>
        <v>10749869.342898987</v>
      </c>
      <c r="L173" s="262">
        <f t="shared" si="31"/>
        <v>627.0858400000003</v>
      </c>
      <c r="M173" s="262">
        <f t="shared" si="31"/>
        <v>8075444.4621129949</v>
      </c>
      <c r="N173" s="262">
        <f t="shared" si="31"/>
        <v>647.26833999999985</v>
      </c>
      <c r="O173" s="262">
        <f t="shared" si="31"/>
        <v>7647844.2538159983</v>
      </c>
      <c r="P173" s="262">
        <f t="shared" si="31"/>
        <v>523.1109600000002</v>
      </c>
      <c r="Q173" s="262">
        <f t="shared" si="31"/>
        <v>7562368.5949220015</v>
      </c>
      <c r="R173" s="262">
        <f>+R174+R175+R176</f>
        <v>630.3839099999999</v>
      </c>
      <c r="S173" s="262">
        <f t="shared" si="31"/>
        <v>8719585.9079639968</v>
      </c>
      <c r="T173" s="262">
        <f t="shared" si="31"/>
        <v>664.02748999999983</v>
      </c>
      <c r="U173" s="262">
        <f t="shared" si="31"/>
        <v>8243511.6733549936</v>
      </c>
      <c r="V173" s="262">
        <f t="shared" si="31"/>
        <v>515.11266000000001</v>
      </c>
      <c r="W173" s="262">
        <f t="shared" si="31"/>
        <v>6030129.9386650017</v>
      </c>
      <c r="X173" s="262">
        <f t="shared" si="31"/>
        <v>663.12909000000013</v>
      </c>
      <c r="Y173" s="262">
        <f t="shared" si="31"/>
        <v>7441804.7900760034</v>
      </c>
      <c r="Z173" s="262">
        <f t="shared" si="31"/>
        <v>897.46005999999977</v>
      </c>
      <c r="AA173" s="262">
        <f t="shared" si="31"/>
        <v>10922599.245234005</v>
      </c>
      <c r="AB173" s="262">
        <f t="shared" si="29"/>
        <v>7644.6005399999995</v>
      </c>
      <c r="AC173" s="262">
        <f t="shared" si="27"/>
        <v>97159653.114928991</v>
      </c>
    </row>
    <row r="174" spans="1:31" ht="12" customHeight="1" x14ac:dyDescent="0.25">
      <c r="A174" s="322"/>
      <c r="B174" s="388"/>
      <c r="C174" s="350" t="s">
        <v>241</v>
      </c>
      <c r="D174" s="265">
        <v>448.67007999999998</v>
      </c>
      <c r="E174" s="265">
        <v>6323397.6678359946</v>
      </c>
      <c r="F174" s="265">
        <v>485.40871000000027</v>
      </c>
      <c r="G174" s="265">
        <v>6618966.8311410053</v>
      </c>
      <c r="H174" s="265">
        <v>682.59104000000025</v>
      </c>
      <c r="I174" s="265">
        <v>8628782.0621149968</v>
      </c>
      <c r="J174" s="265">
        <v>755.63323000000037</v>
      </c>
      <c r="K174" s="265">
        <v>10553413.467214987</v>
      </c>
      <c r="L174" s="265">
        <v>588.55569000000025</v>
      </c>
      <c r="M174" s="265">
        <v>7893530.7934479946</v>
      </c>
      <c r="N174" s="265">
        <v>598.13925999999981</v>
      </c>
      <c r="O174" s="265">
        <v>7480321.923384998</v>
      </c>
      <c r="P174" s="265">
        <v>514.19496000000015</v>
      </c>
      <c r="Q174" s="265">
        <v>7495345.2397220014</v>
      </c>
      <c r="R174" s="265">
        <v>613.58190999999999</v>
      </c>
      <c r="S174" s="265">
        <v>8618834.204963997</v>
      </c>
      <c r="T174" s="265">
        <v>632.01348999999982</v>
      </c>
      <c r="U174" s="265">
        <v>8129902.3945549941</v>
      </c>
      <c r="V174" s="265">
        <v>486.40266000000003</v>
      </c>
      <c r="W174" s="265">
        <v>5940640.2070650021</v>
      </c>
      <c r="X174" s="265">
        <v>632.50905000000012</v>
      </c>
      <c r="Y174" s="265">
        <v>7330779.677252003</v>
      </c>
      <c r="Z174" s="265">
        <v>887.37405999999976</v>
      </c>
      <c r="AA174" s="265">
        <v>10853708.416534005</v>
      </c>
      <c r="AB174" s="262">
        <f>D174+F174+H174+J174+L174+N174+P174+R174+T174+V174+X174+Z174</f>
        <v>7325.0741400000024</v>
      </c>
      <c r="AC174" s="262">
        <f t="shared" si="27"/>
        <v>95867622.885231972</v>
      </c>
    </row>
    <row r="175" spans="1:31" ht="12" customHeight="1" x14ac:dyDescent="0.25">
      <c r="A175" s="322"/>
      <c r="B175" s="388"/>
      <c r="C175" s="350" t="s">
        <v>242</v>
      </c>
      <c r="D175" s="265">
        <v>0</v>
      </c>
      <c r="E175" s="265">
        <v>0</v>
      </c>
      <c r="F175" s="265">
        <v>0</v>
      </c>
      <c r="G175" s="265">
        <v>0</v>
      </c>
      <c r="H175" s="265">
        <v>3.1678800000000003</v>
      </c>
      <c r="I175" s="265">
        <v>23745.478115999998</v>
      </c>
      <c r="J175" s="265">
        <v>4.5354899999999994</v>
      </c>
      <c r="K175" s="265">
        <v>32593.077047999999</v>
      </c>
      <c r="L175" s="265">
        <v>13.605</v>
      </c>
      <c r="M175" s="265">
        <v>98636.25</v>
      </c>
      <c r="N175" s="265">
        <v>0</v>
      </c>
      <c r="O175" s="265">
        <v>0</v>
      </c>
      <c r="P175" s="265">
        <v>8.9160000000000004</v>
      </c>
      <c r="Q175" s="265">
        <v>67023.355200000005</v>
      </c>
      <c r="R175" s="265">
        <v>11.372</v>
      </c>
      <c r="S175" s="265">
        <v>83754.717000000004</v>
      </c>
      <c r="T175" s="265">
        <v>7.52</v>
      </c>
      <c r="U175" s="265">
        <v>51634.559999999998</v>
      </c>
      <c r="V175" s="265">
        <v>3.3079999999999998</v>
      </c>
      <c r="W175" s="265">
        <v>22916.17</v>
      </c>
      <c r="X175" s="265">
        <v>5.2276800000000003</v>
      </c>
      <c r="Y175" s="265">
        <v>35612.342860000004</v>
      </c>
      <c r="Z175" s="265">
        <v>10.086</v>
      </c>
      <c r="AA175" s="265">
        <v>68890.828699999998</v>
      </c>
      <c r="AB175" s="262">
        <f>D175+F175+H175+J175+L175+N175+P175+R175+T175+V175+X175+Z175</f>
        <v>67.738050000000001</v>
      </c>
      <c r="AC175" s="262">
        <f t="shared" si="27"/>
        <v>484806.77892400004</v>
      </c>
    </row>
    <row r="176" spans="1:31" ht="12" customHeight="1" x14ac:dyDescent="0.25">
      <c r="A176" s="322"/>
      <c r="B176" s="388"/>
      <c r="C176" s="350" t="s">
        <v>243</v>
      </c>
      <c r="D176" s="265">
        <v>22.884409999999999</v>
      </c>
      <c r="E176" s="265">
        <v>63284.547414000001</v>
      </c>
      <c r="F176" s="265">
        <v>0</v>
      </c>
      <c r="G176" s="265">
        <v>0</v>
      </c>
      <c r="H176" s="265">
        <v>21.694470000000003</v>
      </c>
      <c r="I176" s="265">
        <v>108318.319263</v>
      </c>
      <c r="J176" s="265">
        <v>52.436880000000002</v>
      </c>
      <c r="K176" s="265">
        <v>163862.79863600002</v>
      </c>
      <c r="L176" s="265">
        <v>24.925150000000002</v>
      </c>
      <c r="M176" s="265">
        <v>83277.418665000005</v>
      </c>
      <c r="N176" s="265">
        <v>49.129080000000002</v>
      </c>
      <c r="O176" s="265">
        <v>167522.33043100001</v>
      </c>
      <c r="P176" s="265">
        <v>0</v>
      </c>
      <c r="Q176" s="265">
        <v>0</v>
      </c>
      <c r="R176" s="265">
        <v>5.43</v>
      </c>
      <c r="S176" s="265">
        <v>16996.986000000001</v>
      </c>
      <c r="T176" s="265">
        <v>24.494</v>
      </c>
      <c r="U176" s="265">
        <v>61974.718800000002</v>
      </c>
      <c r="V176" s="265">
        <v>25.402000000000001</v>
      </c>
      <c r="W176" s="265">
        <v>66573.561600000001</v>
      </c>
      <c r="X176" s="265">
        <v>25.39236</v>
      </c>
      <c r="Y176" s="265">
        <v>75412.769964000006</v>
      </c>
      <c r="Z176" s="265">
        <v>0</v>
      </c>
      <c r="AA176" s="265">
        <v>0</v>
      </c>
      <c r="AB176" s="262">
        <f t="shared" si="29"/>
        <v>251.78835000000004</v>
      </c>
      <c r="AC176" s="262">
        <f t="shared" si="27"/>
        <v>807223.45077300014</v>
      </c>
      <c r="AD176" s="88"/>
    </row>
    <row r="177" spans="1:32" ht="12" customHeight="1" x14ac:dyDescent="0.25">
      <c r="A177" s="278" t="s">
        <v>244</v>
      </c>
      <c r="B177" s="395" t="s">
        <v>245</v>
      </c>
      <c r="C177" s="339" t="s">
        <v>246</v>
      </c>
      <c r="D177" s="262">
        <v>2205.7303699999998</v>
      </c>
      <c r="E177" s="262">
        <v>6176906.6996140024</v>
      </c>
      <c r="F177" s="262">
        <v>1517.25226</v>
      </c>
      <c r="G177" s="262">
        <v>4870341.7064629989</v>
      </c>
      <c r="H177" s="262">
        <v>2556.2441300000014</v>
      </c>
      <c r="I177" s="262">
        <v>6432231.7387229996</v>
      </c>
      <c r="J177" s="262">
        <v>2700.4919500000005</v>
      </c>
      <c r="K177" s="262">
        <v>7602242.7992180008</v>
      </c>
      <c r="L177" s="262">
        <v>2656.7019399999999</v>
      </c>
      <c r="M177" s="262">
        <v>7425002.1126950039</v>
      </c>
      <c r="N177" s="262">
        <v>2909.133980000001</v>
      </c>
      <c r="O177" s="262">
        <v>9842878.3641890027</v>
      </c>
      <c r="P177" s="262">
        <v>1791.6628900000003</v>
      </c>
      <c r="Q177" s="262">
        <v>5827067.9133130005</v>
      </c>
      <c r="R177" s="262">
        <v>1996.9348599999994</v>
      </c>
      <c r="S177" s="262">
        <v>6605987.0395430047</v>
      </c>
      <c r="T177" s="262">
        <v>1386.2884200000005</v>
      </c>
      <c r="U177" s="262">
        <v>5754618.9637870016</v>
      </c>
      <c r="V177" s="262">
        <v>1382.2380000000001</v>
      </c>
      <c r="W177" s="262">
        <v>5899609.9173220014</v>
      </c>
      <c r="X177" s="262">
        <v>1100.6853400000007</v>
      </c>
      <c r="Y177" s="262">
        <v>5433262.8252170021</v>
      </c>
      <c r="Z177" s="262">
        <v>1611.5877100000005</v>
      </c>
      <c r="AA177" s="262">
        <v>6841972.6818220047</v>
      </c>
      <c r="AB177" s="262">
        <f t="shared" si="29"/>
        <v>23814.951850000001</v>
      </c>
      <c r="AC177" s="262">
        <f t="shared" si="27"/>
        <v>78712122.761906028</v>
      </c>
      <c r="AD177" s="88"/>
      <c r="AE177" s="88"/>
    </row>
    <row r="178" spans="1:32" ht="12" customHeight="1" x14ac:dyDescent="0.25">
      <c r="A178" s="301"/>
      <c r="B178" s="388"/>
      <c r="C178" s="380" t="s">
        <v>333</v>
      </c>
      <c r="D178" s="265">
        <v>1718.2623800000001</v>
      </c>
      <c r="E178" s="265">
        <v>7782255.0820729993</v>
      </c>
      <c r="F178" s="265">
        <v>2255.22948</v>
      </c>
      <c r="G178" s="265">
        <v>10501252.024092</v>
      </c>
      <c r="H178" s="265">
        <v>1025.5780099999999</v>
      </c>
      <c r="I178" s="265">
        <v>4766519.6447000001</v>
      </c>
      <c r="J178" s="265">
        <v>631.70157000000006</v>
      </c>
      <c r="K178" s="265">
        <v>2938373.2029499998</v>
      </c>
      <c r="L178" s="265">
        <v>859.81574000000001</v>
      </c>
      <c r="M178" s="265">
        <v>3912060.0997810001</v>
      </c>
      <c r="N178" s="265">
        <v>933.15240000000006</v>
      </c>
      <c r="O178" s="265">
        <v>4269623.6461110003</v>
      </c>
      <c r="P178" s="265">
        <v>1082.63969</v>
      </c>
      <c r="Q178" s="265">
        <v>5032011.4450000003</v>
      </c>
      <c r="R178" s="265">
        <v>1080.5653799999998</v>
      </c>
      <c r="S178" s="265">
        <v>5010658.7541789999</v>
      </c>
      <c r="T178" s="265">
        <v>1069.7028399999999</v>
      </c>
      <c r="U178" s="265">
        <v>4990398.8554690005</v>
      </c>
      <c r="V178" s="265">
        <v>1436.2905499999999</v>
      </c>
      <c r="W178" s="265">
        <v>6779930.696459</v>
      </c>
      <c r="X178" s="265">
        <v>1419.5877700000001</v>
      </c>
      <c r="Y178" s="265">
        <v>6494050.472418</v>
      </c>
      <c r="Z178" s="265">
        <v>1035.5907299999999</v>
      </c>
      <c r="AA178" s="265">
        <v>4640228.0283429995</v>
      </c>
      <c r="AB178" s="262">
        <f t="shared" si="29"/>
        <v>14548.116540000001</v>
      </c>
      <c r="AC178" s="262">
        <f t="shared" si="27"/>
        <v>67117361.951575011</v>
      </c>
    </row>
    <row r="179" spans="1:32" ht="12" customHeight="1" x14ac:dyDescent="0.25">
      <c r="A179" s="301"/>
      <c r="B179" s="388"/>
      <c r="C179" s="380" t="s">
        <v>334</v>
      </c>
      <c r="D179" s="265">
        <v>880.50263000000007</v>
      </c>
      <c r="E179" s="265">
        <v>3420989.9373019999</v>
      </c>
      <c r="F179" s="265">
        <v>948.05475000000013</v>
      </c>
      <c r="G179" s="265">
        <v>3912100.9561090008</v>
      </c>
      <c r="H179" s="265">
        <v>733.73278000000005</v>
      </c>
      <c r="I179" s="265">
        <v>3194696.3452530005</v>
      </c>
      <c r="J179" s="265">
        <v>484.68551999999994</v>
      </c>
      <c r="K179" s="265">
        <v>2271578.1758969994</v>
      </c>
      <c r="L179" s="265">
        <v>493.26133999999996</v>
      </c>
      <c r="M179" s="265">
        <v>2252058.8742270004</v>
      </c>
      <c r="N179" s="265">
        <v>648.78135999999995</v>
      </c>
      <c r="O179" s="265">
        <v>3196898.9677899992</v>
      </c>
      <c r="P179" s="265">
        <v>111.06954</v>
      </c>
      <c r="Q179" s="265">
        <v>433235.17315799999</v>
      </c>
      <c r="R179" s="265">
        <v>104.16728999999998</v>
      </c>
      <c r="S179" s="265">
        <v>488643.16635999997</v>
      </c>
      <c r="T179" s="265">
        <v>115.78187000000003</v>
      </c>
      <c r="U179" s="265">
        <v>586505.31481599994</v>
      </c>
      <c r="V179" s="265">
        <v>194.45175</v>
      </c>
      <c r="W179" s="265">
        <v>1001783.8770710001</v>
      </c>
      <c r="X179" s="265">
        <v>996.26443000000006</v>
      </c>
      <c r="Y179" s="265">
        <v>5285977.0525409989</v>
      </c>
      <c r="Z179" s="265">
        <v>1133.1258700000001</v>
      </c>
      <c r="AA179" s="265">
        <v>5842197.0939630028</v>
      </c>
      <c r="AB179" s="262">
        <f>D179+F179+H179+J179+L179+N179+P179+R179+T179+V179+X179+Z179</f>
        <v>6843.8791300000012</v>
      </c>
      <c r="AC179" s="262">
        <f t="shared" si="27"/>
        <v>31886664.934487</v>
      </c>
    </row>
    <row r="180" spans="1:32" ht="12.75" customHeight="1" x14ac:dyDescent="0.25">
      <c r="A180" s="301"/>
      <c r="B180" s="388"/>
      <c r="C180" s="380" t="s">
        <v>335</v>
      </c>
      <c r="D180" s="265">
        <v>676.54803999999967</v>
      </c>
      <c r="E180" s="265">
        <v>860788.63306599972</v>
      </c>
      <c r="F180" s="265">
        <v>459.77029999999985</v>
      </c>
      <c r="G180" s="265">
        <v>721778.91434499994</v>
      </c>
      <c r="H180" s="265">
        <v>696.53194000000008</v>
      </c>
      <c r="I180" s="265">
        <v>850985.24468400027</v>
      </c>
      <c r="J180" s="265">
        <v>424.65840000000003</v>
      </c>
      <c r="K180" s="265">
        <v>585441.34324999992</v>
      </c>
      <c r="L180" s="265">
        <v>456.65918000000005</v>
      </c>
      <c r="M180" s="265">
        <v>728998.24553299998</v>
      </c>
      <c r="N180" s="265">
        <v>635.40397000000007</v>
      </c>
      <c r="O180" s="265">
        <v>839454.82364399976</v>
      </c>
      <c r="P180" s="265">
        <v>404.97230999999999</v>
      </c>
      <c r="Q180" s="265">
        <v>638179.198539</v>
      </c>
      <c r="R180" s="265">
        <v>573.22806000000003</v>
      </c>
      <c r="S180" s="265">
        <v>803683.63719500008</v>
      </c>
      <c r="T180" s="265">
        <v>458.20788000000016</v>
      </c>
      <c r="U180" s="265">
        <v>661769.18608200015</v>
      </c>
      <c r="V180" s="265">
        <v>328.05409999999995</v>
      </c>
      <c r="W180" s="265">
        <v>529492.85443299997</v>
      </c>
      <c r="X180" s="265">
        <v>279.98415999999997</v>
      </c>
      <c r="Y180" s="265">
        <v>430472.10720100004</v>
      </c>
      <c r="Z180" s="265">
        <v>628.99505999999985</v>
      </c>
      <c r="AA180" s="265">
        <v>1090604.4048490003</v>
      </c>
      <c r="AB180" s="262">
        <f>D180+F180+H180+J180+L180+N180+P180+R180+T180+V180+X180+Z180</f>
        <v>6023.0134000000007</v>
      </c>
      <c r="AC180" s="262">
        <f>E180+G180+I180+K180+M180+O180+Q180+S180+U180+W180+Y180+AA180</f>
        <v>8741648.5928210001</v>
      </c>
    </row>
    <row r="181" spans="1:32" ht="12" customHeight="1" x14ac:dyDescent="0.25">
      <c r="A181" s="301"/>
      <c r="B181" s="388"/>
      <c r="C181" s="350" t="s">
        <v>249</v>
      </c>
      <c r="D181" s="265">
        <v>392.33239000000009</v>
      </c>
      <c r="E181" s="265">
        <v>2042331.8376829994</v>
      </c>
      <c r="F181" s="265">
        <v>317.3543699999999</v>
      </c>
      <c r="G181" s="265">
        <v>1605441.3919120012</v>
      </c>
      <c r="H181" s="265">
        <v>602.76827999999989</v>
      </c>
      <c r="I181" s="265">
        <v>3667602.8265230004</v>
      </c>
      <c r="J181" s="265">
        <v>266.15472999999997</v>
      </c>
      <c r="K181" s="265">
        <v>1797779.1934139996</v>
      </c>
      <c r="L181" s="265">
        <v>562.60817000000009</v>
      </c>
      <c r="M181" s="265">
        <v>2790173.4216200011</v>
      </c>
      <c r="N181" s="265">
        <v>694.68768999999998</v>
      </c>
      <c r="O181" s="265">
        <v>3289121.1712770001</v>
      </c>
      <c r="P181" s="265">
        <v>559.54470000000003</v>
      </c>
      <c r="Q181" s="265">
        <v>2915906.8806270012</v>
      </c>
      <c r="R181" s="265">
        <v>701.17682000000025</v>
      </c>
      <c r="S181" s="265">
        <v>3614694.7103629997</v>
      </c>
      <c r="T181" s="265">
        <v>576.31585999999959</v>
      </c>
      <c r="U181" s="265">
        <v>3086228.9096700028</v>
      </c>
      <c r="V181" s="265">
        <v>350.27062999999981</v>
      </c>
      <c r="W181" s="265">
        <v>1974815.1786939998</v>
      </c>
      <c r="X181" s="265">
        <v>439.91034000000002</v>
      </c>
      <c r="Y181" s="265">
        <v>2787500.5619550007</v>
      </c>
      <c r="Z181" s="265">
        <v>383.83696000000003</v>
      </c>
      <c r="AA181" s="265">
        <v>2484513.5802659998</v>
      </c>
      <c r="AB181" s="262">
        <f>D181+F181+H181+J181+L181+N181+P181+R181+T181+V181+X181+Z181</f>
        <v>5846.9609399999999</v>
      </c>
      <c r="AC181" s="262">
        <f t="shared" si="27"/>
        <v>32056109.664004005</v>
      </c>
      <c r="AF181" s="19"/>
    </row>
    <row r="182" spans="1:32" ht="12" customHeight="1" x14ac:dyDescent="0.25">
      <c r="A182" s="278" t="s">
        <v>250</v>
      </c>
      <c r="B182" s="295" t="s">
        <v>321</v>
      </c>
      <c r="C182" s="328" t="s">
        <v>251</v>
      </c>
      <c r="D182" s="262">
        <v>2096.4116400000003</v>
      </c>
      <c r="E182" s="262">
        <v>7663735.3998720013</v>
      </c>
      <c r="F182" s="262">
        <v>2543.1684</v>
      </c>
      <c r="G182" s="262">
        <v>10192793.932480002</v>
      </c>
      <c r="H182" s="262">
        <v>1602.9654800000003</v>
      </c>
      <c r="I182" s="262">
        <v>6763572.3430040004</v>
      </c>
      <c r="J182" s="262">
        <v>3424.7823600000002</v>
      </c>
      <c r="K182" s="262">
        <v>15172562.294232002</v>
      </c>
      <c r="L182" s="262">
        <v>2586.3076000000001</v>
      </c>
      <c r="M182" s="262">
        <v>11889391.764440002</v>
      </c>
      <c r="N182" s="262">
        <v>2975.3687400000003</v>
      </c>
      <c r="O182" s="262">
        <v>12824292.653549999</v>
      </c>
      <c r="P182" s="262">
        <v>2437.0247899999999</v>
      </c>
      <c r="Q182" s="262">
        <v>10227045.305681003</v>
      </c>
      <c r="R182" s="262">
        <v>3600.1623999999997</v>
      </c>
      <c r="S182" s="262">
        <v>16577113.673759997</v>
      </c>
      <c r="T182" s="262">
        <v>3983.4502800000005</v>
      </c>
      <c r="U182" s="262">
        <v>16661245.456443999</v>
      </c>
      <c r="V182" s="262">
        <v>2691.6442099999999</v>
      </c>
      <c r="W182" s="262">
        <v>11522943.895896001</v>
      </c>
      <c r="X182" s="262">
        <v>3557.7</v>
      </c>
      <c r="Y182" s="262">
        <v>14396316.697500002</v>
      </c>
      <c r="Z182" s="262">
        <v>2852.6880000000001</v>
      </c>
      <c r="AA182" s="262">
        <v>11338225.898700003</v>
      </c>
      <c r="AB182" s="262">
        <f>D182+F182+H182+J182+L182+N182+P182+R182+T182+V182+X182+Z182</f>
        <v>34351.673900000002</v>
      </c>
      <c r="AC182" s="262">
        <f t="shared" si="27"/>
        <v>145229239.315559</v>
      </c>
      <c r="AE182" s="19"/>
      <c r="AF182" s="19"/>
    </row>
    <row r="183" spans="1:32" ht="12" customHeight="1" x14ac:dyDescent="0.25">
      <c r="A183" s="278"/>
      <c r="B183" s="295" t="s">
        <v>322</v>
      </c>
      <c r="C183" s="328" t="s">
        <v>252</v>
      </c>
      <c r="D183" s="262">
        <v>3849.6306800000007</v>
      </c>
      <c r="E183" s="262">
        <v>1998614.1478860008</v>
      </c>
      <c r="F183" s="262">
        <v>5280.911619999998</v>
      </c>
      <c r="G183" s="262">
        <v>2733023.8192069996</v>
      </c>
      <c r="H183" s="262">
        <v>5479.9819899999993</v>
      </c>
      <c r="I183" s="262">
        <v>2932478.7412099997</v>
      </c>
      <c r="J183" s="262">
        <v>4584.5255399999996</v>
      </c>
      <c r="K183" s="262">
        <v>2359956.0040569985</v>
      </c>
      <c r="L183" s="262">
        <v>4203.3952300000001</v>
      </c>
      <c r="M183" s="262">
        <v>2052638.3124249983</v>
      </c>
      <c r="N183" s="262">
        <v>4957.0560399999995</v>
      </c>
      <c r="O183" s="262">
        <v>2518997.1856499985</v>
      </c>
      <c r="P183" s="262">
        <v>4568.3634300000003</v>
      </c>
      <c r="Q183" s="262">
        <v>2571504.2114529992</v>
      </c>
      <c r="R183" s="262">
        <v>3488.3344300000003</v>
      </c>
      <c r="S183" s="262">
        <v>2400963.5520840026</v>
      </c>
      <c r="T183" s="262">
        <v>3289.0669800000001</v>
      </c>
      <c r="U183" s="262">
        <v>2156823.4460529988</v>
      </c>
      <c r="V183" s="262">
        <v>3836.2933900000003</v>
      </c>
      <c r="W183" s="262">
        <v>2796669.6865039999</v>
      </c>
      <c r="X183" s="262">
        <v>1075.22578</v>
      </c>
      <c r="Y183" s="262">
        <v>890052.51038499991</v>
      </c>
      <c r="Z183" s="262">
        <v>2357.5217500000003</v>
      </c>
      <c r="AA183" s="262">
        <v>1859561.4985409991</v>
      </c>
      <c r="AB183" s="262">
        <f t="shared" si="29"/>
        <v>46970.306860000004</v>
      </c>
      <c r="AC183" s="262">
        <f t="shared" si="27"/>
        <v>27271283.11545499</v>
      </c>
      <c r="AF183" s="19"/>
    </row>
    <row r="184" spans="1:32" ht="12" customHeight="1" x14ac:dyDescent="0.25">
      <c r="A184" s="278"/>
      <c r="B184" s="295"/>
      <c r="C184" s="328" t="s">
        <v>299</v>
      </c>
      <c r="D184" s="262">
        <v>680.23060000000021</v>
      </c>
      <c r="E184" s="262">
        <v>978352.06409599958</v>
      </c>
      <c r="F184" s="262">
        <v>121.89389000000001</v>
      </c>
      <c r="G184" s="262">
        <v>166387.82320100002</v>
      </c>
      <c r="H184" s="262">
        <v>418.74017000000003</v>
      </c>
      <c r="I184" s="262">
        <v>663350.01996499998</v>
      </c>
      <c r="J184" s="262">
        <v>426.77532999999988</v>
      </c>
      <c r="K184" s="262">
        <v>609872.04476499988</v>
      </c>
      <c r="L184" s="262">
        <v>569.84411999999986</v>
      </c>
      <c r="M184" s="262">
        <v>807546.82250399992</v>
      </c>
      <c r="N184" s="262">
        <v>587.73036000000002</v>
      </c>
      <c r="O184" s="262">
        <v>850649.49738100008</v>
      </c>
      <c r="P184" s="262">
        <v>567.87017000000003</v>
      </c>
      <c r="Q184" s="262">
        <v>834725.29217099992</v>
      </c>
      <c r="R184" s="262">
        <v>95.150570000000002</v>
      </c>
      <c r="S184" s="262">
        <v>143449.44160700002</v>
      </c>
      <c r="T184" s="262">
        <v>113.69038999999998</v>
      </c>
      <c r="U184" s="262">
        <v>170166.72099099998</v>
      </c>
      <c r="V184" s="262">
        <v>632.51193999999998</v>
      </c>
      <c r="W184" s="262">
        <v>989164.29490899981</v>
      </c>
      <c r="X184" s="262">
        <v>437.18718000000001</v>
      </c>
      <c r="Y184" s="262">
        <v>650564.29320399999</v>
      </c>
      <c r="Z184" s="262">
        <v>303.79318999999998</v>
      </c>
      <c r="AA184" s="262">
        <v>475847.43646499998</v>
      </c>
      <c r="AB184" s="262">
        <f>D184+F184+H184+J184+L184+N184+P184+R184+T184+V184+X184+Z184</f>
        <v>4955.4179100000001</v>
      </c>
      <c r="AC184" s="262">
        <f t="shared" si="27"/>
        <v>7340075.7512589982</v>
      </c>
      <c r="AD184" s="19"/>
      <c r="AF184" s="19"/>
    </row>
    <row r="185" spans="1:32" ht="12" customHeight="1" x14ac:dyDescent="0.25">
      <c r="A185" s="278"/>
      <c r="B185" s="295"/>
      <c r="C185" s="328" t="s">
        <v>300</v>
      </c>
      <c r="D185" s="356">
        <v>0</v>
      </c>
      <c r="E185" s="356">
        <v>0</v>
      </c>
      <c r="F185" s="262">
        <v>0</v>
      </c>
      <c r="G185" s="262">
        <v>0</v>
      </c>
      <c r="H185" s="262">
        <v>0</v>
      </c>
      <c r="I185" s="262">
        <v>0</v>
      </c>
      <c r="J185" s="262">
        <v>0</v>
      </c>
      <c r="K185" s="262">
        <v>0</v>
      </c>
      <c r="L185" s="262">
        <v>0</v>
      </c>
      <c r="M185" s="262">
        <v>0</v>
      </c>
      <c r="N185" s="262">
        <v>0</v>
      </c>
      <c r="O185" s="262">
        <v>0</v>
      </c>
      <c r="P185" s="262">
        <v>0</v>
      </c>
      <c r="Q185" s="262">
        <v>0</v>
      </c>
      <c r="R185" s="262">
        <v>0</v>
      </c>
      <c r="S185" s="262">
        <v>0</v>
      </c>
      <c r="T185" s="262">
        <v>0</v>
      </c>
      <c r="U185" s="262">
        <v>0</v>
      </c>
      <c r="V185" s="262">
        <v>0</v>
      </c>
      <c r="W185" s="262">
        <v>0</v>
      </c>
      <c r="X185" s="262">
        <v>0</v>
      </c>
      <c r="Y185" s="262">
        <v>0</v>
      </c>
      <c r="Z185" s="262">
        <v>0</v>
      </c>
      <c r="AA185" s="262">
        <v>0</v>
      </c>
      <c r="AB185" s="262">
        <f>D185+F185+H185+J185+L185+N185+P185+R185+T185+V185+X185+Z185</f>
        <v>0</v>
      </c>
      <c r="AC185" s="262">
        <f t="shared" si="27"/>
        <v>0</v>
      </c>
    </row>
    <row r="186" spans="1:32" ht="12" customHeight="1" x14ac:dyDescent="0.25">
      <c r="A186" s="278"/>
      <c r="B186" s="295"/>
      <c r="C186" s="328" t="s">
        <v>253</v>
      </c>
      <c r="D186" s="265"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0</v>
      </c>
      <c r="K186" s="265">
        <v>0</v>
      </c>
      <c r="L186" s="265">
        <v>0</v>
      </c>
      <c r="M186" s="265">
        <v>0</v>
      </c>
      <c r="N186" s="265">
        <v>0</v>
      </c>
      <c r="O186" s="265">
        <v>0</v>
      </c>
      <c r="P186" s="265">
        <v>0</v>
      </c>
      <c r="Q186" s="265">
        <v>0</v>
      </c>
      <c r="R186" s="265">
        <v>0</v>
      </c>
      <c r="S186" s="265">
        <v>0</v>
      </c>
      <c r="T186" s="265">
        <v>0</v>
      </c>
      <c r="U186" s="265">
        <v>0</v>
      </c>
      <c r="V186" s="265">
        <v>0</v>
      </c>
      <c r="W186" s="265">
        <v>0</v>
      </c>
      <c r="X186" s="265">
        <v>0</v>
      </c>
      <c r="Y186" s="265">
        <v>0</v>
      </c>
      <c r="Z186" s="265">
        <v>0</v>
      </c>
      <c r="AA186" s="265">
        <v>0</v>
      </c>
      <c r="AB186" s="262">
        <f t="shared" si="29"/>
        <v>0</v>
      </c>
      <c r="AC186" s="262">
        <f t="shared" si="27"/>
        <v>0</v>
      </c>
    </row>
    <row r="187" spans="1:32" ht="12" customHeight="1" x14ac:dyDescent="0.25">
      <c r="A187" s="278"/>
      <c r="B187" s="295"/>
      <c r="C187" s="328" t="s">
        <v>254</v>
      </c>
      <c r="D187" s="265">
        <v>113.99381</v>
      </c>
      <c r="E187" s="265">
        <v>195867.46546000001</v>
      </c>
      <c r="F187" s="265">
        <v>31.286750000000001</v>
      </c>
      <c r="G187" s="265">
        <v>48080.781724</v>
      </c>
      <c r="H187" s="265">
        <v>75.042549999999991</v>
      </c>
      <c r="I187" s="265">
        <v>148698.89589700001</v>
      </c>
      <c r="J187" s="265">
        <v>59.663479999999993</v>
      </c>
      <c r="K187" s="265">
        <v>102719.22538600001</v>
      </c>
      <c r="L187" s="265">
        <v>16.632000000000001</v>
      </c>
      <c r="M187" s="265">
        <v>33203.174400000004</v>
      </c>
      <c r="N187" s="265">
        <v>44.548069999999996</v>
      </c>
      <c r="O187" s="265">
        <v>73516.011303000007</v>
      </c>
      <c r="P187" s="265">
        <v>90.738540000000015</v>
      </c>
      <c r="Q187" s="265">
        <v>155140.74578900001</v>
      </c>
      <c r="R187" s="265">
        <v>26.601230000000001</v>
      </c>
      <c r="S187" s="265">
        <v>52986.161187999998</v>
      </c>
      <c r="T187" s="265">
        <v>7.6937699999999998</v>
      </c>
      <c r="U187" s="265">
        <v>17080.222365999998</v>
      </c>
      <c r="V187" s="265">
        <v>33.577660000000002</v>
      </c>
      <c r="W187" s="265">
        <v>73172.566881000006</v>
      </c>
      <c r="X187" s="265">
        <v>22.78058</v>
      </c>
      <c r="Y187" s="265">
        <v>48183.434195999995</v>
      </c>
      <c r="Z187" s="265">
        <v>51.579979999999999</v>
      </c>
      <c r="AA187" s="265">
        <v>106974.20136599999</v>
      </c>
      <c r="AB187" s="262">
        <f>D187+F187+H187+J187+L187+N187+P187+R187+T187+V187+X187+Z187</f>
        <v>574.13841999999988</v>
      </c>
      <c r="AC187" s="262">
        <f>E187+G187+I187+K187+M187+O187+Q187+S187+U187+W187+Y187+AA187</f>
        <v>1055622.8859560001</v>
      </c>
    </row>
    <row r="188" spans="1:32" ht="12" customHeight="1" x14ac:dyDescent="0.25">
      <c r="A188" s="357"/>
      <c r="B188" s="358" t="s">
        <v>314</v>
      </c>
      <c r="C188" s="328" t="s">
        <v>315</v>
      </c>
      <c r="D188" s="265">
        <v>1465.9925799999996</v>
      </c>
      <c r="E188" s="265">
        <v>6549093.0221479973</v>
      </c>
      <c r="F188" s="265">
        <v>1606.6949999999995</v>
      </c>
      <c r="G188" s="265">
        <v>8476472.8187029976</v>
      </c>
      <c r="H188" s="265">
        <v>1092.3568100000002</v>
      </c>
      <c r="I188" s="265">
        <v>7717412.0948459944</v>
      </c>
      <c r="J188" s="265">
        <v>1762.6401300000005</v>
      </c>
      <c r="K188" s="265">
        <v>9985067.3723120056</v>
      </c>
      <c r="L188" s="265">
        <v>1664.1163999999997</v>
      </c>
      <c r="M188" s="265">
        <v>8830892.9053809978</v>
      </c>
      <c r="N188" s="265">
        <v>1822.9865399999999</v>
      </c>
      <c r="O188" s="265">
        <v>10961469.413111987</v>
      </c>
      <c r="P188" s="265">
        <v>1738.9190700000006</v>
      </c>
      <c r="Q188" s="265">
        <v>9626874.0725200009</v>
      </c>
      <c r="R188" s="265">
        <v>1918.7522599999998</v>
      </c>
      <c r="S188" s="265">
        <v>13740493.689933989</v>
      </c>
      <c r="T188" s="265">
        <v>1562.7221099999999</v>
      </c>
      <c r="U188" s="265">
        <v>10572555.971081994</v>
      </c>
      <c r="V188" s="265">
        <v>1375.2068099999997</v>
      </c>
      <c r="W188" s="265">
        <v>7803004.9080899945</v>
      </c>
      <c r="X188" s="265">
        <v>752.77678000000014</v>
      </c>
      <c r="Y188" s="265">
        <v>4028251.9273250028</v>
      </c>
      <c r="Z188" s="265">
        <v>1063.5593699999999</v>
      </c>
      <c r="AA188" s="265">
        <v>6599253.6487839958</v>
      </c>
      <c r="AB188" s="262">
        <f>D188+F188+H188+J188+L188+N188+P188+R188+T188+V188+X188+Z188</f>
        <v>17826.723859999998</v>
      </c>
      <c r="AC188" s="262">
        <f>E188+G188+I188+K188+M188+O188+Q188+S188+U188+W188+Y188+AA188</f>
        <v>104890841.84423696</v>
      </c>
    </row>
    <row r="189" spans="1:32" ht="12" customHeight="1" x14ac:dyDescent="0.25">
      <c r="A189" s="278" t="s">
        <v>250</v>
      </c>
      <c r="B189" s="388"/>
      <c r="C189" s="339" t="s">
        <v>259</v>
      </c>
      <c r="D189" s="262">
        <v>120.98679</v>
      </c>
      <c r="E189" s="262">
        <v>265776.67195500003</v>
      </c>
      <c r="F189" s="262">
        <v>213.62456000000006</v>
      </c>
      <c r="G189" s="262">
        <v>476524.929557</v>
      </c>
      <c r="H189" s="262">
        <v>188.79791999999998</v>
      </c>
      <c r="I189" s="262">
        <v>391280.48610800016</v>
      </c>
      <c r="J189" s="262">
        <v>253.85407000000001</v>
      </c>
      <c r="K189" s="262">
        <v>594427.28842399991</v>
      </c>
      <c r="L189" s="262">
        <v>123.71563999999995</v>
      </c>
      <c r="M189" s="262">
        <v>285838.95791599998</v>
      </c>
      <c r="N189" s="262">
        <v>335.02380000000011</v>
      </c>
      <c r="O189" s="262">
        <v>783326.38409399975</v>
      </c>
      <c r="P189" s="262">
        <v>300.41519000000017</v>
      </c>
      <c r="Q189" s="262">
        <v>706119.60237799957</v>
      </c>
      <c r="R189" s="262">
        <v>266.73358000000002</v>
      </c>
      <c r="S189" s="262">
        <v>724158.12592700007</v>
      </c>
      <c r="T189" s="262">
        <v>130.34750000000003</v>
      </c>
      <c r="U189" s="262">
        <v>352973.39394899999</v>
      </c>
      <c r="V189" s="262">
        <v>308.12527000000011</v>
      </c>
      <c r="W189" s="262">
        <v>652997.59567499987</v>
      </c>
      <c r="X189" s="262">
        <v>314.30580999999995</v>
      </c>
      <c r="Y189" s="262">
        <v>876406.22087200044</v>
      </c>
      <c r="Z189" s="262">
        <v>177.64222000000001</v>
      </c>
      <c r="AA189" s="262">
        <v>479917.29277000017</v>
      </c>
      <c r="AB189" s="262">
        <f>D189+F189+H189+J189+L189+N189+P189+R189+T189+V189+X189+Z189</f>
        <v>2733.5723500000008</v>
      </c>
      <c r="AC189" s="262">
        <f t="shared" si="27"/>
        <v>6589746.9496250004</v>
      </c>
    </row>
    <row r="190" spans="1:32" ht="12" customHeight="1" x14ac:dyDescent="0.25">
      <c r="A190" s="595" t="s">
        <v>260</v>
      </c>
      <c r="B190" s="596"/>
      <c r="C190" s="359" t="s">
        <v>261</v>
      </c>
      <c r="D190" s="360">
        <v>1303.8668600000017</v>
      </c>
      <c r="E190" s="360">
        <v>6688015.1414819947</v>
      </c>
      <c r="F190" s="360">
        <v>2386.7236100000018</v>
      </c>
      <c r="G190" s="360">
        <v>11260954.973088972</v>
      </c>
      <c r="H190" s="360">
        <v>1829.7241000000031</v>
      </c>
      <c r="I190" s="360">
        <v>9649377.9441909995</v>
      </c>
      <c r="J190" s="360">
        <v>3348.0314700000008</v>
      </c>
      <c r="K190" s="360">
        <v>16388429.768538008</v>
      </c>
      <c r="L190" s="360">
        <v>3004.2909500000023</v>
      </c>
      <c r="M190" s="360">
        <v>15738761.334964007</v>
      </c>
      <c r="N190" s="360">
        <v>3497.4699900000037</v>
      </c>
      <c r="O190" s="360">
        <v>17411987.300231989</v>
      </c>
      <c r="P190" s="360">
        <v>2783.7521800000013</v>
      </c>
      <c r="Q190" s="360">
        <v>15107551.426050982</v>
      </c>
      <c r="R190" s="360">
        <v>1977.8443200000013</v>
      </c>
      <c r="S190" s="360">
        <v>11596791.78361601</v>
      </c>
      <c r="T190" s="360">
        <v>2273.9454599999999</v>
      </c>
      <c r="U190" s="360">
        <v>12766671.711831998</v>
      </c>
      <c r="V190" s="360">
        <v>3589.7806600000067</v>
      </c>
      <c r="W190" s="360">
        <v>20403771.714304</v>
      </c>
      <c r="X190" s="360">
        <v>2669.5783600000036</v>
      </c>
      <c r="Y190" s="360">
        <v>14996019.38020399</v>
      </c>
      <c r="Z190" s="360">
        <v>2613.6920700000019</v>
      </c>
      <c r="AA190" s="360">
        <v>15066544.190018993</v>
      </c>
      <c r="AB190" s="262">
        <f>D190+F190+H190+J190+L190+N190+P190+R190+T190+V190+X190+Z190</f>
        <v>31278.700030000025</v>
      </c>
      <c r="AC190" s="262">
        <f t="shared" si="27"/>
        <v>167074876.66852194</v>
      </c>
    </row>
    <row r="191" spans="1:32" ht="12" customHeight="1" x14ac:dyDescent="0.25">
      <c r="A191" s="361"/>
      <c r="B191" s="267"/>
      <c r="C191" s="359" t="s">
        <v>262</v>
      </c>
      <c r="D191" s="360">
        <v>96.523730000000015</v>
      </c>
      <c r="E191" s="360">
        <v>596875.65049599996</v>
      </c>
      <c r="F191" s="360">
        <v>187.41364000000002</v>
      </c>
      <c r="G191" s="360">
        <v>1170782.6270089999</v>
      </c>
      <c r="H191" s="360">
        <v>219.16394</v>
      </c>
      <c r="I191" s="360">
        <v>1391812.8999369999</v>
      </c>
      <c r="J191" s="360">
        <v>141.29254999999998</v>
      </c>
      <c r="K191" s="360">
        <v>959100.13799800002</v>
      </c>
      <c r="L191" s="360">
        <v>112.51652</v>
      </c>
      <c r="M191" s="360">
        <v>804035.16897100012</v>
      </c>
      <c r="N191" s="360">
        <v>31.197669999999995</v>
      </c>
      <c r="O191" s="360">
        <v>250260.89843999999</v>
      </c>
      <c r="P191" s="360">
        <v>124.34019000000001</v>
      </c>
      <c r="Q191" s="360">
        <v>847042.73618500005</v>
      </c>
      <c r="R191" s="360">
        <v>34.883099999999992</v>
      </c>
      <c r="S191" s="360">
        <v>296819.00406400015</v>
      </c>
      <c r="T191" s="360">
        <v>131.73770999999999</v>
      </c>
      <c r="U191" s="360">
        <v>954215.94809600001</v>
      </c>
      <c r="V191" s="360">
        <v>247.04660000000001</v>
      </c>
      <c r="W191" s="360">
        <v>1642963.933611</v>
      </c>
      <c r="X191" s="360">
        <v>76.542249999999996</v>
      </c>
      <c r="Y191" s="360">
        <v>647271.60182500002</v>
      </c>
      <c r="Z191" s="360">
        <v>211.75232</v>
      </c>
      <c r="AA191" s="360">
        <v>1366308.4380799998</v>
      </c>
      <c r="AB191" s="262">
        <f>D191+F191+H191+J191+L191+N191+P191+R191+T191+V191+X191+Z191</f>
        <v>1614.4102200000002</v>
      </c>
      <c r="AC191" s="262">
        <f t="shared" si="27"/>
        <v>10927489.044712</v>
      </c>
      <c r="AD191" s="19"/>
    </row>
    <row r="192" spans="1:32" ht="12" customHeight="1" x14ac:dyDescent="0.25">
      <c r="A192" s="361"/>
      <c r="B192" s="267"/>
      <c r="C192" s="359" t="s">
        <v>263</v>
      </c>
      <c r="D192" s="360">
        <v>307.70810999999998</v>
      </c>
      <c r="E192" s="360">
        <v>452164.53986299993</v>
      </c>
      <c r="F192" s="360">
        <v>163.19503</v>
      </c>
      <c r="G192" s="360">
        <v>326092.46222900006</v>
      </c>
      <c r="H192" s="360">
        <v>96.784340000000029</v>
      </c>
      <c r="I192" s="360">
        <v>186813.07817199998</v>
      </c>
      <c r="J192" s="360">
        <v>264.53687000000002</v>
      </c>
      <c r="K192" s="360">
        <v>538694.42511000019</v>
      </c>
      <c r="L192" s="360">
        <v>218.80982</v>
      </c>
      <c r="M192" s="360">
        <v>382085.13957400003</v>
      </c>
      <c r="N192" s="360">
        <v>344.02501000000001</v>
      </c>
      <c r="O192" s="360">
        <v>693430.40185399994</v>
      </c>
      <c r="P192" s="360">
        <v>62.838280000000033</v>
      </c>
      <c r="Q192" s="360">
        <v>243520.8960850001</v>
      </c>
      <c r="R192" s="360">
        <v>215.30032999999989</v>
      </c>
      <c r="S192" s="360">
        <v>413137.5049549996</v>
      </c>
      <c r="T192" s="360">
        <v>287.27531999999997</v>
      </c>
      <c r="U192" s="360">
        <v>585936.91870199982</v>
      </c>
      <c r="V192" s="360">
        <v>226.02343999999997</v>
      </c>
      <c r="W192" s="360">
        <v>434153.1348570002</v>
      </c>
      <c r="X192" s="360">
        <v>155.42907999999997</v>
      </c>
      <c r="Y192" s="360">
        <v>526487.23328500008</v>
      </c>
      <c r="Z192" s="360">
        <v>260.93858999999998</v>
      </c>
      <c r="AA192" s="360">
        <v>491616.31861899991</v>
      </c>
      <c r="AB192" s="262">
        <f>D192+F192+H192+J192+L192+N192+P192+R192+T192+V192+X192+Z192</f>
        <v>2602.8642199999995</v>
      </c>
      <c r="AC192" s="262">
        <f t="shared" si="27"/>
        <v>5274132.0533050001</v>
      </c>
      <c r="AD192" s="19"/>
    </row>
    <row r="193" spans="1:31" ht="12" customHeight="1" x14ac:dyDescent="0.25">
      <c r="A193" s="361"/>
      <c r="B193" s="362">
        <v>409</v>
      </c>
      <c r="C193" s="359" t="s">
        <v>264</v>
      </c>
      <c r="D193" s="360">
        <v>0</v>
      </c>
      <c r="E193" s="360">
        <v>0</v>
      </c>
      <c r="F193" s="360">
        <v>4.8</v>
      </c>
      <c r="G193" s="360">
        <v>10724.16</v>
      </c>
      <c r="H193" s="360">
        <v>0</v>
      </c>
      <c r="I193" s="360">
        <v>0</v>
      </c>
      <c r="J193" s="360">
        <v>0.18912999999999999</v>
      </c>
      <c r="K193" s="360">
        <v>631.36540400000001</v>
      </c>
      <c r="L193" s="360">
        <v>0</v>
      </c>
      <c r="M193" s="360">
        <v>0</v>
      </c>
      <c r="N193" s="360">
        <v>0</v>
      </c>
      <c r="O193" s="360">
        <v>0</v>
      </c>
      <c r="P193" s="360">
        <v>0</v>
      </c>
      <c r="Q193" s="360">
        <v>0</v>
      </c>
      <c r="R193" s="360">
        <v>0.11496000000000001</v>
      </c>
      <c r="S193" s="360">
        <v>805.56086400000004</v>
      </c>
      <c r="T193" s="360">
        <v>0.14699999999999999</v>
      </c>
      <c r="U193" s="360">
        <v>1128.6681000000001</v>
      </c>
      <c r="V193" s="360">
        <v>0</v>
      </c>
      <c r="W193" s="360">
        <v>0</v>
      </c>
      <c r="X193" s="360">
        <v>0</v>
      </c>
      <c r="Y193" s="360">
        <v>0</v>
      </c>
      <c r="Z193" s="360">
        <v>0</v>
      </c>
      <c r="AA193" s="360">
        <v>0</v>
      </c>
      <c r="AB193" s="262">
        <f>D193+F193+H193+J193+L193+N193+P193+R193+T193+V193+X193+Z193</f>
        <v>5.2510899999999996</v>
      </c>
      <c r="AC193" s="262">
        <f>E193+G193+I193+K193+M193+O193+Q193+S193+U193+W193+Y193+AA193</f>
        <v>13289.754368</v>
      </c>
    </row>
    <row r="194" spans="1:31" ht="9" customHeight="1" x14ac:dyDescent="0.25">
      <c r="A194" s="239"/>
      <c r="B194" s="239"/>
      <c r="C194" s="239"/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</row>
    <row r="195" spans="1:31" x14ac:dyDescent="0.25">
      <c r="A195" s="120" t="s">
        <v>316</v>
      </c>
      <c r="B195" s="120"/>
      <c r="C195" s="5"/>
      <c r="D195" s="121"/>
      <c r="E195" s="1"/>
      <c r="F195" s="7"/>
      <c r="G195" s="7"/>
      <c r="H195" s="7"/>
      <c r="I195" s="7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5"/>
      <c r="AC195" s="5"/>
      <c r="AD195" s="19"/>
    </row>
    <row r="196" spans="1:31" x14ac:dyDescent="0.25">
      <c r="A196" s="120" t="s">
        <v>266</v>
      </c>
      <c r="B196" s="5"/>
      <c r="C196" s="5"/>
      <c r="D196" s="5"/>
      <c r="E196" s="5"/>
      <c r="F196" s="2"/>
      <c r="G196" s="2"/>
      <c r="H196" s="5"/>
      <c r="I196" s="84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5"/>
      <c r="AC196" s="5"/>
    </row>
    <row r="197" spans="1:31" s="5" customFormat="1" x14ac:dyDescent="0.25">
      <c r="A197" s="120" t="s">
        <v>303</v>
      </c>
      <c r="B197" s="120"/>
      <c r="D197" s="2"/>
      <c r="E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D197"/>
      <c r="AE197"/>
    </row>
    <row r="198" spans="1:31" s="5" customFormat="1" x14ac:dyDescent="0.25">
      <c r="A198" s="124" t="s">
        <v>268</v>
      </c>
      <c r="B198" s="120"/>
      <c r="AD198" s="88"/>
    </row>
    <row r="199" spans="1:31" s="5" customFormat="1" x14ac:dyDescent="0.25">
      <c r="A199" s="125" t="s">
        <v>269</v>
      </c>
      <c r="B199" s="120"/>
      <c r="D199" s="2"/>
      <c r="E199" s="2"/>
      <c r="J199" s="2"/>
      <c r="AB199" s="2"/>
      <c r="AC199" s="2"/>
      <c r="AD199"/>
    </row>
    <row r="200" spans="1:31" x14ac:dyDescent="0.25">
      <c r="A200" s="5"/>
      <c r="B200" s="5"/>
      <c r="C200" s="5"/>
      <c r="D200" s="2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s="5" customFormat="1" x14ac:dyDescent="0.25">
      <c r="D201" s="2"/>
      <c r="E201" s="2"/>
    </row>
    <row r="202" spans="1:31" s="5" customFormat="1" x14ac:dyDescent="0.25">
      <c r="D202" s="396"/>
      <c r="E202" s="84"/>
    </row>
    <row r="203" spans="1:31" s="5" customFormat="1" x14ac:dyDescent="0.25">
      <c r="E203" s="84"/>
      <c r="F203" s="127"/>
    </row>
    <row r="204" spans="1:31" s="5" customForma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1" x14ac:dyDescent="0.25"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</row>
    <row r="206" spans="1:31" x14ac:dyDescent="0.25">
      <c r="E206" s="88"/>
      <c r="F206" s="88"/>
    </row>
  </sheetData>
  <mergeCells count="87">
    <mergeCell ref="A4:AC4"/>
    <mergeCell ref="A5:AC5"/>
    <mergeCell ref="A7:AC7"/>
    <mergeCell ref="A8:AC8"/>
    <mergeCell ref="A10:A11"/>
    <mergeCell ref="B10:B11"/>
    <mergeCell ref="C10:C11"/>
    <mergeCell ref="D10:E10"/>
    <mergeCell ref="F10:G10"/>
    <mergeCell ref="H10:I10"/>
    <mergeCell ref="V10:W10"/>
    <mergeCell ref="X10:Y10"/>
    <mergeCell ref="Z10:AA10"/>
    <mergeCell ref="AB10:AC10"/>
    <mergeCell ref="R10:S10"/>
    <mergeCell ref="T10:U10"/>
    <mergeCell ref="A29:B29"/>
    <mergeCell ref="J10:K10"/>
    <mergeCell ref="L10:M10"/>
    <mergeCell ref="N10:O10"/>
    <mergeCell ref="P10:Q10"/>
    <mergeCell ref="A28:B28"/>
    <mergeCell ref="A32:B32"/>
    <mergeCell ref="A65:AC65"/>
    <mergeCell ref="A66:AC66"/>
    <mergeCell ref="A68:A69"/>
    <mergeCell ref="B68:B69"/>
    <mergeCell ref="C68:C69"/>
    <mergeCell ref="D68:E68"/>
    <mergeCell ref="F68:G68"/>
    <mergeCell ref="H68:I68"/>
    <mergeCell ref="J68:K68"/>
    <mergeCell ref="X68:Y68"/>
    <mergeCell ref="Z68:AA68"/>
    <mergeCell ref="AB68:AC68"/>
    <mergeCell ref="T68:U68"/>
    <mergeCell ref="V68:W68"/>
    <mergeCell ref="A86:B86"/>
    <mergeCell ref="L68:M68"/>
    <mergeCell ref="N68:O68"/>
    <mergeCell ref="P68:Q68"/>
    <mergeCell ref="R68:S68"/>
    <mergeCell ref="B72:C72"/>
    <mergeCell ref="A81:B81"/>
    <mergeCell ref="P113:Q113"/>
    <mergeCell ref="R113:S113"/>
    <mergeCell ref="A87:B87"/>
    <mergeCell ref="A88:B88"/>
    <mergeCell ref="A95:B95"/>
    <mergeCell ref="A110:AC110"/>
    <mergeCell ref="A111:AC111"/>
    <mergeCell ref="A113:A114"/>
    <mergeCell ref="B113:B114"/>
    <mergeCell ref="C113:C114"/>
    <mergeCell ref="D113:E113"/>
    <mergeCell ref="F113:G113"/>
    <mergeCell ref="T113:U113"/>
    <mergeCell ref="V113:W113"/>
    <mergeCell ref="X113:Y113"/>
    <mergeCell ref="Z113:AA113"/>
    <mergeCell ref="A124:B124"/>
    <mergeCell ref="H113:I113"/>
    <mergeCell ref="J113:K113"/>
    <mergeCell ref="L113:M113"/>
    <mergeCell ref="N113:O113"/>
    <mergeCell ref="AB113:AC113"/>
    <mergeCell ref="A153:AC153"/>
    <mergeCell ref="A154:AC154"/>
    <mergeCell ref="A156:A157"/>
    <mergeCell ref="B156:B157"/>
    <mergeCell ref="C156:C157"/>
    <mergeCell ref="D156:E156"/>
    <mergeCell ref="F156:G156"/>
    <mergeCell ref="H156:I156"/>
    <mergeCell ref="J156:K156"/>
    <mergeCell ref="L156:M156"/>
    <mergeCell ref="Z156:AA156"/>
    <mergeCell ref="AB156:AC156"/>
    <mergeCell ref="R156:S156"/>
    <mergeCell ref="T156:U156"/>
    <mergeCell ref="V156:W156"/>
    <mergeCell ref="X156:Y156"/>
    <mergeCell ref="A165:B165"/>
    <mergeCell ref="A169:B169"/>
    <mergeCell ref="A190:B190"/>
    <mergeCell ref="N156:O156"/>
    <mergeCell ref="P156:Q15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03"/>
  <sheetViews>
    <sheetView zoomScale="98" zoomScaleNormal="98" workbookViewId="0">
      <selection activeCell="I23" sqref="I23"/>
    </sheetView>
  </sheetViews>
  <sheetFormatPr baseColWidth="10" defaultColWidth="9.140625" defaultRowHeight="15" x14ac:dyDescent="0.25"/>
  <cols>
    <col min="1" max="1" width="6" customWidth="1"/>
    <col min="2" max="2" width="8.140625" customWidth="1"/>
    <col min="3" max="3" width="38.140625" customWidth="1"/>
    <col min="4" max="4" width="12.5703125" customWidth="1"/>
    <col min="5" max="6" width="13.7109375" customWidth="1"/>
    <col min="7" max="7" width="13.42578125" customWidth="1"/>
    <col min="8" max="8" width="13.5703125" customWidth="1"/>
    <col min="9" max="9" width="13.85546875" customWidth="1"/>
    <col min="10" max="10" width="14" customWidth="1"/>
    <col min="11" max="11" width="14.5703125" customWidth="1"/>
    <col min="12" max="12" width="15.28515625" customWidth="1"/>
    <col min="13" max="13" width="15" customWidth="1"/>
    <col min="14" max="14" width="13" customWidth="1"/>
    <col min="15" max="15" width="14.42578125" customWidth="1"/>
    <col min="16" max="16" width="12.42578125" customWidth="1"/>
    <col min="17" max="17" width="14.28515625" customWidth="1"/>
    <col min="18" max="18" width="11.7109375" customWidth="1"/>
    <col min="19" max="19" width="13.42578125" customWidth="1"/>
    <col min="20" max="20" width="12" customWidth="1"/>
    <col min="21" max="21" width="13.85546875" customWidth="1"/>
    <col min="22" max="22" width="12.85546875" customWidth="1"/>
    <col min="23" max="23" width="14.42578125" customWidth="1"/>
    <col min="24" max="24" width="14.28515625" customWidth="1"/>
    <col min="25" max="25" width="14.140625" customWidth="1"/>
    <col min="26" max="26" width="14" customWidth="1"/>
    <col min="27" max="27" width="13.85546875" customWidth="1"/>
    <col min="28" max="28" width="13.7109375" customWidth="1"/>
    <col min="29" max="29" width="14.5703125" customWidth="1"/>
    <col min="30" max="30" width="15.140625" style="5" bestFit="1" customWidth="1"/>
    <col min="31" max="31" width="15.7109375" style="5" customWidth="1"/>
    <col min="32" max="32" width="13.140625" style="5" bestFit="1" customWidth="1"/>
    <col min="33" max="33" width="13.140625" bestFit="1" customWidth="1"/>
  </cols>
  <sheetData>
    <row r="1" spans="1:32" ht="17.25" customHeight="1" x14ac:dyDescent="0.25">
      <c r="A1" s="1"/>
      <c r="B1" s="1"/>
      <c r="C1" s="1"/>
      <c r="D1" s="2"/>
      <c r="E1" s="3"/>
      <c r="F1" s="231"/>
      <c r="G1" s="2"/>
      <c r="H1" s="23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32" ht="13.5" customHeight="1" x14ac:dyDescent="0.25">
      <c r="A2" s="1"/>
      <c r="B2" s="1"/>
      <c r="C2" s="1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32" ht="13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32" ht="13.5" customHeight="1" x14ac:dyDescent="0.25">
      <c r="A4" s="590" t="s">
        <v>304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</row>
    <row r="5" spans="1:32" ht="14.25" customHeight="1" x14ac:dyDescent="0.25">
      <c r="A5" s="591" t="s">
        <v>305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</row>
    <row r="6" spans="1:32" ht="6.75" customHeight="1" x14ac:dyDescent="0.25">
      <c r="A6" s="1"/>
      <c r="B6" s="1"/>
      <c r="C6" s="1"/>
      <c r="D6" s="2"/>
      <c r="E6" s="3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1:32" ht="15" customHeight="1" x14ac:dyDescent="0.25">
      <c r="A7" s="610" t="s">
        <v>338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</row>
    <row r="8" spans="1:32" ht="15.75" thickBot="1" x14ac:dyDescent="0.3">
      <c r="A8" s="611" t="s">
        <v>3</v>
      </c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11"/>
      <c r="U8" s="611"/>
      <c r="V8" s="611"/>
      <c r="W8" s="611"/>
      <c r="X8" s="611"/>
      <c r="Y8" s="611"/>
      <c r="Z8" s="611"/>
      <c r="AA8" s="611"/>
      <c r="AB8" s="611"/>
      <c r="AC8" s="611"/>
    </row>
    <row r="9" spans="1:32" ht="12.75" customHeight="1" thickBot="1" x14ac:dyDescent="0.3">
      <c r="A9" s="597" t="s">
        <v>4</v>
      </c>
      <c r="B9" s="599" t="s">
        <v>5</v>
      </c>
      <c r="C9" s="608" t="s">
        <v>6</v>
      </c>
      <c r="D9" s="585" t="s">
        <v>7</v>
      </c>
      <c r="E9" s="585"/>
      <c r="F9" s="585" t="s">
        <v>8</v>
      </c>
      <c r="G9" s="585"/>
      <c r="H9" s="585" t="s">
        <v>9</v>
      </c>
      <c r="I9" s="585"/>
      <c r="J9" s="585" t="s">
        <v>10</v>
      </c>
      <c r="K9" s="585"/>
      <c r="L9" s="585" t="s">
        <v>11</v>
      </c>
      <c r="M9" s="585"/>
      <c r="N9" s="585" t="s">
        <v>12</v>
      </c>
      <c r="O9" s="585"/>
      <c r="P9" s="585" t="s">
        <v>13</v>
      </c>
      <c r="Q9" s="585"/>
      <c r="R9" s="585" t="s">
        <v>272</v>
      </c>
      <c r="S9" s="585"/>
      <c r="T9" s="585" t="s">
        <v>15</v>
      </c>
      <c r="U9" s="585"/>
      <c r="V9" s="585" t="s">
        <v>16</v>
      </c>
      <c r="W9" s="585"/>
      <c r="X9" s="585" t="s">
        <v>17</v>
      </c>
      <c r="Y9" s="585"/>
      <c r="Z9" s="585" t="s">
        <v>18</v>
      </c>
      <c r="AA9" s="585"/>
      <c r="AB9" s="585" t="s">
        <v>19</v>
      </c>
      <c r="AC9" s="592"/>
    </row>
    <row r="10" spans="1:32" ht="15" customHeight="1" thickBot="1" x14ac:dyDescent="0.3">
      <c r="A10" s="598"/>
      <c r="B10" s="600"/>
      <c r="C10" s="609"/>
      <c r="D10" s="242" t="s">
        <v>20</v>
      </c>
      <c r="E10" s="242" t="s">
        <v>21</v>
      </c>
      <c r="F10" s="242" t="s">
        <v>20</v>
      </c>
      <c r="G10" s="242" t="s">
        <v>21</v>
      </c>
      <c r="H10" s="242" t="s">
        <v>20</v>
      </c>
      <c r="I10" s="242" t="s">
        <v>21</v>
      </c>
      <c r="J10" s="242" t="s">
        <v>20</v>
      </c>
      <c r="K10" s="242" t="s">
        <v>21</v>
      </c>
      <c r="L10" s="242" t="s">
        <v>20</v>
      </c>
      <c r="M10" s="242" t="s">
        <v>21</v>
      </c>
      <c r="N10" s="242" t="s">
        <v>20</v>
      </c>
      <c r="O10" s="242" t="s">
        <v>21</v>
      </c>
      <c r="P10" s="242" t="s">
        <v>20</v>
      </c>
      <c r="Q10" s="242" t="s">
        <v>21</v>
      </c>
      <c r="R10" s="242" t="s">
        <v>20</v>
      </c>
      <c r="S10" s="242" t="s">
        <v>21</v>
      </c>
      <c r="T10" s="242" t="s">
        <v>20</v>
      </c>
      <c r="U10" s="242" t="s">
        <v>21</v>
      </c>
      <c r="V10" s="242" t="s">
        <v>20</v>
      </c>
      <c r="W10" s="242" t="s">
        <v>21</v>
      </c>
      <c r="X10" s="242" t="s">
        <v>20</v>
      </c>
      <c r="Y10" s="242" t="s">
        <v>21</v>
      </c>
      <c r="Z10" s="242" t="s">
        <v>20</v>
      </c>
      <c r="AA10" s="242" t="s">
        <v>21</v>
      </c>
      <c r="AB10" s="242" t="s">
        <v>20</v>
      </c>
      <c r="AC10" s="243" t="s">
        <v>21</v>
      </c>
    </row>
    <row r="11" spans="1:32" ht="5.25" customHeight="1" x14ac:dyDescent="0.25">
      <c r="A11" s="244"/>
      <c r="B11" s="244"/>
      <c r="C11" s="244"/>
      <c r="D11" s="245"/>
      <c r="E11" s="245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7"/>
      <c r="AC11" s="247"/>
    </row>
    <row r="12" spans="1:32" ht="12" customHeight="1" x14ac:dyDescent="0.25">
      <c r="A12" s="248">
        <v>10</v>
      </c>
      <c r="B12" s="247"/>
      <c r="C12" s="249" t="s">
        <v>22</v>
      </c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</row>
    <row r="13" spans="1:32" ht="12" customHeight="1" x14ac:dyDescent="0.25">
      <c r="A13" s="251"/>
      <c r="B13" s="388" t="s">
        <v>23</v>
      </c>
      <c r="C13" s="252" t="s">
        <v>24</v>
      </c>
      <c r="D13" s="253">
        <v>43968.105720000007</v>
      </c>
      <c r="E13" s="253">
        <v>17377631.458471999</v>
      </c>
      <c r="F13" s="253">
        <v>56731.062380000003</v>
      </c>
      <c r="G13" s="253">
        <v>20363267.976774003</v>
      </c>
      <c r="H13" s="253">
        <v>61543.433040000011</v>
      </c>
      <c r="I13" s="253">
        <v>22431081.846572004</v>
      </c>
      <c r="J13" s="253">
        <v>78806.742360000018</v>
      </c>
      <c r="K13" s="253">
        <v>28403240.463548005</v>
      </c>
      <c r="L13" s="253">
        <v>78466.511360000019</v>
      </c>
      <c r="M13" s="253">
        <v>27937902.318948008</v>
      </c>
      <c r="N13" s="253">
        <v>56250.051700000011</v>
      </c>
      <c r="O13" s="253">
        <v>19692875.157810003</v>
      </c>
      <c r="P13" s="253">
        <v>56861.764390000004</v>
      </c>
      <c r="Q13" s="253">
        <v>19424464.743691996</v>
      </c>
      <c r="R13" s="253">
        <v>53388.788049999996</v>
      </c>
      <c r="S13" s="253">
        <v>18107618.947324</v>
      </c>
      <c r="T13" s="253">
        <v>42345.343700000005</v>
      </c>
      <c r="U13" s="253">
        <v>12889591.210732</v>
      </c>
      <c r="V13" s="253">
        <v>31663.672579999999</v>
      </c>
      <c r="W13" s="253">
        <v>9733790.5196219999</v>
      </c>
      <c r="X13" s="253">
        <v>31284.460759999998</v>
      </c>
      <c r="Y13" s="253">
        <v>8808390.4864039999</v>
      </c>
      <c r="Z13" s="253">
        <v>29038.9202</v>
      </c>
      <c r="AA13" s="253">
        <v>8534426.5782900006</v>
      </c>
      <c r="AB13" s="253">
        <f t="shared" ref="AB13:AC27" si="0">D13+F13+H13+J13+L13+N13+P13+R13+T13+V13+X13+Z13</f>
        <v>620348.85624000011</v>
      </c>
      <c r="AC13" s="253">
        <f t="shared" si="0"/>
        <v>213704281.70818806</v>
      </c>
    </row>
    <row r="14" spans="1:32" ht="12" customHeight="1" x14ac:dyDescent="0.25">
      <c r="A14" s="251"/>
      <c r="B14" s="388" t="s">
        <v>25</v>
      </c>
      <c r="C14" s="254" t="s">
        <v>293</v>
      </c>
      <c r="D14" s="253">
        <v>985.69500000000005</v>
      </c>
      <c r="E14" s="253">
        <v>677752.603</v>
      </c>
      <c r="F14" s="253">
        <v>754.88</v>
      </c>
      <c r="G14" s="253">
        <v>573715.19999999995</v>
      </c>
      <c r="H14" s="253">
        <v>980.39</v>
      </c>
      <c r="I14" s="253">
        <v>660961.58000000007</v>
      </c>
      <c r="J14" s="253">
        <v>929.82</v>
      </c>
      <c r="K14" s="253">
        <v>705300.50399999996</v>
      </c>
      <c r="L14" s="253">
        <v>878.79</v>
      </c>
      <c r="M14" s="253">
        <v>682938.02599999984</v>
      </c>
      <c r="N14" s="253">
        <v>697.51</v>
      </c>
      <c r="O14" s="253">
        <v>625753.77199999988</v>
      </c>
      <c r="P14" s="253">
        <v>1255.26</v>
      </c>
      <c r="Q14" s="253">
        <v>942924.09299999988</v>
      </c>
      <c r="R14" s="253">
        <v>953.74</v>
      </c>
      <c r="S14" s="253">
        <v>731446.30799999996</v>
      </c>
      <c r="T14" s="253">
        <v>758.07</v>
      </c>
      <c r="U14" s="253">
        <v>542774.44900000002</v>
      </c>
      <c r="V14" s="253">
        <v>718.04</v>
      </c>
      <c r="W14" s="253">
        <v>541881.14500000002</v>
      </c>
      <c r="X14" s="253">
        <v>729.92</v>
      </c>
      <c r="Y14" s="253">
        <v>471340.69300000003</v>
      </c>
      <c r="Z14" s="253">
        <v>602.22</v>
      </c>
      <c r="AA14" s="253">
        <v>386629.86700000003</v>
      </c>
      <c r="AB14" s="253">
        <f t="shared" si="0"/>
        <v>10244.334999999999</v>
      </c>
      <c r="AC14" s="253">
        <f t="shared" si="0"/>
        <v>7543418.2399999993</v>
      </c>
    </row>
    <row r="15" spans="1:32" ht="12" customHeight="1" x14ac:dyDescent="0.25">
      <c r="A15" s="255"/>
      <c r="B15" s="388" t="s">
        <v>27</v>
      </c>
      <c r="C15" s="254" t="s">
        <v>28</v>
      </c>
      <c r="D15" s="253">
        <v>78388.868599999987</v>
      </c>
      <c r="E15" s="253">
        <v>24002460.630839996</v>
      </c>
      <c r="F15" s="253">
        <v>124206.63392000001</v>
      </c>
      <c r="G15" s="253">
        <v>38089704.042535998</v>
      </c>
      <c r="H15" s="253">
        <v>141747.954</v>
      </c>
      <c r="I15" s="253">
        <v>42068007.08749301</v>
      </c>
      <c r="J15" s="253">
        <v>53820.607000000004</v>
      </c>
      <c r="K15" s="253">
        <v>15696132.947999999</v>
      </c>
      <c r="L15" s="253">
        <v>87148.874799999991</v>
      </c>
      <c r="M15" s="253">
        <v>25284173.947894</v>
      </c>
      <c r="N15" s="253">
        <v>82866.104000000007</v>
      </c>
      <c r="O15" s="253">
        <v>23880894.573899996</v>
      </c>
      <c r="P15" s="253">
        <v>169885.86300000001</v>
      </c>
      <c r="Q15" s="253">
        <v>42554620.349800006</v>
      </c>
      <c r="R15" s="253">
        <v>162755.26699999999</v>
      </c>
      <c r="S15" s="253">
        <v>39785456.631911993</v>
      </c>
      <c r="T15" s="253">
        <v>156380.47</v>
      </c>
      <c r="U15" s="253">
        <v>34980739.6325</v>
      </c>
      <c r="V15" s="253">
        <v>141369.53099999999</v>
      </c>
      <c r="W15" s="253">
        <v>30374245.995299995</v>
      </c>
      <c r="X15" s="253">
        <v>86979.35</v>
      </c>
      <c r="Y15" s="253">
        <v>18074070.927299999</v>
      </c>
      <c r="Z15" s="253">
        <v>142739.054</v>
      </c>
      <c r="AA15" s="253">
        <v>29380476.815699995</v>
      </c>
      <c r="AB15" s="253">
        <f t="shared" si="0"/>
        <v>1428288.5773200002</v>
      </c>
      <c r="AC15" s="253">
        <f>E15+G15+I15+K15+M15+O15+Q15+S15+U15+W15+Y15+AA15</f>
        <v>364170983.58317494</v>
      </c>
      <c r="AD15" s="2"/>
      <c r="AE15" s="232"/>
      <c r="AF15" s="232"/>
    </row>
    <row r="16" spans="1:32" ht="2.25" customHeight="1" x14ac:dyDescent="0.25">
      <c r="A16" s="256"/>
      <c r="B16" s="257"/>
      <c r="C16" s="258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>
        <f t="shared" si="0"/>
        <v>0</v>
      </c>
      <c r="AC16" s="253">
        <f t="shared" si="0"/>
        <v>0</v>
      </c>
    </row>
    <row r="17" spans="1:35" ht="10.5" customHeight="1" x14ac:dyDescent="0.25">
      <c r="A17" s="259"/>
      <c r="B17" s="260"/>
      <c r="C17" s="261" t="s">
        <v>29</v>
      </c>
      <c r="D17" s="262">
        <f t="shared" ref="D17:AA17" si="1">+D18+D19+D20+D21</f>
        <v>51.927600000000012</v>
      </c>
      <c r="E17" s="262">
        <f>+E18+E19+E20+E21</f>
        <v>81584.512596</v>
      </c>
      <c r="F17" s="262">
        <f t="shared" si="1"/>
        <v>8.1130799999999983</v>
      </c>
      <c r="G17" s="262">
        <f>+G18+G19+G20+G21</f>
        <v>34984.958336000003</v>
      </c>
      <c r="H17" s="262">
        <f t="shared" si="1"/>
        <v>141.94022000000001</v>
      </c>
      <c r="I17" s="262">
        <f t="shared" si="1"/>
        <v>195055.97912199999</v>
      </c>
      <c r="J17" s="262">
        <f t="shared" si="1"/>
        <v>102.91463000000002</v>
      </c>
      <c r="K17" s="262">
        <f t="shared" si="1"/>
        <v>194325.24204700001</v>
      </c>
      <c r="L17" s="262">
        <f>+L18+L19+L20+L21</f>
        <v>38.079539999999994</v>
      </c>
      <c r="M17" s="262">
        <f t="shared" si="1"/>
        <v>76211.265675000002</v>
      </c>
      <c r="N17" s="262">
        <f>+N18+N19+N20+N21</f>
        <v>6083.978430000001</v>
      </c>
      <c r="O17" s="262">
        <f t="shared" si="1"/>
        <v>4064953.1689930004</v>
      </c>
      <c r="P17" s="262">
        <f>+P18+P19+P20+P21</f>
        <v>5822.3726200000001</v>
      </c>
      <c r="Q17" s="262">
        <f>+Q18+Q19+Q20+Q21</f>
        <v>3837004.9594359999</v>
      </c>
      <c r="R17" s="262">
        <f>+R18+R19+R20+R21</f>
        <v>424.22925999999995</v>
      </c>
      <c r="S17" s="262">
        <f t="shared" si="1"/>
        <v>325767.04674599995</v>
      </c>
      <c r="T17" s="262">
        <f>+T18+T19+T20+T21</f>
        <v>1025.4384600000001</v>
      </c>
      <c r="U17" s="262">
        <f t="shared" si="1"/>
        <v>941524.85389999999</v>
      </c>
      <c r="V17" s="262">
        <f>+V18+V19+V20+V21</f>
        <v>200.69403999999997</v>
      </c>
      <c r="W17" s="262">
        <f t="shared" si="1"/>
        <v>187375.30449999997</v>
      </c>
      <c r="X17" s="262">
        <f>+X18+X19+X20+X21</f>
        <v>8098.8177100000012</v>
      </c>
      <c r="Y17" s="262">
        <f t="shared" si="1"/>
        <v>5573694.1610669987</v>
      </c>
      <c r="Z17" s="262">
        <f>+Z18+Z19+Z20+Z21</f>
        <v>487.69452000000001</v>
      </c>
      <c r="AA17" s="262">
        <f t="shared" si="1"/>
        <v>440153.46880900004</v>
      </c>
      <c r="AB17" s="263">
        <f>D17+F17+H17+J17+L17+N17+P17+R17+T17+V17+X17+Z17</f>
        <v>22486.200110000002</v>
      </c>
      <c r="AC17" s="263">
        <f t="shared" si="0"/>
        <v>15952634.921226999</v>
      </c>
      <c r="AD17" s="2"/>
      <c r="AE17" s="2"/>
      <c r="AF17" s="2"/>
      <c r="AG17" s="19"/>
      <c r="AH17" s="19"/>
      <c r="AI17" s="19"/>
    </row>
    <row r="18" spans="1:35" ht="12" customHeight="1" x14ac:dyDescent="0.25">
      <c r="A18" s="251"/>
      <c r="B18" s="388" t="s">
        <v>30</v>
      </c>
      <c r="C18" s="254" t="s">
        <v>31</v>
      </c>
      <c r="D18" s="253">
        <v>0</v>
      </c>
      <c r="E18" s="253">
        <v>0</v>
      </c>
      <c r="F18" s="253">
        <v>0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3">
        <v>1.2261199999999999</v>
      </c>
      <c r="M18" s="253">
        <v>3262.5827079999999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f t="shared" si="0"/>
        <v>1.2261199999999999</v>
      </c>
      <c r="AC18" s="253">
        <f t="shared" si="0"/>
        <v>3262.5827079999999</v>
      </c>
      <c r="AD18" s="2"/>
      <c r="AE18" s="2"/>
      <c r="AF18" s="2"/>
    </row>
    <row r="19" spans="1:35" ht="12" customHeight="1" x14ac:dyDescent="0.25">
      <c r="A19" s="251"/>
      <c r="B19" s="388" t="s">
        <v>32</v>
      </c>
      <c r="C19" s="264" t="s">
        <v>33</v>
      </c>
      <c r="D19" s="253">
        <v>0.13608000000000001</v>
      </c>
      <c r="E19" s="253">
        <v>2595.0047760000002</v>
      </c>
      <c r="F19" s="265">
        <v>0</v>
      </c>
      <c r="G19" s="265">
        <v>0</v>
      </c>
      <c r="H19" s="265">
        <v>1.3018100000000001</v>
      </c>
      <c r="I19" s="265">
        <v>10237.641653000001</v>
      </c>
      <c r="J19" s="265">
        <v>0</v>
      </c>
      <c r="K19" s="265">
        <v>0</v>
      </c>
      <c r="L19" s="265">
        <v>3.8457700000000004</v>
      </c>
      <c r="M19" s="265">
        <v>23195.666008</v>
      </c>
      <c r="N19" s="265">
        <v>0</v>
      </c>
      <c r="O19" s="265">
        <v>0</v>
      </c>
      <c r="P19" s="265">
        <v>0</v>
      </c>
      <c r="Q19" s="265">
        <v>0</v>
      </c>
      <c r="R19" s="265">
        <v>0</v>
      </c>
      <c r="S19" s="265">
        <v>0</v>
      </c>
      <c r="T19" s="265">
        <v>8.2236200000000004</v>
      </c>
      <c r="U19" s="265">
        <v>44633.246922999999</v>
      </c>
      <c r="V19" s="265">
        <v>0</v>
      </c>
      <c r="W19" s="265">
        <v>0</v>
      </c>
      <c r="X19" s="265">
        <v>3.1594499999999996</v>
      </c>
      <c r="Y19" s="265">
        <v>19277.579341000001</v>
      </c>
      <c r="Z19" s="265">
        <v>0</v>
      </c>
      <c r="AA19" s="265">
        <v>0</v>
      </c>
      <c r="AB19" s="253">
        <f>D19+F19+H19+J19+L19+N19+P19+R19+T19+V19+X19+Z19</f>
        <v>16.666730000000001</v>
      </c>
      <c r="AC19" s="253">
        <f t="shared" si="0"/>
        <v>99939.138701000003</v>
      </c>
      <c r="AD19" s="84"/>
    </row>
    <row r="20" spans="1:35" ht="12" customHeight="1" x14ac:dyDescent="0.25">
      <c r="A20" s="251"/>
      <c r="B20" s="388" t="s">
        <v>34</v>
      </c>
      <c r="C20" s="264" t="s">
        <v>35</v>
      </c>
      <c r="D20" s="253">
        <v>51.791520000000013</v>
      </c>
      <c r="E20" s="253">
        <v>78989.507819999999</v>
      </c>
      <c r="F20" s="253">
        <v>8.1130799999999983</v>
      </c>
      <c r="G20" s="253">
        <v>34984.958336000003</v>
      </c>
      <c r="H20" s="253">
        <v>140.63841000000002</v>
      </c>
      <c r="I20" s="253">
        <v>184818.33746899999</v>
      </c>
      <c r="J20" s="253">
        <v>102.91463000000002</v>
      </c>
      <c r="K20" s="253">
        <v>194325.24204700001</v>
      </c>
      <c r="L20" s="253">
        <v>33.007649999999998</v>
      </c>
      <c r="M20" s="253">
        <v>49753.016959</v>
      </c>
      <c r="N20" s="253">
        <v>6083.978430000001</v>
      </c>
      <c r="O20" s="253">
        <v>4064953.1689930004</v>
      </c>
      <c r="P20" s="253">
        <v>5822.3726200000001</v>
      </c>
      <c r="Q20" s="253">
        <v>3837004.9594359999</v>
      </c>
      <c r="R20" s="253">
        <v>404.94125999999994</v>
      </c>
      <c r="S20" s="253">
        <v>322680.96674599993</v>
      </c>
      <c r="T20" s="253">
        <v>1017.21484</v>
      </c>
      <c r="U20" s="253">
        <v>896891.60697700002</v>
      </c>
      <c r="V20" s="253">
        <v>200.69403999999997</v>
      </c>
      <c r="W20" s="253">
        <v>187375.30449999997</v>
      </c>
      <c r="X20" s="253">
        <v>8095.6582600000011</v>
      </c>
      <c r="Y20" s="253">
        <v>5554416.5817259988</v>
      </c>
      <c r="Z20" s="253">
        <v>472.53752000000003</v>
      </c>
      <c r="AA20" s="253">
        <v>437153.89850900002</v>
      </c>
      <c r="AB20" s="253">
        <f>D20+F20+H20+J20+L20+N20+P20+R20+T20+V20+X20+Z20</f>
        <v>22433.862260000005</v>
      </c>
      <c r="AC20" s="253">
        <f t="shared" si="0"/>
        <v>15843347.549518</v>
      </c>
    </row>
    <row r="21" spans="1:35" ht="12" customHeight="1" x14ac:dyDescent="0.25">
      <c r="A21" s="266"/>
      <c r="B21" s="267" t="s">
        <v>36</v>
      </c>
      <c r="C21" s="268" t="s">
        <v>37</v>
      </c>
      <c r="D21" s="269">
        <v>0</v>
      </c>
      <c r="E21" s="269">
        <v>0</v>
      </c>
      <c r="F21" s="269">
        <v>0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0</v>
      </c>
      <c r="N21" s="269">
        <v>0</v>
      </c>
      <c r="O21" s="269">
        <v>0</v>
      </c>
      <c r="P21" s="269">
        <v>0</v>
      </c>
      <c r="Q21" s="269">
        <v>0</v>
      </c>
      <c r="R21" s="269">
        <v>19.288</v>
      </c>
      <c r="S21" s="269">
        <v>3086.08</v>
      </c>
      <c r="T21" s="269">
        <v>0</v>
      </c>
      <c r="U21" s="269">
        <v>0</v>
      </c>
      <c r="V21" s="269">
        <v>0</v>
      </c>
      <c r="W21" s="269">
        <v>0</v>
      </c>
      <c r="X21" s="269">
        <v>0</v>
      </c>
      <c r="Y21" s="269">
        <v>0</v>
      </c>
      <c r="Z21" s="269">
        <v>15.157</v>
      </c>
      <c r="AA21" s="269">
        <v>2999.5702999999999</v>
      </c>
      <c r="AB21" s="253">
        <f t="shared" si="0"/>
        <v>34.445</v>
      </c>
      <c r="AC21" s="253">
        <f t="shared" si="0"/>
        <v>6085.6502999999993</v>
      </c>
    </row>
    <row r="22" spans="1:35" ht="3" customHeight="1" x14ac:dyDescent="0.25">
      <c r="A22" s="270"/>
      <c r="B22" s="271"/>
      <c r="C22" s="272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>
        <v>0</v>
      </c>
      <c r="S22" s="273"/>
      <c r="T22" s="273"/>
      <c r="U22" s="273"/>
      <c r="V22" s="273"/>
      <c r="W22" s="273"/>
      <c r="X22" s="273"/>
      <c r="Y22" s="273"/>
      <c r="Z22" s="273"/>
      <c r="AA22" s="273"/>
      <c r="AB22" s="253">
        <f t="shared" si="0"/>
        <v>0</v>
      </c>
      <c r="AC22" s="253">
        <f t="shared" si="0"/>
        <v>0</v>
      </c>
    </row>
    <row r="23" spans="1:35" ht="12" customHeight="1" x14ac:dyDescent="0.25">
      <c r="A23" s="274"/>
      <c r="B23" s="275" t="s">
        <v>38</v>
      </c>
      <c r="C23" s="276" t="s">
        <v>39</v>
      </c>
      <c r="D23" s="277">
        <v>23.132999999999999</v>
      </c>
      <c r="E23" s="277">
        <v>19244.342700000001</v>
      </c>
      <c r="F23" s="277">
        <v>0</v>
      </c>
      <c r="G23" s="277">
        <v>0</v>
      </c>
      <c r="H23" s="277">
        <v>25.991</v>
      </c>
      <c r="I23" s="277">
        <v>23903.922699999999</v>
      </c>
      <c r="J23" s="277">
        <v>170.98196999999999</v>
      </c>
      <c r="K23" s="277">
        <v>129808.45883800001</v>
      </c>
      <c r="L23" s="277">
        <v>225.83699999999999</v>
      </c>
      <c r="M23" s="277">
        <v>164663.93769999998</v>
      </c>
      <c r="N23" s="277">
        <v>0</v>
      </c>
      <c r="O23" s="277">
        <v>0</v>
      </c>
      <c r="P23" s="277">
        <v>181.21799999999999</v>
      </c>
      <c r="Q23" s="277">
        <v>143174.23480000001</v>
      </c>
      <c r="R23" s="277">
        <v>137.619</v>
      </c>
      <c r="S23" s="277">
        <v>111401.7323</v>
      </c>
      <c r="T23" s="277">
        <v>248.20541</v>
      </c>
      <c r="U23" s="277">
        <v>196952.558942</v>
      </c>
      <c r="V23" s="277">
        <v>35.154000000000003</v>
      </c>
      <c r="W23" s="277">
        <v>29133.027000000002</v>
      </c>
      <c r="X23" s="277">
        <v>74.992999999999995</v>
      </c>
      <c r="Y23" s="277">
        <v>70257.929300000003</v>
      </c>
      <c r="Z23" s="277">
        <v>207.74700000000001</v>
      </c>
      <c r="AA23" s="277">
        <v>200405.93099999998</v>
      </c>
      <c r="AB23" s="253">
        <f t="shared" si="0"/>
        <v>1330.8793800000001</v>
      </c>
      <c r="AC23" s="253">
        <f t="shared" si="0"/>
        <v>1088946.07528</v>
      </c>
    </row>
    <row r="24" spans="1:35" ht="12" customHeight="1" x14ac:dyDescent="0.25">
      <c r="A24" s="278">
        <v>11</v>
      </c>
      <c r="B24" s="388" t="s">
        <v>40</v>
      </c>
      <c r="C24" s="252" t="s">
        <v>41</v>
      </c>
      <c r="D24" s="253">
        <v>1428.6004100000002</v>
      </c>
      <c r="E24" s="253">
        <v>498208.266046</v>
      </c>
      <c r="F24" s="253">
        <v>1299.9497900000001</v>
      </c>
      <c r="G24" s="253">
        <v>405500.141864</v>
      </c>
      <c r="H24" s="253">
        <v>518.3646</v>
      </c>
      <c r="I24" s="253">
        <v>235688.46687900004</v>
      </c>
      <c r="J24" s="253">
        <v>1350.5079599999999</v>
      </c>
      <c r="K24" s="253">
        <v>439353.33171699999</v>
      </c>
      <c r="L24" s="277">
        <v>156.73760999999999</v>
      </c>
      <c r="M24" s="277">
        <v>109488.03795799999</v>
      </c>
      <c r="N24" s="277">
        <v>117.04694000000001</v>
      </c>
      <c r="O24" s="277">
        <v>73828.713434000005</v>
      </c>
      <c r="P24" s="277">
        <v>124.46939999999999</v>
      </c>
      <c r="Q24" s="277">
        <v>78323.387660000008</v>
      </c>
      <c r="R24" s="277">
        <v>81.062119999999993</v>
      </c>
      <c r="S24" s="277">
        <v>68191.720710000009</v>
      </c>
      <c r="T24" s="277">
        <v>166.03039000000001</v>
      </c>
      <c r="U24" s="277">
        <v>95256.902970999989</v>
      </c>
      <c r="V24" s="277">
        <v>230.32888</v>
      </c>
      <c r="W24" s="277">
        <v>125428.077747</v>
      </c>
      <c r="X24" s="277">
        <v>189.16781000000003</v>
      </c>
      <c r="Y24" s="277">
        <v>118926.153684</v>
      </c>
      <c r="Z24" s="277">
        <v>218.14636999999999</v>
      </c>
      <c r="AA24" s="277">
        <v>103608.459317</v>
      </c>
      <c r="AB24" s="253">
        <f t="shared" si="0"/>
        <v>5880.4122800000005</v>
      </c>
      <c r="AC24" s="253">
        <f t="shared" si="0"/>
        <v>2351801.6599870003</v>
      </c>
    </row>
    <row r="25" spans="1:35" ht="12" customHeight="1" x14ac:dyDescent="0.25">
      <c r="A25" s="278"/>
      <c r="B25" s="279" t="s">
        <v>42</v>
      </c>
      <c r="C25" s="254" t="s">
        <v>43</v>
      </c>
      <c r="D25" s="253">
        <v>90.915419999999997</v>
      </c>
      <c r="E25" s="253">
        <v>111190.27141599999</v>
      </c>
      <c r="F25" s="253">
        <v>141.42606000000001</v>
      </c>
      <c r="G25" s="253">
        <v>157828.99285200002</v>
      </c>
      <c r="H25" s="253">
        <v>211.16392000000002</v>
      </c>
      <c r="I25" s="253">
        <v>246159.65498399999</v>
      </c>
      <c r="J25" s="253">
        <v>219.86861000000002</v>
      </c>
      <c r="K25" s="253">
        <v>260898.21129399998</v>
      </c>
      <c r="L25" s="277">
        <v>60.427999999999997</v>
      </c>
      <c r="M25" s="277">
        <v>103261.37880000001</v>
      </c>
      <c r="N25" s="277">
        <v>167.82122999999999</v>
      </c>
      <c r="O25" s="277">
        <v>190463.35692799994</v>
      </c>
      <c r="P25" s="277">
        <v>120.92819</v>
      </c>
      <c r="Q25" s="277">
        <v>137514.69314200003</v>
      </c>
      <c r="R25" s="277">
        <v>129.34537999999998</v>
      </c>
      <c r="S25" s="277">
        <v>170630.45850699997</v>
      </c>
      <c r="T25" s="277">
        <v>180.11046000000002</v>
      </c>
      <c r="U25" s="277">
        <v>198253.77748599998</v>
      </c>
      <c r="V25" s="277">
        <v>115.55379000000001</v>
      </c>
      <c r="W25" s="277">
        <v>152654.61418900004</v>
      </c>
      <c r="X25" s="277">
        <v>239.71624</v>
      </c>
      <c r="Y25" s="277">
        <v>289395.82562200003</v>
      </c>
      <c r="Z25" s="277">
        <v>146.67855000000003</v>
      </c>
      <c r="AA25" s="277">
        <v>165789.86371900002</v>
      </c>
      <c r="AB25" s="253">
        <f>D25+F25+H25+J25+L25+N25+P25+R25+T25+V25+X25+Z25</f>
        <v>1823.9558500000001</v>
      </c>
      <c r="AC25" s="253">
        <f t="shared" si="0"/>
        <v>2184041.0989390006</v>
      </c>
    </row>
    <row r="26" spans="1:35" ht="12" customHeight="1" x14ac:dyDescent="0.25">
      <c r="A26" s="388"/>
      <c r="B26" s="280" t="s">
        <v>44</v>
      </c>
      <c r="C26" s="252" t="s">
        <v>45</v>
      </c>
      <c r="D26" s="253">
        <v>0</v>
      </c>
      <c r="E26" s="253">
        <v>0</v>
      </c>
      <c r="F26" s="253">
        <v>0.15</v>
      </c>
      <c r="G26" s="253">
        <v>169.5</v>
      </c>
      <c r="H26" s="253">
        <v>0</v>
      </c>
      <c r="I26" s="253">
        <v>0</v>
      </c>
      <c r="J26" s="253">
        <v>0</v>
      </c>
      <c r="K26" s="253">
        <v>0</v>
      </c>
      <c r="L26" s="277">
        <v>0</v>
      </c>
      <c r="M26" s="277">
        <v>0</v>
      </c>
      <c r="N26" s="277">
        <v>7.5019999999999998</v>
      </c>
      <c r="O26" s="277">
        <v>10310</v>
      </c>
      <c r="P26" s="277">
        <v>0</v>
      </c>
      <c r="Q26" s="277">
        <v>0</v>
      </c>
      <c r="R26" s="277">
        <v>0</v>
      </c>
      <c r="S26" s="277">
        <v>0</v>
      </c>
      <c r="T26" s="277">
        <v>0</v>
      </c>
      <c r="U26" s="277">
        <v>0</v>
      </c>
      <c r="V26" s="277">
        <v>0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53">
        <f>D26+F26+H26+J26+L26+N26+P26+R26+T26+V26+X26+Z26</f>
        <v>7.6520000000000001</v>
      </c>
      <c r="AC26" s="253">
        <f t="shared" si="0"/>
        <v>10479.5</v>
      </c>
    </row>
    <row r="27" spans="1:35" ht="12" customHeight="1" x14ac:dyDescent="0.25">
      <c r="A27" s="604" t="s">
        <v>46</v>
      </c>
      <c r="B27" s="605"/>
      <c r="C27" s="252" t="s">
        <v>47</v>
      </c>
      <c r="D27" s="253">
        <v>1705.0880200000001</v>
      </c>
      <c r="E27" s="253">
        <v>4375373.6827270007</v>
      </c>
      <c r="F27" s="253">
        <v>1244.6523300000001</v>
      </c>
      <c r="G27" s="253">
        <v>2628916.450718001</v>
      </c>
      <c r="H27" s="253">
        <v>1984.6103600000004</v>
      </c>
      <c r="I27" s="253">
        <v>3853787.6652299976</v>
      </c>
      <c r="J27" s="253">
        <v>2030.6491900000001</v>
      </c>
      <c r="K27" s="253">
        <v>4344171.7800389994</v>
      </c>
      <c r="L27" s="277">
        <v>1860.0510000000004</v>
      </c>
      <c r="M27" s="277">
        <v>4596355.9392609941</v>
      </c>
      <c r="N27" s="277">
        <v>2132.4914399999998</v>
      </c>
      <c r="O27" s="277">
        <v>5024866.5417809999</v>
      </c>
      <c r="P27" s="277">
        <v>2034.3980999999999</v>
      </c>
      <c r="Q27" s="277">
        <v>4624683.3776249969</v>
      </c>
      <c r="R27" s="277">
        <v>1740.2134999999994</v>
      </c>
      <c r="S27" s="277">
        <v>3866557.7411810011</v>
      </c>
      <c r="T27" s="277">
        <v>2149.5217499999999</v>
      </c>
      <c r="U27" s="277">
        <v>4021100.397799002</v>
      </c>
      <c r="V27" s="277">
        <v>1569.9974</v>
      </c>
      <c r="W27" s="277">
        <v>4420314.827397001</v>
      </c>
      <c r="X27" s="277">
        <v>1578.3261900000005</v>
      </c>
      <c r="Y27" s="277">
        <v>3882469.6999529996</v>
      </c>
      <c r="Z27" s="277">
        <v>1631.3127999999999</v>
      </c>
      <c r="AA27" s="277">
        <v>3402120.5443229983</v>
      </c>
      <c r="AB27" s="253">
        <f>D27+F27+H27+J27+L27+N27+P27+R27+T27+V27+X27+Z27</f>
        <v>21661.312080000003</v>
      </c>
      <c r="AC27" s="253">
        <f t="shared" si="0"/>
        <v>49040718.648033991</v>
      </c>
      <c r="AD27" s="2"/>
      <c r="AE27" s="2"/>
      <c r="AF27" s="2"/>
    </row>
    <row r="28" spans="1:35" ht="12" customHeight="1" x14ac:dyDescent="0.25">
      <c r="A28" s="606" t="s">
        <v>48</v>
      </c>
      <c r="B28" s="607"/>
      <c r="C28" s="252" t="s">
        <v>49</v>
      </c>
      <c r="D28" s="253">
        <v>17694.690999999999</v>
      </c>
      <c r="E28" s="253">
        <v>9307846.0643000007</v>
      </c>
      <c r="F28" s="253">
        <v>25769.313999999998</v>
      </c>
      <c r="G28" s="253">
        <v>15351174.945800001</v>
      </c>
      <c r="H28" s="253">
        <v>43707.457000000002</v>
      </c>
      <c r="I28" s="253">
        <v>26225381.094799999</v>
      </c>
      <c r="J28" s="253">
        <v>17966.14</v>
      </c>
      <c r="K28" s="253">
        <v>9854084.6520000007</v>
      </c>
      <c r="L28" s="277">
        <v>20285.150000000001</v>
      </c>
      <c r="M28" s="277">
        <v>10675036.839699998</v>
      </c>
      <c r="N28" s="277">
        <v>10072.9</v>
      </c>
      <c r="O28" s="277">
        <v>5026172.4000000004</v>
      </c>
      <c r="P28" s="277">
        <v>47610.807000000001</v>
      </c>
      <c r="Q28" s="277">
        <v>23103244.002900001</v>
      </c>
      <c r="R28" s="277">
        <v>16088.998</v>
      </c>
      <c r="S28" s="277">
        <v>8153890.1578000002</v>
      </c>
      <c r="T28" s="277">
        <v>8610.4</v>
      </c>
      <c r="U28" s="277">
        <v>3157226</v>
      </c>
      <c r="V28" s="277">
        <v>17997.237000000001</v>
      </c>
      <c r="W28" s="277">
        <v>8508055.0232000016</v>
      </c>
      <c r="X28" s="277">
        <v>9473.07</v>
      </c>
      <c r="Y28" s="277">
        <v>5097180.4835999999</v>
      </c>
      <c r="Z28" s="277">
        <v>33747.455000000002</v>
      </c>
      <c r="AA28" s="277">
        <v>17549164.847999997</v>
      </c>
      <c r="AB28" s="253">
        <f>D28+F28+H28+J28+L28+N28+P28+R28+T28+V28+X28+Z28</f>
        <v>269023.61900000001</v>
      </c>
      <c r="AC28" s="253">
        <f>E28+G28+I28+K28+M28+O28+Q28+S28+U28+W28+Y28+AA28</f>
        <v>142008456.51210001</v>
      </c>
    </row>
    <row r="29" spans="1:35" ht="12" customHeight="1" x14ac:dyDescent="0.25">
      <c r="A29" s="388"/>
      <c r="B29" s="280" t="s">
        <v>339</v>
      </c>
      <c r="C29" s="252" t="s">
        <v>51</v>
      </c>
      <c r="D29" s="253">
        <v>0</v>
      </c>
      <c r="E29" s="253">
        <v>0</v>
      </c>
      <c r="F29" s="253">
        <v>3.5000000000000003E-2</v>
      </c>
      <c r="G29" s="253">
        <v>273</v>
      </c>
      <c r="H29" s="253">
        <v>2.9199999999999999E-3</v>
      </c>
      <c r="I29" s="253">
        <v>44.680087999999998</v>
      </c>
      <c r="J29" s="253">
        <v>7.9379999999999992E-2</v>
      </c>
      <c r="K29" s="253">
        <v>273.00369599999999</v>
      </c>
      <c r="L29" s="253">
        <v>9.0709999999999999E-2</v>
      </c>
      <c r="M29" s="253">
        <v>311.99704500000001</v>
      </c>
      <c r="N29" s="253">
        <v>0</v>
      </c>
      <c r="O29" s="253">
        <v>0</v>
      </c>
      <c r="P29" s="253">
        <v>0</v>
      </c>
      <c r="Q29" s="253">
        <v>0</v>
      </c>
      <c r="R29" s="277">
        <v>0</v>
      </c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5.67E-2</v>
      </c>
      <c r="AA29" s="277">
        <v>204.99885</v>
      </c>
      <c r="AB29" s="253">
        <f t="shared" ref="AB29:AC29" si="2">D29+F29+H29+J29+L29+N29+P29+R29+T29+V29+X29+Z29</f>
        <v>0.26471</v>
      </c>
      <c r="AC29" s="253">
        <f t="shared" si="2"/>
        <v>1107.6796790000001</v>
      </c>
    </row>
    <row r="30" spans="1:35" ht="12" customHeight="1" x14ac:dyDescent="0.25">
      <c r="A30" s="388"/>
      <c r="B30" s="392">
        <v>1208.0999999999999</v>
      </c>
      <c r="C30" s="252" t="s">
        <v>324</v>
      </c>
      <c r="D30" s="253">
        <v>5386.5</v>
      </c>
      <c r="E30" s="253">
        <v>2761041.15</v>
      </c>
      <c r="F30" s="253">
        <v>22017.059000000001</v>
      </c>
      <c r="G30" s="253">
        <v>12835499.8039</v>
      </c>
      <c r="H30" s="253">
        <v>26288.71</v>
      </c>
      <c r="I30" s="253">
        <v>18337715.081799999</v>
      </c>
      <c r="J30" s="253">
        <v>4000</v>
      </c>
      <c r="K30" s="253">
        <v>2186000</v>
      </c>
      <c r="L30" s="277">
        <v>12902.590829999999</v>
      </c>
      <c r="M30" s="277">
        <v>10033490.194732001</v>
      </c>
      <c r="N30" s="277">
        <v>23518.412</v>
      </c>
      <c r="O30" s="277">
        <v>12443023.683500001</v>
      </c>
      <c r="P30" s="277">
        <v>20564.044999999998</v>
      </c>
      <c r="Q30" s="277">
        <v>12353023.8116</v>
      </c>
      <c r="R30" s="277">
        <v>21852.351999999999</v>
      </c>
      <c r="S30" s="277">
        <v>10956391.303599998</v>
      </c>
      <c r="T30" s="277">
        <v>15376.2</v>
      </c>
      <c r="U30" s="277">
        <v>9982361.4450000003</v>
      </c>
      <c r="V30" s="277">
        <v>33942.789939999995</v>
      </c>
      <c r="W30" s="277">
        <v>14888669.841728002</v>
      </c>
      <c r="X30" s="277">
        <v>15729.763000000001</v>
      </c>
      <c r="Y30" s="277">
        <v>9330315.8363000005</v>
      </c>
      <c r="Z30" s="277">
        <v>8049.8522800000001</v>
      </c>
      <c r="AA30" s="277">
        <v>6341438.6884000003</v>
      </c>
      <c r="AB30" s="253">
        <f>D30+F30+H30+J30+L30+N30+P30+R30+T30+V30+X30+Z30</f>
        <v>209628.27404999998</v>
      </c>
      <c r="AC30" s="253">
        <f>E30+G30+I30+K30+M30+O30+Q30+S30+U30+W30+Y30+AA30</f>
        <v>122448970.84056</v>
      </c>
    </row>
    <row r="31" spans="1:35" ht="13.5" customHeight="1" x14ac:dyDescent="0.25">
      <c r="A31" s="602" t="s">
        <v>54</v>
      </c>
      <c r="B31" s="603"/>
      <c r="C31" s="249" t="s">
        <v>55</v>
      </c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</row>
    <row r="32" spans="1:35" ht="12" customHeight="1" x14ac:dyDescent="0.25">
      <c r="A32" s="286"/>
      <c r="B32" s="287" t="s">
        <v>56</v>
      </c>
      <c r="C32" s="254" t="s">
        <v>57</v>
      </c>
      <c r="D32" s="253">
        <v>4.59</v>
      </c>
      <c r="E32" s="253">
        <v>32794.362000000001</v>
      </c>
      <c r="F32" s="253">
        <v>126.34078</v>
      </c>
      <c r="G32" s="253">
        <v>376090.59507400001</v>
      </c>
      <c r="H32" s="253">
        <v>71.709199999999996</v>
      </c>
      <c r="I32" s="253">
        <v>201147.97024</v>
      </c>
      <c r="J32" s="253">
        <v>34.193599999999996</v>
      </c>
      <c r="K32" s="253">
        <v>98587.129119999998</v>
      </c>
      <c r="L32" s="253">
        <v>42.13111</v>
      </c>
      <c r="M32" s="253">
        <v>127133.37559299999</v>
      </c>
      <c r="N32" s="253">
        <v>18.623940000000001</v>
      </c>
      <c r="O32" s="253">
        <v>60582.622181999999</v>
      </c>
      <c r="P32" s="253">
        <v>7.3431999999999995</v>
      </c>
      <c r="Q32" s="253">
        <v>32168.802240000001</v>
      </c>
      <c r="R32" s="253">
        <v>0.73799999999999999</v>
      </c>
      <c r="S32" s="253">
        <v>1571.7626</v>
      </c>
      <c r="T32" s="253">
        <v>14.815200000000001</v>
      </c>
      <c r="U32" s="253">
        <v>49650.073439999993</v>
      </c>
      <c r="V32" s="253">
        <v>6.5359999999999996</v>
      </c>
      <c r="W32" s="253">
        <v>26958.835200000001</v>
      </c>
      <c r="X32" s="253">
        <v>37.087000000000003</v>
      </c>
      <c r="Y32" s="253">
        <v>112729.2034</v>
      </c>
      <c r="Z32" s="253">
        <v>48.081600000000002</v>
      </c>
      <c r="AA32" s="253">
        <v>148158.55152000001</v>
      </c>
      <c r="AB32" s="253">
        <f>D32+F32+H32+J32+L32+N32+P32+R32+T32+V32+X32+Z32</f>
        <v>412.18962999999997</v>
      </c>
      <c r="AC32" s="253">
        <f t="shared" ref="AB32:AC35" si="3">E32+G32+I32+K32+M32+O32+Q32+S32+U32+W32+Y32+AA32</f>
        <v>1267573.2826089996</v>
      </c>
    </row>
    <row r="33" spans="1:31" ht="12" customHeight="1" x14ac:dyDescent="0.25">
      <c r="A33" s="286"/>
      <c r="B33" s="370" t="s">
        <v>319</v>
      </c>
      <c r="C33" s="288" t="s">
        <v>59</v>
      </c>
      <c r="D33" s="253">
        <v>238.98626000000002</v>
      </c>
      <c r="E33" s="253">
        <v>609604.69388199993</v>
      </c>
      <c r="F33" s="253">
        <v>1394.2108800000003</v>
      </c>
      <c r="G33" s="253">
        <v>2145659.665047999</v>
      </c>
      <c r="H33" s="253">
        <v>412.26528999999994</v>
      </c>
      <c r="I33" s="253">
        <v>888958.51178200019</v>
      </c>
      <c r="J33" s="253">
        <v>395.86802999999992</v>
      </c>
      <c r="K33" s="253">
        <v>870992.84244400018</v>
      </c>
      <c r="L33" s="253">
        <v>97.033799999999971</v>
      </c>
      <c r="M33" s="253">
        <v>353487.19496499997</v>
      </c>
      <c r="N33" s="253">
        <v>393.34465</v>
      </c>
      <c r="O33" s="253">
        <v>980852.8365859997</v>
      </c>
      <c r="P33" s="253">
        <v>2439.4549599999996</v>
      </c>
      <c r="Q33" s="253">
        <v>3588701.4610530003</v>
      </c>
      <c r="R33" s="253">
        <v>353.34645999999987</v>
      </c>
      <c r="S33" s="253">
        <v>757492.19644999981</v>
      </c>
      <c r="T33" s="253">
        <v>118.17278999999995</v>
      </c>
      <c r="U33" s="253">
        <v>394469.39466199995</v>
      </c>
      <c r="V33" s="253">
        <v>139.67323999999999</v>
      </c>
      <c r="W33" s="253">
        <v>378525.8711220001</v>
      </c>
      <c r="X33" s="253">
        <v>120.44096999999998</v>
      </c>
      <c r="Y33" s="253">
        <v>301013.49875099992</v>
      </c>
      <c r="Z33" s="253">
        <v>94.300889999999953</v>
      </c>
      <c r="AA33" s="253">
        <v>334316.92493599997</v>
      </c>
      <c r="AB33" s="253">
        <f t="shared" si="3"/>
        <v>6197.0982199999989</v>
      </c>
      <c r="AC33" s="253">
        <f t="shared" si="3"/>
        <v>11604075.091681002</v>
      </c>
      <c r="AD33" s="84"/>
    </row>
    <row r="34" spans="1:31" ht="12" customHeight="1" x14ac:dyDescent="0.25">
      <c r="A34" s="286"/>
      <c r="B34" s="370">
        <v>1507</v>
      </c>
      <c r="C34" s="288" t="s">
        <v>320</v>
      </c>
      <c r="D34" s="253">
        <v>11866.562550000011</v>
      </c>
      <c r="E34" s="253">
        <v>14587146.374186004</v>
      </c>
      <c r="F34" s="253">
        <v>12359.14219000001</v>
      </c>
      <c r="G34" s="253">
        <v>15983187.337869</v>
      </c>
      <c r="H34" s="253">
        <v>20083.668689999995</v>
      </c>
      <c r="I34" s="253">
        <v>24656459.02339201</v>
      </c>
      <c r="J34" s="253">
        <v>24338.693070000001</v>
      </c>
      <c r="K34" s="253">
        <v>28781348.405696001</v>
      </c>
      <c r="L34" s="253">
        <v>17475.749809999998</v>
      </c>
      <c r="M34" s="253">
        <v>19356811.131917011</v>
      </c>
      <c r="N34" s="253">
        <v>5542.210909999998</v>
      </c>
      <c r="O34" s="253">
        <v>5929456.6934679961</v>
      </c>
      <c r="P34" s="253">
        <v>21636.568539999982</v>
      </c>
      <c r="Q34" s="253">
        <v>21690360.010887001</v>
      </c>
      <c r="R34" s="253">
        <v>18941.134569999991</v>
      </c>
      <c r="S34" s="253">
        <v>19291816.824674994</v>
      </c>
      <c r="T34" s="253">
        <v>16787.428320000014</v>
      </c>
      <c r="U34" s="253">
        <v>18281325.145102996</v>
      </c>
      <c r="V34" s="253">
        <v>7187.6213799999969</v>
      </c>
      <c r="W34" s="253">
        <v>8056630.2257949952</v>
      </c>
      <c r="X34" s="253">
        <v>25242.010529999989</v>
      </c>
      <c r="Y34" s="253">
        <v>25295513.836726014</v>
      </c>
      <c r="Z34" s="253">
        <v>4551.8600199999973</v>
      </c>
      <c r="AA34" s="253">
        <v>5057264.0399799971</v>
      </c>
      <c r="AB34" s="253">
        <f>D34+F34+H34+J34+L34+N34+P34+R34+T34+V34+X34+Z34</f>
        <v>186012.65057999996</v>
      </c>
      <c r="AC34" s="253">
        <f>E34+G34+I34+K34+M34+O34+Q34+S34+U34+W34+Y34+AA34</f>
        <v>206967319.04969403</v>
      </c>
    </row>
    <row r="35" spans="1:31" ht="23.25" customHeight="1" x14ac:dyDescent="0.25">
      <c r="A35" s="286"/>
      <c r="B35" s="287" t="s">
        <v>60</v>
      </c>
      <c r="C35" s="289" t="s">
        <v>61</v>
      </c>
      <c r="D35" s="253">
        <v>659.77892999999995</v>
      </c>
      <c r="E35" s="253">
        <v>988339.01904100005</v>
      </c>
      <c r="F35" s="253">
        <v>477.74880000000007</v>
      </c>
      <c r="G35" s="253">
        <v>655393.63014399994</v>
      </c>
      <c r="H35" s="253">
        <v>418.23177000000004</v>
      </c>
      <c r="I35" s="253">
        <v>621520.22924799996</v>
      </c>
      <c r="J35" s="253">
        <v>2666.0715599999999</v>
      </c>
      <c r="K35" s="253">
        <v>3506943.9652740001</v>
      </c>
      <c r="L35" s="253">
        <v>38.318119999999993</v>
      </c>
      <c r="M35" s="253">
        <v>78095.795840000006</v>
      </c>
      <c r="N35" s="253">
        <v>176.10441999999998</v>
      </c>
      <c r="O35" s="253">
        <v>335629.73837599996</v>
      </c>
      <c r="P35" s="253">
        <v>546.52755000000002</v>
      </c>
      <c r="Q35" s="253">
        <v>502309.57782900002</v>
      </c>
      <c r="R35" s="253">
        <v>450.93165000000005</v>
      </c>
      <c r="S35" s="253">
        <v>446924.01541800005</v>
      </c>
      <c r="T35" s="253">
        <v>2394.94562</v>
      </c>
      <c r="U35" s="253">
        <v>2833796.2560609994</v>
      </c>
      <c r="V35" s="253">
        <v>1315.9952900000001</v>
      </c>
      <c r="W35" s="253">
        <v>1605709.291194</v>
      </c>
      <c r="X35" s="253">
        <v>210.49498</v>
      </c>
      <c r="Y35" s="253">
        <v>259251.72136499998</v>
      </c>
      <c r="Z35" s="253">
        <v>362.24167999999997</v>
      </c>
      <c r="AA35" s="253">
        <v>475685.28470400005</v>
      </c>
      <c r="AB35" s="253">
        <f>D35+F35+H35+J35+L35+N35+P35+R35+T35+V35+X35+Z35</f>
        <v>9717.3903699999992</v>
      </c>
      <c r="AC35" s="253">
        <f t="shared" si="3"/>
        <v>12309598.524493996</v>
      </c>
      <c r="AD35" s="84"/>
      <c r="AE35" s="84"/>
    </row>
    <row r="36" spans="1:31" ht="13.5" customHeight="1" x14ac:dyDescent="0.25">
      <c r="A36" s="260"/>
      <c r="B36" s="290"/>
      <c r="C36" s="249" t="s">
        <v>62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"/>
    </row>
    <row r="37" spans="1:31" ht="0.75" customHeight="1" x14ac:dyDescent="0.25">
      <c r="A37" s="260"/>
      <c r="B37" s="247"/>
      <c r="C37" s="292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</row>
    <row r="38" spans="1:31" ht="12.75" customHeight="1" x14ac:dyDescent="0.25">
      <c r="A38" s="255">
        <v>24</v>
      </c>
      <c r="B38" s="293"/>
      <c r="C38" s="294" t="s">
        <v>63</v>
      </c>
      <c r="D38" s="262">
        <f t="shared" ref="D38:AA38" si="4">+D39+D40+D41+D42+D43+D44</f>
        <v>6418.8838296999984</v>
      </c>
      <c r="E38" s="262">
        <f t="shared" si="4"/>
        <v>78384759.600121021</v>
      </c>
      <c r="F38" s="262">
        <f t="shared" si="4"/>
        <v>6646.225853500001</v>
      </c>
      <c r="G38" s="262">
        <f t="shared" si="4"/>
        <v>62835489.397982001</v>
      </c>
      <c r="H38" s="262">
        <f t="shared" si="4"/>
        <v>4086.4194402999979</v>
      </c>
      <c r="I38" s="262">
        <f t="shared" si="4"/>
        <v>52018195.475280978</v>
      </c>
      <c r="J38" s="262">
        <f t="shared" si="4"/>
        <v>3702.8213886000008</v>
      </c>
      <c r="K38" s="262">
        <f t="shared" si="4"/>
        <v>46308959.202854022</v>
      </c>
      <c r="L38" s="262">
        <f t="shared" si="4"/>
        <v>3883.8181414000005</v>
      </c>
      <c r="M38" s="262">
        <f t="shared" si="4"/>
        <v>44017999.341076985</v>
      </c>
      <c r="N38" s="262">
        <f t="shared" si="4"/>
        <v>2327.5004481999999</v>
      </c>
      <c r="O38" s="262">
        <f t="shared" si="4"/>
        <v>37443780.385052018</v>
      </c>
      <c r="P38" s="262">
        <f t="shared" si="4"/>
        <v>3148.5933307999999</v>
      </c>
      <c r="Q38" s="262">
        <f t="shared" si="4"/>
        <v>39679845.505858012</v>
      </c>
      <c r="R38" s="262">
        <f t="shared" si="4"/>
        <v>3486.082764400001</v>
      </c>
      <c r="S38" s="262">
        <f t="shared" si="4"/>
        <v>39646339.502195999</v>
      </c>
      <c r="T38" s="262">
        <f t="shared" si="4"/>
        <v>3192.6194883000003</v>
      </c>
      <c r="U38" s="262">
        <f t="shared" si="4"/>
        <v>35708808.717770003</v>
      </c>
      <c r="V38" s="262">
        <f t="shared" si="4"/>
        <v>4057.4798124999984</v>
      </c>
      <c r="W38" s="262">
        <f t="shared" si="4"/>
        <v>43260850.601417981</v>
      </c>
      <c r="X38" s="262">
        <f t="shared" si="4"/>
        <v>5022.3681582999989</v>
      </c>
      <c r="Y38" s="262">
        <f t="shared" si="4"/>
        <v>64092535.777873993</v>
      </c>
      <c r="Z38" s="262">
        <f t="shared" si="4"/>
        <v>4528.4383208000008</v>
      </c>
      <c r="AA38" s="262">
        <f t="shared" si="4"/>
        <v>51373484.188545011</v>
      </c>
      <c r="AB38" s="263">
        <f>D38+F38+H38+J38+L38+N38+P38+R38+T38+V38+X38+Z38</f>
        <v>50501.250976799995</v>
      </c>
      <c r="AC38" s="263">
        <f>E38+G38+I38+K38+M38+O38+Q38+S38+U38+W38+Y38+AA38</f>
        <v>594771047.69602799</v>
      </c>
    </row>
    <row r="39" spans="1:31" ht="11.25" customHeight="1" x14ac:dyDescent="0.25">
      <c r="A39" s="251"/>
      <c r="B39" s="295" t="s">
        <v>64</v>
      </c>
      <c r="C39" s="264" t="s">
        <v>65</v>
      </c>
      <c r="D39" s="253">
        <v>5943.4453399999984</v>
      </c>
      <c r="E39" s="253">
        <v>69957429.300132021</v>
      </c>
      <c r="F39" s="253">
        <v>6069.826430000001</v>
      </c>
      <c r="G39" s="253">
        <v>53945081.823929004</v>
      </c>
      <c r="H39" s="253">
        <v>3335.644969999998</v>
      </c>
      <c r="I39" s="253">
        <v>37632708.631771974</v>
      </c>
      <c r="J39" s="253">
        <v>3142.0907700000007</v>
      </c>
      <c r="K39" s="253">
        <v>37185364.161852024</v>
      </c>
      <c r="L39" s="253">
        <v>3171.0649700000004</v>
      </c>
      <c r="M39" s="253">
        <v>33229194.264015991</v>
      </c>
      <c r="N39" s="253">
        <v>1800.6092300000003</v>
      </c>
      <c r="O39" s="253">
        <v>27222238.063809011</v>
      </c>
      <c r="P39" s="253">
        <v>2560.8333399999997</v>
      </c>
      <c r="Q39" s="253">
        <v>27841767.646080021</v>
      </c>
      <c r="R39" s="253">
        <v>2975.1095000000009</v>
      </c>
      <c r="S39" s="253">
        <v>29757670.593450002</v>
      </c>
      <c r="T39" s="253">
        <v>2410.6053800000004</v>
      </c>
      <c r="U39" s="253">
        <v>24413026.391439997</v>
      </c>
      <c r="V39" s="253">
        <v>3446.6079599999989</v>
      </c>
      <c r="W39" s="253">
        <v>32574085.973445985</v>
      </c>
      <c r="X39" s="253">
        <v>4416.8997399999989</v>
      </c>
      <c r="Y39" s="253">
        <v>54074416.899990998</v>
      </c>
      <c r="Z39" s="253">
        <v>4002.0451200000011</v>
      </c>
      <c r="AA39" s="253">
        <v>42358935.332011007</v>
      </c>
      <c r="AB39" s="253">
        <f t="shared" ref="AB39:AC42" si="5">D39+F39+H39+J39+L39+N39+P39+R39+T39+V39+X39+Z39</f>
        <v>43274.782750000006</v>
      </c>
      <c r="AC39" s="253">
        <f t="shared" si="5"/>
        <v>470191919.08192801</v>
      </c>
    </row>
    <row r="40" spans="1:31" ht="14.25" customHeight="1" x14ac:dyDescent="0.25">
      <c r="A40" s="251"/>
      <c r="B40" s="296">
        <v>2402</v>
      </c>
      <c r="C40" s="252" t="s">
        <v>66</v>
      </c>
      <c r="D40" s="253">
        <v>59.915619699999993</v>
      </c>
      <c r="E40" s="253">
        <v>2738604.6687999978</v>
      </c>
      <c r="F40" s="253">
        <v>75.799163500000105</v>
      </c>
      <c r="G40" s="253">
        <v>3277409.4851999981</v>
      </c>
      <c r="H40" s="253">
        <v>119.87189029999998</v>
      </c>
      <c r="I40" s="253">
        <v>5695243.7903040005</v>
      </c>
      <c r="J40" s="253">
        <v>82.267224599999992</v>
      </c>
      <c r="K40" s="253">
        <v>2906063.6848189994</v>
      </c>
      <c r="L40" s="253">
        <v>169.48912470000019</v>
      </c>
      <c r="M40" s="253">
        <v>3629287.6863360018</v>
      </c>
      <c r="N40" s="253">
        <v>99.240528199999986</v>
      </c>
      <c r="O40" s="253">
        <v>4006830.833864999</v>
      </c>
      <c r="P40" s="253">
        <v>107.68749079999994</v>
      </c>
      <c r="Q40" s="253">
        <v>3502060.7469999981</v>
      </c>
      <c r="R40" s="253">
        <v>120.95997440000004</v>
      </c>
      <c r="S40" s="253">
        <v>4222196.7344779996</v>
      </c>
      <c r="T40" s="253">
        <v>116.68021830000001</v>
      </c>
      <c r="U40" s="253">
        <v>2468240.1190250018</v>
      </c>
      <c r="V40" s="253">
        <v>101.51079249999995</v>
      </c>
      <c r="W40" s="253">
        <v>4192647.2794380016</v>
      </c>
      <c r="X40" s="253">
        <v>152.28146830000009</v>
      </c>
      <c r="Y40" s="253">
        <v>4158700.683625998</v>
      </c>
      <c r="Z40" s="253">
        <v>86.277170799999979</v>
      </c>
      <c r="AA40" s="253">
        <v>3146208.1080490029</v>
      </c>
      <c r="AB40" s="253">
        <f t="shared" si="5"/>
        <v>1291.9806661000002</v>
      </c>
      <c r="AC40" s="253">
        <f t="shared" si="5"/>
        <v>43943493.820940003</v>
      </c>
    </row>
    <row r="41" spans="1:31" ht="14.25" customHeight="1" x14ac:dyDescent="0.25">
      <c r="A41" s="251"/>
      <c r="B41" s="296">
        <v>2403</v>
      </c>
      <c r="C41" s="264" t="s">
        <v>67</v>
      </c>
      <c r="D41" s="253">
        <v>388.48390999999998</v>
      </c>
      <c r="E41" s="253">
        <v>4523383.8205539994</v>
      </c>
      <c r="F41" s="253">
        <v>494.03775000000002</v>
      </c>
      <c r="G41" s="253">
        <v>5365154.7854600018</v>
      </c>
      <c r="H41" s="253">
        <v>592.42230999999992</v>
      </c>
      <c r="I41" s="253">
        <v>6834471.7953010015</v>
      </c>
      <c r="J41" s="253">
        <v>466.25650000000002</v>
      </c>
      <c r="K41" s="253">
        <v>5822823.3816049984</v>
      </c>
      <c r="L41" s="253">
        <v>523.44252999999992</v>
      </c>
      <c r="M41" s="253">
        <v>6300095.142457</v>
      </c>
      <c r="N41" s="253">
        <v>416.34572000000003</v>
      </c>
      <c r="O41" s="253">
        <v>5632202.8763660006</v>
      </c>
      <c r="P41" s="253">
        <v>379.18905999999998</v>
      </c>
      <c r="Q41" s="253">
        <v>4416390.4270259999</v>
      </c>
      <c r="R41" s="253">
        <v>378.24657999999988</v>
      </c>
      <c r="S41" s="253">
        <v>5101179.9742680006</v>
      </c>
      <c r="T41" s="253">
        <v>634.80869999999982</v>
      </c>
      <c r="U41" s="253">
        <v>8076295.028481001</v>
      </c>
      <c r="V41" s="253">
        <v>497.88577000000009</v>
      </c>
      <c r="W41" s="253">
        <v>6154518.8817300005</v>
      </c>
      <c r="X41" s="253">
        <v>440.22211999999996</v>
      </c>
      <c r="Y41" s="253">
        <v>5462849.288799</v>
      </c>
      <c r="Z41" s="253">
        <v>412.76700999999997</v>
      </c>
      <c r="AA41" s="253">
        <v>5265442.6631849976</v>
      </c>
      <c r="AB41" s="253">
        <f>D41+F41+H41+J41+L41+N41+P41+R41+T41+V41+X41+Z41</f>
        <v>5624.1079599999994</v>
      </c>
      <c r="AC41" s="253">
        <f>E41+G41+I41+K41+M41+O41+Q41+S41+U41+W41+Y41+AA41</f>
        <v>68954808.065232009</v>
      </c>
    </row>
    <row r="42" spans="1:31" ht="18" customHeight="1" x14ac:dyDescent="0.25">
      <c r="A42" s="251"/>
      <c r="B42" s="280" t="s">
        <v>325</v>
      </c>
      <c r="C42" s="264" t="s">
        <v>326</v>
      </c>
      <c r="D42" s="253">
        <v>0.45765</v>
      </c>
      <c r="E42" s="253">
        <v>6213.0106349999996</v>
      </c>
      <c r="F42" s="253">
        <v>0.23851</v>
      </c>
      <c r="G42" s="253">
        <v>3526.2033929999998</v>
      </c>
      <c r="H42" s="253">
        <v>0.54027999999999998</v>
      </c>
      <c r="I42" s="253">
        <v>10296.007904</v>
      </c>
      <c r="J42" s="253">
        <v>2.1819600000000001</v>
      </c>
      <c r="K42" s="253">
        <v>41381.974578000001</v>
      </c>
      <c r="L42" s="253">
        <v>3.7324800000000007</v>
      </c>
      <c r="M42" s="253">
        <v>77167.941267999995</v>
      </c>
      <c r="N42" s="253">
        <v>3.6745799999999997</v>
      </c>
      <c r="O42" s="253">
        <v>75683.911011999997</v>
      </c>
      <c r="P42" s="253">
        <v>3.1175900000000003</v>
      </c>
      <c r="Q42" s="253">
        <v>63811.988535999997</v>
      </c>
      <c r="R42" s="253">
        <v>0</v>
      </c>
      <c r="S42" s="253">
        <v>0</v>
      </c>
      <c r="T42" s="253">
        <v>2.58175</v>
      </c>
      <c r="U42" s="253">
        <v>54483.998824000002</v>
      </c>
      <c r="V42" s="253">
        <v>5.0200599999999991</v>
      </c>
      <c r="W42" s="253">
        <v>106211.98280399998</v>
      </c>
      <c r="X42" s="253">
        <v>2.0064500000000001</v>
      </c>
      <c r="Y42" s="253">
        <v>42612.005458</v>
      </c>
      <c r="Z42" s="253">
        <v>0.4985</v>
      </c>
      <c r="AA42" s="253">
        <v>10600.004300000001</v>
      </c>
      <c r="AB42" s="253">
        <f>D42+F42+H42+J42+L42+N42+P42+R42+T42+V42+X42+Z42</f>
        <v>24.049810000000001</v>
      </c>
      <c r="AC42" s="253">
        <f t="shared" si="5"/>
        <v>491989.028712</v>
      </c>
    </row>
    <row r="43" spans="1:31" ht="24" customHeight="1" x14ac:dyDescent="0.25">
      <c r="A43" s="266"/>
      <c r="B43" s="393" t="s">
        <v>327</v>
      </c>
      <c r="C43" s="264" t="s">
        <v>328</v>
      </c>
      <c r="D43" s="253">
        <v>26.581309999999998</v>
      </c>
      <c r="E43" s="253">
        <v>1159128.8</v>
      </c>
      <c r="F43" s="253">
        <v>6.3240000000000007</v>
      </c>
      <c r="G43" s="253">
        <v>244317.1</v>
      </c>
      <c r="H43" s="253">
        <v>37.939990000000009</v>
      </c>
      <c r="I43" s="253">
        <v>1845475.25</v>
      </c>
      <c r="J43" s="253">
        <v>10.024934000000002</v>
      </c>
      <c r="K43" s="253">
        <v>353326</v>
      </c>
      <c r="L43" s="253">
        <v>16.089036700000005</v>
      </c>
      <c r="M43" s="253">
        <v>782254.30699999898</v>
      </c>
      <c r="N43" s="253">
        <v>7.6303899999999993</v>
      </c>
      <c r="O43" s="253">
        <v>506824.70000000007</v>
      </c>
      <c r="P43" s="253">
        <v>97.765850000000029</v>
      </c>
      <c r="Q43" s="253">
        <v>3855814.6972159995</v>
      </c>
      <c r="R43" s="253">
        <v>11.766709999999994</v>
      </c>
      <c r="S43" s="253">
        <v>565292.19999999995</v>
      </c>
      <c r="T43" s="253">
        <v>27.943439999999999</v>
      </c>
      <c r="U43" s="253">
        <v>696763.17999999993</v>
      </c>
      <c r="V43" s="253">
        <v>6.4552299999999994</v>
      </c>
      <c r="W43" s="253">
        <v>233386.48399999997</v>
      </c>
      <c r="X43" s="253">
        <v>10.95838</v>
      </c>
      <c r="Y43" s="253">
        <v>353956.9</v>
      </c>
      <c r="Z43" s="253">
        <v>26.850520000000007</v>
      </c>
      <c r="AA43" s="253">
        <v>592298.08100000001</v>
      </c>
      <c r="AB43" s="253">
        <f>D43+F43+H43+J43+L43+N43+P43+R43+T43+V43+X43+Z43</f>
        <v>286.32979070000005</v>
      </c>
      <c r="AC43" s="253">
        <f>E43+G43+I43+K43+M43+O43+Q43+S43+U43+W43+Y43+AA43</f>
        <v>11188837.699215997</v>
      </c>
    </row>
    <row r="44" spans="1:31" ht="16.5" customHeight="1" x14ac:dyDescent="0.25">
      <c r="A44" s="270"/>
      <c r="B44" s="370" t="s">
        <v>329</v>
      </c>
      <c r="C44" s="264" t="s">
        <v>330</v>
      </c>
      <c r="D44" s="253">
        <v>0</v>
      </c>
      <c r="E44" s="253">
        <v>0</v>
      </c>
      <c r="F44" s="253">
        <v>0</v>
      </c>
      <c r="G44" s="253">
        <v>0</v>
      </c>
      <c r="H44" s="253">
        <v>0</v>
      </c>
      <c r="I44" s="253">
        <v>0</v>
      </c>
      <c r="J44" s="253">
        <v>0</v>
      </c>
      <c r="K44" s="253">
        <v>0</v>
      </c>
      <c r="L44" s="253">
        <v>0</v>
      </c>
      <c r="M44" s="253">
        <v>0</v>
      </c>
      <c r="N44" s="253">
        <v>0</v>
      </c>
      <c r="O44" s="253">
        <v>0</v>
      </c>
      <c r="P44" s="253">
        <v>0</v>
      </c>
      <c r="Q44" s="253">
        <v>0</v>
      </c>
      <c r="R44" s="253">
        <v>0</v>
      </c>
      <c r="S44" s="253">
        <v>0</v>
      </c>
      <c r="T44" s="253">
        <v>0</v>
      </c>
      <c r="U44" s="253">
        <v>0</v>
      </c>
      <c r="V44" s="253">
        <v>0</v>
      </c>
      <c r="W44" s="253">
        <v>0</v>
      </c>
      <c r="X44" s="253">
        <v>0</v>
      </c>
      <c r="Y44" s="253">
        <v>0</v>
      </c>
      <c r="Z44" s="253">
        <v>0</v>
      </c>
      <c r="AA44" s="253">
        <v>0</v>
      </c>
      <c r="AB44" s="253">
        <f>D44+F44+H44+J44+L44+N44+P44+R44+T44+V44+X44+Z44</f>
        <v>0</v>
      </c>
      <c r="AC44" s="253">
        <f>E44+G44+I44+K44+M44+O44+Q44+S44+U44+W44+Y44+AA44</f>
        <v>0</v>
      </c>
    </row>
    <row r="45" spans="1:31" ht="18" customHeight="1" x14ac:dyDescent="0.25">
      <c r="A45" s="270"/>
      <c r="B45" s="370" t="s">
        <v>340</v>
      </c>
      <c r="C45" s="264" t="s">
        <v>341</v>
      </c>
      <c r="D45" s="253">
        <v>0</v>
      </c>
      <c r="E45" s="253">
        <v>0</v>
      </c>
      <c r="F45" s="253">
        <v>0</v>
      </c>
      <c r="G45" s="253">
        <v>0</v>
      </c>
      <c r="H45" s="253">
        <v>0</v>
      </c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1E-3</v>
      </c>
      <c r="U45" s="253">
        <v>19059</v>
      </c>
      <c r="V45" s="253">
        <v>0</v>
      </c>
      <c r="W45" s="253">
        <v>0</v>
      </c>
      <c r="X45" s="253">
        <v>0</v>
      </c>
      <c r="Y45" s="253">
        <v>0</v>
      </c>
      <c r="Z45" s="253">
        <v>0</v>
      </c>
      <c r="AA45" s="253">
        <v>0</v>
      </c>
      <c r="AB45" s="253">
        <f>D45+F45+H45+J45+L45+N45+P45+R45+T45+V45+X45+Z45</f>
        <v>1E-3</v>
      </c>
      <c r="AC45" s="253">
        <f>E45+G45+I45+K45+M45+O45+Q45+S45+U45+W45+Y45+AA45</f>
        <v>19059</v>
      </c>
    </row>
    <row r="46" spans="1:31" ht="4.5" customHeight="1" x14ac:dyDescent="0.25">
      <c r="A46" s="259"/>
      <c r="B46" s="297"/>
      <c r="C46" s="25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</row>
    <row r="47" spans="1:31" ht="12.75" customHeight="1" x14ac:dyDescent="0.25">
      <c r="A47" s="255">
        <v>18</v>
      </c>
      <c r="B47" s="299"/>
      <c r="C47" s="300" t="s">
        <v>68</v>
      </c>
      <c r="D47" s="262">
        <f>+D48+D49+D51+D50+D52+D53</f>
        <v>547.6118894</v>
      </c>
      <c r="E47" s="262">
        <f t="shared" ref="E47:AA47" si="6">+E48+E49+E51+E50+E52+E53</f>
        <v>2960330.7430110015</v>
      </c>
      <c r="F47" s="262">
        <f>+F48+F49+F51+F50+F52+F53</f>
        <v>493.28074999999978</v>
      </c>
      <c r="G47" s="262">
        <f t="shared" si="6"/>
        <v>2718538.3757009981</v>
      </c>
      <c r="H47" s="262">
        <f t="shared" si="6"/>
        <v>719.51403339999968</v>
      </c>
      <c r="I47" s="262">
        <f t="shared" si="6"/>
        <v>3755654.6100419993</v>
      </c>
      <c r="J47" s="262">
        <f t="shared" si="6"/>
        <v>638.2383578000007</v>
      </c>
      <c r="K47" s="262">
        <f t="shared" si="6"/>
        <v>3365957.2044250034</v>
      </c>
      <c r="L47" s="262">
        <f t="shared" si="6"/>
        <v>800.34227390000046</v>
      </c>
      <c r="M47" s="262">
        <f t="shared" si="6"/>
        <v>3959886.0809870013</v>
      </c>
      <c r="N47" s="262">
        <f>+N48+N49+N51+N50+N52+N53</f>
        <v>532.11133000000086</v>
      </c>
      <c r="O47" s="262">
        <f t="shared" si="6"/>
        <v>2614573.781349997</v>
      </c>
      <c r="P47" s="262">
        <f>+P48+P49+P51+P50+P52+P53</f>
        <v>568.56380900000147</v>
      </c>
      <c r="Q47" s="262">
        <f t="shared" si="6"/>
        <v>3532269.8337079957</v>
      </c>
      <c r="R47" s="262">
        <f t="shared" si="6"/>
        <v>619.33695360000092</v>
      </c>
      <c r="S47" s="262">
        <f t="shared" si="6"/>
        <v>3286326.2063350016</v>
      </c>
      <c r="T47" s="262">
        <f t="shared" si="6"/>
        <v>699.77106000000003</v>
      </c>
      <c r="U47" s="262">
        <f t="shared" si="6"/>
        <v>4104610.1141650053</v>
      </c>
      <c r="V47" s="262">
        <f>+V48+V49+V51+V50+V52+V53</f>
        <v>639.67419660000064</v>
      </c>
      <c r="W47" s="262">
        <f t="shared" si="6"/>
        <v>3690149.3228009986</v>
      </c>
      <c r="X47" s="262">
        <f t="shared" si="6"/>
        <v>686.58588999999961</v>
      </c>
      <c r="Y47" s="262">
        <f t="shared" si="6"/>
        <v>3834337.6136109983</v>
      </c>
      <c r="Z47" s="262">
        <f t="shared" si="6"/>
        <v>615.14752999999791</v>
      </c>
      <c r="AA47" s="262">
        <f t="shared" si="6"/>
        <v>3796918.5701370025</v>
      </c>
      <c r="AB47" s="263">
        <f t="shared" ref="AB47:AC52" si="7">D47+F47+H47+J47+L47+N47+P47+R47+T47+V47+X47+Z47</f>
        <v>7560.1780737000008</v>
      </c>
      <c r="AC47" s="263">
        <f t="shared" si="7"/>
        <v>41619552.456272997</v>
      </c>
    </row>
    <row r="48" spans="1:31" ht="12.75" customHeight="1" x14ac:dyDescent="0.25">
      <c r="A48" s="301"/>
      <c r="B48" s="295" t="s">
        <v>69</v>
      </c>
      <c r="C48" s="264" t="s">
        <v>70</v>
      </c>
      <c r="D48" s="302">
        <v>25.2</v>
      </c>
      <c r="E48" s="253">
        <v>75600</v>
      </c>
      <c r="F48" s="302">
        <v>0</v>
      </c>
      <c r="G48" s="253">
        <v>0</v>
      </c>
      <c r="H48" s="302">
        <v>8.2799999999999999E-2</v>
      </c>
      <c r="I48" s="253">
        <v>124.2</v>
      </c>
      <c r="J48" s="253">
        <v>25.15</v>
      </c>
      <c r="K48" s="253">
        <v>75450</v>
      </c>
      <c r="L48" s="253">
        <v>25.2</v>
      </c>
      <c r="M48" s="253">
        <v>100800</v>
      </c>
      <c r="N48" s="253">
        <v>0</v>
      </c>
      <c r="O48" s="253">
        <v>0</v>
      </c>
      <c r="P48" s="253">
        <v>0.155</v>
      </c>
      <c r="Q48" s="253">
        <v>232.5</v>
      </c>
      <c r="R48" s="253">
        <v>0</v>
      </c>
      <c r="S48" s="253">
        <v>0</v>
      </c>
      <c r="T48" s="253">
        <v>0</v>
      </c>
      <c r="U48" s="253">
        <v>0</v>
      </c>
      <c r="V48" s="253">
        <v>0</v>
      </c>
      <c r="W48" s="253">
        <v>0</v>
      </c>
      <c r="X48" s="253">
        <v>95.558499999999995</v>
      </c>
      <c r="Y48" s="253">
        <v>116582.95694999999</v>
      </c>
      <c r="Z48" s="253">
        <v>0</v>
      </c>
      <c r="AA48" s="253">
        <v>0</v>
      </c>
      <c r="AB48" s="263">
        <f t="shared" si="7"/>
        <v>171.34629999999999</v>
      </c>
      <c r="AC48" s="263">
        <f t="shared" si="7"/>
        <v>368789.65694999998</v>
      </c>
    </row>
    <row r="49" spans="1:30" ht="12.75" customHeight="1" x14ac:dyDescent="0.25">
      <c r="A49" s="301"/>
      <c r="B49" s="295">
        <v>1802</v>
      </c>
      <c r="C49" s="264" t="s">
        <v>71</v>
      </c>
      <c r="D49" s="253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3">
        <v>0</v>
      </c>
      <c r="V49" s="253">
        <v>0</v>
      </c>
      <c r="W49" s="253">
        <v>0</v>
      </c>
      <c r="X49" s="253">
        <v>0</v>
      </c>
      <c r="Y49" s="253">
        <v>0</v>
      </c>
      <c r="Z49" s="253">
        <v>0</v>
      </c>
      <c r="AA49" s="253">
        <v>0</v>
      </c>
      <c r="AB49" s="263">
        <f t="shared" si="7"/>
        <v>0</v>
      </c>
      <c r="AC49" s="263">
        <f t="shared" si="7"/>
        <v>0</v>
      </c>
      <c r="AD49" s="2"/>
    </row>
    <row r="50" spans="1:30" ht="12.75" customHeight="1" x14ac:dyDescent="0.25">
      <c r="A50" s="301"/>
      <c r="B50" s="295">
        <v>1803</v>
      </c>
      <c r="C50" s="264" t="s">
        <v>72</v>
      </c>
      <c r="D50" s="253">
        <v>0</v>
      </c>
      <c r="E50" s="253">
        <v>0</v>
      </c>
      <c r="F50" s="253">
        <v>0</v>
      </c>
      <c r="G50" s="253">
        <v>0</v>
      </c>
      <c r="H50" s="253">
        <v>20</v>
      </c>
      <c r="I50" s="253">
        <v>59600</v>
      </c>
      <c r="J50" s="253">
        <v>20</v>
      </c>
      <c r="K50" s="253">
        <v>59600</v>
      </c>
      <c r="L50" s="253">
        <v>0.15</v>
      </c>
      <c r="M50" s="253">
        <v>600</v>
      </c>
      <c r="N50" s="253">
        <v>20</v>
      </c>
      <c r="O50" s="253">
        <v>58500</v>
      </c>
      <c r="P50" s="253">
        <v>20.074999999999999</v>
      </c>
      <c r="Q50" s="253">
        <v>58800</v>
      </c>
      <c r="R50" s="253">
        <v>60</v>
      </c>
      <c r="S50" s="253">
        <v>177500</v>
      </c>
      <c r="T50" s="253">
        <v>21</v>
      </c>
      <c r="U50" s="253">
        <v>104000</v>
      </c>
      <c r="V50" s="253">
        <v>40</v>
      </c>
      <c r="W50" s="253">
        <v>200000</v>
      </c>
      <c r="X50" s="253">
        <v>40</v>
      </c>
      <c r="Y50" s="253">
        <v>117000</v>
      </c>
      <c r="Z50" s="253">
        <v>60</v>
      </c>
      <c r="AA50" s="253">
        <v>217000</v>
      </c>
      <c r="AB50" s="263">
        <f>D50+F50+H50+J50+L50+N50+P50+R50+T50+V50+X50+Z50</f>
        <v>301.22500000000002</v>
      </c>
      <c r="AC50" s="263">
        <f t="shared" si="7"/>
        <v>1052600</v>
      </c>
    </row>
    <row r="51" spans="1:30" ht="12.75" customHeight="1" x14ac:dyDescent="0.25">
      <c r="A51" s="301"/>
      <c r="B51" s="295">
        <v>1804</v>
      </c>
      <c r="C51" s="264" t="s">
        <v>73</v>
      </c>
      <c r="D51" s="253">
        <v>0</v>
      </c>
      <c r="E51" s="253">
        <v>0</v>
      </c>
      <c r="F51" s="253">
        <v>0</v>
      </c>
      <c r="G51" s="253">
        <v>0</v>
      </c>
      <c r="H51" s="253">
        <v>2.5010000000000001E-2</v>
      </c>
      <c r="I51" s="253">
        <v>351.07787500000001</v>
      </c>
      <c r="J51" s="253">
        <v>1.24</v>
      </c>
      <c r="K51" s="253">
        <v>4340</v>
      </c>
      <c r="L51" s="253">
        <v>0.2</v>
      </c>
      <c r="M51" s="253">
        <v>700</v>
      </c>
      <c r="N51" s="253">
        <v>0.495</v>
      </c>
      <c r="O51" s="253">
        <v>1732.5</v>
      </c>
      <c r="P51" s="253">
        <v>0.3</v>
      </c>
      <c r="Q51" s="253">
        <v>2872.83</v>
      </c>
      <c r="R51" s="253">
        <v>0</v>
      </c>
      <c r="S51" s="253">
        <v>0</v>
      </c>
      <c r="T51" s="253">
        <v>1.4</v>
      </c>
      <c r="U51" s="253">
        <v>4900</v>
      </c>
      <c r="V51" s="253">
        <v>0</v>
      </c>
      <c r="W51" s="253">
        <v>0</v>
      </c>
      <c r="X51" s="253">
        <v>0</v>
      </c>
      <c r="Y51" s="253">
        <v>0</v>
      </c>
      <c r="Z51" s="253">
        <v>0.05</v>
      </c>
      <c r="AA51" s="253">
        <v>671.29</v>
      </c>
      <c r="AB51" s="263">
        <f t="shared" si="7"/>
        <v>3.7100099999999996</v>
      </c>
      <c r="AC51" s="263">
        <f t="shared" si="7"/>
        <v>15567.697875000002</v>
      </c>
    </row>
    <row r="52" spans="1:30" ht="25.5" customHeight="1" x14ac:dyDescent="0.25">
      <c r="A52" s="301"/>
      <c r="B52" s="295">
        <v>1805</v>
      </c>
      <c r="C52" s="264" t="s">
        <v>74</v>
      </c>
      <c r="D52" s="253">
        <v>17.179449999999999</v>
      </c>
      <c r="E52" s="253">
        <v>53213.459314</v>
      </c>
      <c r="F52" s="253">
        <v>55.249810000000004</v>
      </c>
      <c r="G52" s="253">
        <v>163241.62581200001</v>
      </c>
      <c r="H52" s="253">
        <v>115.33375000000001</v>
      </c>
      <c r="I52" s="253">
        <v>342945.13831100002</v>
      </c>
      <c r="J52" s="253">
        <v>98.895750000000007</v>
      </c>
      <c r="K52" s="253">
        <v>307056.62577300007</v>
      </c>
      <c r="L52" s="253">
        <v>56.781999999999996</v>
      </c>
      <c r="M52" s="253">
        <v>130528.9984</v>
      </c>
      <c r="N52" s="253">
        <v>58.22128</v>
      </c>
      <c r="O52" s="253">
        <v>183591.25281199999</v>
      </c>
      <c r="P52" s="253">
        <v>88.146799999999985</v>
      </c>
      <c r="Q52" s="253">
        <v>276704.95234000002</v>
      </c>
      <c r="R52" s="253">
        <v>76.371399999999994</v>
      </c>
      <c r="S52" s="253">
        <v>236472.59191999998</v>
      </c>
      <c r="T52" s="253">
        <v>89.398910000000001</v>
      </c>
      <c r="U52" s="253">
        <v>325216.33859000006</v>
      </c>
      <c r="V52" s="253">
        <v>109.29658000000002</v>
      </c>
      <c r="W52" s="253">
        <v>344444.66910000006</v>
      </c>
      <c r="X52" s="253">
        <v>88.360079999999996</v>
      </c>
      <c r="Y52" s="253">
        <v>273453.679</v>
      </c>
      <c r="Z52" s="253">
        <v>110.74558999999999</v>
      </c>
      <c r="AA52" s="253">
        <v>392702.37316700001</v>
      </c>
      <c r="AB52" s="263">
        <f>D52+F52+H52+J52+L52+N52+P52+R52+T52+V52+X52+Z52</f>
        <v>963.98140000000001</v>
      </c>
      <c r="AC52" s="263">
        <f t="shared" si="7"/>
        <v>3029571.7045390001</v>
      </c>
    </row>
    <row r="53" spans="1:30" ht="14.25" customHeight="1" x14ac:dyDescent="0.25">
      <c r="A53" s="303"/>
      <c r="B53" s="304">
        <v>1806</v>
      </c>
      <c r="C53" s="305" t="s">
        <v>75</v>
      </c>
      <c r="D53" s="269">
        <v>505.23243939999998</v>
      </c>
      <c r="E53" s="269">
        <v>2831517.2836970016</v>
      </c>
      <c r="F53" s="269">
        <v>438.03093999999976</v>
      </c>
      <c r="G53" s="269">
        <v>2555296.749888998</v>
      </c>
      <c r="H53" s="269">
        <v>584.07247339999969</v>
      </c>
      <c r="I53" s="269">
        <v>3352634.193855999</v>
      </c>
      <c r="J53" s="269">
        <v>492.95260780000069</v>
      </c>
      <c r="K53" s="269">
        <v>2919510.5786520033</v>
      </c>
      <c r="L53" s="269">
        <v>718.01027390000047</v>
      </c>
      <c r="M53" s="269">
        <v>3727257.0825870014</v>
      </c>
      <c r="N53" s="269">
        <v>453.39505000000088</v>
      </c>
      <c r="O53" s="253">
        <v>2370750.028537997</v>
      </c>
      <c r="P53" s="253">
        <v>459.88700900000146</v>
      </c>
      <c r="Q53" s="253">
        <v>3193659.5513679958</v>
      </c>
      <c r="R53" s="253">
        <v>482.96555360000093</v>
      </c>
      <c r="S53" s="253">
        <v>2872353.6144150016</v>
      </c>
      <c r="T53" s="253">
        <v>587.97215000000006</v>
      </c>
      <c r="U53" s="253">
        <v>3670493.7755750054</v>
      </c>
      <c r="V53" s="253">
        <v>490.37761660000064</v>
      </c>
      <c r="W53" s="253">
        <v>3145704.6537009985</v>
      </c>
      <c r="X53" s="253">
        <v>462.66730999999965</v>
      </c>
      <c r="Y53" s="253">
        <v>3327300.9776609982</v>
      </c>
      <c r="Z53" s="253">
        <v>444.35193999999797</v>
      </c>
      <c r="AA53" s="253">
        <v>3186544.9069700027</v>
      </c>
      <c r="AB53" s="263">
        <f>D53+F53+H53+J53+L53+N53+P53+R53+T53+V53+X53+Z53</f>
        <v>6119.9153637000018</v>
      </c>
      <c r="AC53" s="263">
        <f>E53+G53+I53+K53+M53+O53+Q53+S53+U53+W53+Y53+AA53</f>
        <v>37153023.396908998</v>
      </c>
    </row>
    <row r="54" spans="1:30" ht="7.5" customHeight="1" x14ac:dyDescent="0.25">
      <c r="A54" s="306"/>
      <c r="B54" s="307"/>
      <c r="C54" s="272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</row>
    <row r="55" spans="1:30" ht="12" customHeight="1" x14ac:dyDescent="0.25">
      <c r="A55" s="308" t="s">
        <v>76</v>
      </c>
      <c r="B55" s="309"/>
      <c r="C55" s="310" t="s">
        <v>77</v>
      </c>
      <c r="D55" s="311">
        <f t="shared" ref="D55:AA55" si="8">+D56+D57+D58+D59+D69+D70</f>
        <v>664.30055000000004</v>
      </c>
      <c r="E55" s="311">
        <f t="shared" si="8"/>
        <v>2228267.6278459998</v>
      </c>
      <c r="F55" s="311">
        <f t="shared" si="8"/>
        <v>2586.9367200000002</v>
      </c>
      <c r="G55" s="311">
        <f t="shared" si="8"/>
        <v>9079997.2348729987</v>
      </c>
      <c r="H55" s="311">
        <f t="shared" si="8"/>
        <v>919.43074999999988</v>
      </c>
      <c r="I55" s="311">
        <f t="shared" si="8"/>
        <v>3347880.3447289998</v>
      </c>
      <c r="J55" s="311">
        <f t="shared" si="8"/>
        <v>2171.1955499999999</v>
      </c>
      <c r="K55" s="311">
        <f t="shared" si="8"/>
        <v>5757750.5621390007</v>
      </c>
      <c r="L55" s="311">
        <f t="shared" si="8"/>
        <v>1943.2035499999997</v>
      </c>
      <c r="M55" s="311">
        <f t="shared" si="8"/>
        <v>6073962.2851360003</v>
      </c>
      <c r="N55" s="311">
        <f t="shared" si="8"/>
        <v>949.29066000000012</v>
      </c>
      <c r="O55" s="262">
        <f t="shared" si="8"/>
        <v>2482167.9361819997</v>
      </c>
      <c r="P55" s="262">
        <f t="shared" si="8"/>
        <v>916.46725000000004</v>
      </c>
      <c r="Q55" s="262">
        <f t="shared" si="8"/>
        <v>2837250.794183</v>
      </c>
      <c r="R55" s="262">
        <f t="shared" si="8"/>
        <v>577.98813999999993</v>
      </c>
      <c r="S55" s="262">
        <f t="shared" si="8"/>
        <v>1901824.814518</v>
      </c>
      <c r="T55" s="262">
        <f t="shared" si="8"/>
        <v>409.11831999999993</v>
      </c>
      <c r="U55" s="262">
        <f t="shared" si="8"/>
        <v>1137455.3096169997</v>
      </c>
      <c r="V55" s="262">
        <f t="shared" si="8"/>
        <v>1011.2787800000001</v>
      </c>
      <c r="W55" s="262">
        <f t="shared" si="8"/>
        <v>3551038.9505950012</v>
      </c>
      <c r="X55" s="262">
        <f t="shared" si="8"/>
        <v>1658.5553399999999</v>
      </c>
      <c r="Y55" s="262">
        <f t="shared" si="8"/>
        <v>6300502.1042450015</v>
      </c>
      <c r="Z55" s="262">
        <f t="shared" si="8"/>
        <v>3082.3057600000002</v>
      </c>
      <c r="AA55" s="262">
        <f t="shared" si="8"/>
        <v>9983909.908752</v>
      </c>
      <c r="AB55" s="263">
        <f>D55+F55+H55+J55+L55+N55+P55+R55+T55+V55+X55+Z55</f>
        <v>16890.071369999998</v>
      </c>
      <c r="AC55" s="263">
        <f t="shared" ref="AB55:AC58" si="9">E55+G55+I55+K55+M55+O55+Q55+S55+U55+W55+Y55+AA55</f>
        <v>54682007.872814998</v>
      </c>
    </row>
    <row r="56" spans="1:30" ht="12" customHeight="1" x14ac:dyDescent="0.25">
      <c r="A56" s="301" t="s">
        <v>78</v>
      </c>
      <c r="B56" s="295" t="s">
        <v>79</v>
      </c>
      <c r="C56" s="254" t="s">
        <v>80</v>
      </c>
      <c r="D56" s="302">
        <v>568.86500000000001</v>
      </c>
      <c r="E56" s="253">
        <v>1702416.3650000002</v>
      </c>
      <c r="F56" s="302">
        <v>2541.9335000000001</v>
      </c>
      <c r="G56" s="253">
        <v>8708615.5768999998</v>
      </c>
      <c r="H56" s="253">
        <v>813.85799999999995</v>
      </c>
      <c r="I56" s="253">
        <v>2684925.7947999998</v>
      </c>
      <c r="J56" s="253">
        <v>2102.67</v>
      </c>
      <c r="K56" s="253">
        <v>5286982.5630000001</v>
      </c>
      <c r="L56" s="253">
        <v>1889.3509899999999</v>
      </c>
      <c r="M56" s="253">
        <v>5715999.6160270004</v>
      </c>
      <c r="N56" s="253">
        <v>897.88900000000001</v>
      </c>
      <c r="O56" s="253">
        <v>1913846.64</v>
      </c>
      <c r="P56" s="253">
        <v>814.9</v>
      </c>
      <c r="Q56" s="253">
        <v>2028118.57</v>
      </c>
      <c r="R56" s="253">
        <v>530.46465000000001</v>
      </c>
      <c r="S56" s="253">
        <v>1535541.5237109999</v>
      </c>
      <c r="T56" s="253">
        <v>353.75</v>
      </c>
      <c r="U56" s="253">
        <v>803655.875</v>
      </c>
      <c r="V56" s="253">
        <v>923.58480000000009</v>
      </c>
      <c r="W56" s="253">
        <v>2897880.4175200006</v>
      </c>
      <c r="X56" s="253">
        <v>1572.5</v>
      </c>
      <c r="Y56" s="253">
        <v>5760196.9700000007</v>
      </c>
      <c r="Z56" s="253">
        <v>3073.875</v>
      </c>
      <c r="AA56" s="253">
        <v>9804523.0774999987</v>
      </c>
      <c r="AB56" s="263">
        <f>D56+F56+H56+J56+L56+N56+P56+R56+T56+V56+X56+Z56</f>
        <v>16083.640939999999</v>
      </c>
      <c r="AC56" s="263">
        <f t="shared" si="9"/>
        <v>48842702.989458002</v>
      </c>
    </row>
    <row r="57" spans="1:30" ht="12" customHeight="1" x14ac:dyDescent="0.25">
      <c r="A57" s="301"/>
      <c r="B57" s="295" t="s">
        <v>81</v>
      </c>
      <c r="C57" s="254" t="s">
        <v>82</v>
      </c>
      <c r="D57" s="302">
        <v>19.952000000000002</v>
      </c>
      <c r="E57" s="253">
        <v>125514.9488</v>
      </c>
      <c r="F57" s="302">
        <v>7.5200000000000003E-2</v>
      </c>
      <c r="G57" s="253">
        <v>1232.6032</v>
      </c>
      <c r="H57" s="253">
        <v>0</v>
      </c>
      <c r="I57" s="253">
        <v>0</v>
      </c>
      <c r="J57" s="253">
        <v>4.9651999999999994</v>
      </c>
      <c r="K57" s="253">
        <v>34050.051999999996</v>
      </c>
      <c r="L57" s="253">
        <v>0.03</v>
      </c>
      <c r="M57" s="253">
        <v>214.5</v>
      </c>
      <c r="N57" s="253">
        <v>19.708740000000002</v>
      </c>
      <c r="O57" s="253">
        <v>121353.01033800001</v>
      </c>
      <c r="P57" s="253">
        <v>18.2422</v>
      </c>
      <c r="Q57" s="253">
        <v>81064.133620000008</v>
      </c>
      <c r="R57" s="253">
        <v>18.390930000000001</v>
      </c>
      <c r="S57" s="253">
        <v>79300.328974000004</v>
      </c>
      <c r="T57" s="253">
        <v>0.1022</v>
      </c>
      <c r="U57" s="253">
        <v>1804.7601</v>
      </c>
      <c r="V57" s="253">
        <v>6.9126799999999999</v>
      </c>
      <c r="W57" s="253">
        <v>45675.491567999998</v>
      </c>
      <c r="X57" s="253">
        <v>0</v>
      </c>
      <c r="Y57" s="253">
        <v>0</v>
      </c>
      <c r="Z57" s="253">
        <v>0</v>
      </c>
      <c r="AA57" s="253">
        <v>0</v>
      </c>
      <c r="AB57" s="263">
        <f t="shared" si="9"/>
        <v>88.379149999999996</v>
      </c>
      <c r="AC57" s="263">
        <f t="shared" si="9"/>
        <v>490209.82860000007</v>
      </c>
    </row>
    <row r="58" spans="1:30" ht="12" customHeight="1" x14ac:dyDescent="0.25">
      <c r="A58" s="301"/>
      <c r="B58" s="295" t="s">
        <v>331</v>
      </c>
      <c r="C58" s="264" t="s">
        <v>84</v>
      </c>
      <c r="D58" s="302">
        <v>0.60314000000000001</v>
      </c>
      <c r="E58" s="253">
        <v>12507.456882999999</v>
      </c>
      <c r="F58" s="302">
        <v>3.1138699999999981</v>
      </c>
      <c r="G58" s="253">
        <v>31414.501438999996</v>
      </c>
      <c r="H58" s="253">
        <v>1.9012899999999999</v>
      </c>
      <c r="I58" s="253">
        <v>15326.753862000001</v>
      </c>
      <c r="J58" s="253">
        <v>0.81864000000000003</v>
      </c>
      <c r="K58" s="253">
        <v>9789.1708889999991</v>
      </c>
      <c r="L58" s="253">
        <v>1.9175199999999999</v>
      </c>
      <c r="M58" s="253">
        <v>19856.994408000002</v>
      </c>
      <c r="N58" s="253">
        <v>0.78128999999999993</v>
      </c>
      <c r="O58" s="253">
        <v>10842.006003</v>
      </c>
      <c r="P58" s="253">
        <v>25.186229999999998</v>
      </c>
      <c r="Q58" s="253">
        <v>166889.50593699998</v>
      </c>
      <c r="R58" s="253">
        <v>2.9202300000000001</v>
      </c>
      <c r="S58" s="253">
        <v>21227.086360000001</v>
      </c>
      <c r="T58" s="253">
        <v>5.0000000000000001E-3</v>
      </c>
      <c r="U58" s="253">
        <v>50</v>
      </c>
      <c r="V58" s="253">
        <v>3.8314799999999991</v>
      </c>
      <c r="W58" s="253">
        <v>50231.476777999989</v>
      </c>
      <c r="X58" s="253">
        <v>1.9049500000000004</v>
      </c>
      <c r="Y58" s="253">
        <v>37865.061110999995</v>
      </c>
      <c r="Z58" s="253">
        <v>1.74674</v>
      </c>
      <c r="AA58" s="253">
        <v>29081.829828999998</v>
      </c>
      <c r="AB58" s="263">
        <f t="shared" si="9"/>
        <v>44.730380000000004</v>
      </c>
      <c r="AC58" s="263">
        <f t="shared" si="9"/>
        <v>405081.84349900001</v>
      </c>
    </row>
    <row r="59" spans="1:30" ht="11.25" customHeight="1" x14ac:dyDescent="0.25">
      <c r="A59" s="301"/>
      <c r="B59" s="295" t="s">
        <v>85</v>
      </c>
      <c r="C59" s="264" t="s">
        <v>86</v>
      </c>
      <c r="D59" s="253">
        <v>66.50094</v>
      </c>
      <c r="E59" s="253">
        <v>329252.30487799994</v>
      </c>
      <c r="F59" s="253">
        <v>40.800159999999991</v>
      </c>
      <c r="G59" s="253">
        <v>316678.87714199978</v>
      </c>
      <c r="H59" s="253">
        <v>100.79003999999998</v>
      </c>
      <c r="I59" s="253">
        <v>588760.72174899967</v>
      </c>
      <c r="J59" s="253">
        <v>55.40588000000001</v>
      </c>
      <c r="K59" s="253">
        <v>372009.78151299985</v>
      </c>
      <c r="L59" s="253">
        <v>47.280669999999986</v>
      </c>
      <c r="M59" s="253">
        <v>292113.85882299993</v>
      </c>
      <c r="N59" s="253">
        <v>30.272450000000006</v>
      </c>
      <c r="O59" s="253">
        <v>396278.68604899984</v>
      </c>
      <c r="P59" s="253">
        <v>55.516580000000005</v>
      </c>
      <c r="Q59" s="253">
        <v>490404.58429299999</v>
      </c>
      <c r="R59" s="253">
        <v>23.970549999999996</v>
      </c>
      <c r="S59" s="253">
        <v>251402.84079100002</v>
      </c>
      <c r="T59" s="253">
        <v>49.746119999999991</v>
      </c>
      <c r="U59" s="253">
        <v>291411.00794899999</v>
      </c>
      <c r="V59" s="253">
        <v>74.687400000000011</v>
      </c>
      <c r="W59" s="253">
        <v>523472.75368500018</v>
      </c>
      <c r="X59" s="253">
        <v>79.121259999999992</v>
      </c>
      <c r="Y59" s="253">
        <v>416132.79361999984</v>
      </c>
      <c r="Z59" s="253">
        <v>6.2603799999999987</v>
      </c>
      <c r="AA59" s="253">
        <v>132272.602839</v>
      </c>
      <c r="AB59" s="263">
        <f>D59+F59+H59+J59+L59+N59+P59+R59+T59+V59+X59+Z59</f>
        <v>630.35243000000003</v>
      </c>
      <c r="AC59" s="263">
        <f>E59+G59+I59+K59+M59+O59+Q59+S59+U59+W59+Y59+AA59</f>
        <v>4400190.8133309986</v>
      </c>
    </row>
    <row r="60" spans="1:30" ht="9" customHeight="1" x14ac:dyDescent="0.25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</row>
    <row r="61" spans="1:30" x14ac:dyDescent="0.25">
      <c r="A61" s="373"/>
      <c r="B61" s="373"/>
      <c r="C61" s="373"/>
      <c r="D61" s="374"/>
      <c r="E61" s="374"/>
      <c r="F61" s="374"/>
      <c r="G61" s="374"/>
      <c r="H61" s="374"/>
      <c r="I61" s="374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247"/>
      <c r="AC61" s="375" t="s">
        <v>273</v>
      </c>
    </row>
    <row r="62" spans="1:30" x14ac:dyDescent="0.25">
      <c r="A62" s="373"/>
      <c r="B62" s="373"/>
      <c r="C62" s="373"/>
      <c r="D62" s="374"/>
      <c r="E62" s="374"/>
      <c r="F62" s="374"/>
      <c r="G62" s="374"/>
      <c r="H62" s="374"/>
      <c r="I62" s="374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47"/>
      <c r="AC62" s="375"/>
    </row>
    <row r="63" spans="1:30" x14ac:dyDescent="0.25">
      <c r="A63" s="373"/>
      <c r="B63" s="373"/>
      <c r="C63" s="373"/>
      <c r="D63" s="374"/>
      <c r="E63" s="374"/>
      <c r="F63" s="374"/>
      <c r="G63" s="374"/>
      <c r="H63" s="374"/>
      <c r="I63" s="374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247"/>
      <c r="AC63" s="375"/>
    </row>
    <row r="64" spans="1:30" x14ac:dyDescent="0.25">
      <c r="A64" s="373"/>
      <c r="B64" s="373"/>
      <c r="C64" s="373"/>
      <c r="D64" s="374"/>
      <c r="E64" s="374"/>
      <c r="F64" s="374"/>
      <c r="G64" s="374"/>
      <c r="H64" s="374"/>
      <c r="I64" s="374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247"/>
      <c r="AC64" s="375"/>
    </row>
    <row r="65" spans="1:32" x14ac:dyDescent="0.25">
      <c r="A65" s="610" t="s">
        <v>338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</row>
    <row r="66" spans="1:32" ht="14.25" customHeight="1" thickBot="1" x14ac:dyDescent="0.3">
      <c r="A66" s="582" t="s">
        <v>3</v>
      </c>
      <c r="B66" s="582"/>
      <c r="C66" s="582"/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</row>
    <row r="67" spans="1:32" ht="15.75" thickBot="1" x14ac:dyDescent="0.3">
      <c r="A67" s="597" t="s">
        <v>4</v>
      </c>
      <c r="B67" s="599" t="s">
        <v>5</v>
      </c>
      <c r="C67" s="586" t="s">
        <v>90</v>
      </c>
      <c r="D67" s="585" t="s">
        <v>7</v>
      </c>
      <c r="E67" s="585"/>
      <c r="F67" s="585" t="s">
        <v>8</v>
      </c>
      <c r="G67" s="585"/>
      <c r="H67" s="585" t="s">
        <v>9</v>
      </c>
      <c r="I67" s="585"/>
      <c r="J67" s="585" t="s">
        <v>10</v>
      </c>
      <c r="K67" s="585"/>
      <c r="L67" s="585" t="s">
        <v>11</v>
      </c>
      <c r="M67" s="585"/>
      <c r="N67" s="585" t="s">
        <v>12</v>
      </c>
      <c r="O67" s="585"/>
      <c r="P67" s="585" t="s">
        <v>13</v>
      </c>
      <c r="Q67" s="585"/>
      <c r="R67" s="585" t="s">
        <v>14</v>
      </c>
      <c r="S67" s="585"/>
      <c r="T67" s="585" t="s">
        <v>15</v>
      </c>
      <c r="U67" s="585"/>
      <c r="V67" s="585" t="s">
        <v>16</v>
      </c>
      <c r="W67" s="585"/>
      <c r="X67" s="585" t="s">
        <v>17</v>
      </c>
      <c r="Y67" s="585"/>
      <c r="Z67" s="585" t="s">
        <v>18</v>
      </c>
      <c r="AA67" s="585"/>
      <c r="AB67" s="585" t="s">
        <v>19</v>
      </c>
      <c r="AC67" s="592"/>
    </row>
    <row r="68" spans="1:32" ht="12" customHeight="1" thickBot="1" x14ac:dyDescent="0.3">
      <c r="A68" s="598"/>
      <c r="B68" s="600"/>
      <c r="C68" s="587"/>
      <c r="D68" s="242" t="s">
        <v>20</v>
      </c>
      <c r="E68" s="242" t="s">
        <v>21</v>
      </c>
      <c r="F68" s="242" t="s">
        <v>20</v>
      </c>
      <c r="G68" s="242" t="s">
        <v>21</v>
      </c>
      <c r="H68" s="242" t="s">
        <v>20</v>
      </c>
      <c r="I68" s="242" t="s">
        <v>21</v>
      </c>
      <c r="J68" s="242" t="s">
        <v>20</v>
      </c>
      <c r="K68" s="242" t="s">
        <v>21</v>
      </c>
      <c r="L68" s="242" t="s">
        <v>20</v>
      </c>
      <c r="M68" s="242" t="s">
        <v>21</v>
      </c>
      <c r="N68" s="242" t="s">
        <v>20</v>
      </c>
      <c r="O68" s="242" t="s">
        <v>21</v>
      </c>
      <c r="P68" s="242" t="s">
        <v>20</v>
      </c>
      <c r="Q68" s="242" t="s">
        <v>21</v>
      </c>
      <c r="R68" s="242" t="s">
        <v>20</v>
      </c>
      <c r="S68" s="242" t="s">
        <v>21</v>
      </c>
      <c r="T68" s="242" t="s">
        <v>20</v>
      </c>
      <c r="U68" s="242" t="s">
        <v>21</v>
      </c>
      <c r="V68" s="242" t="s">
        <v>20</v>
      </c>
      <c r="W68" s="242" t="s">
        <v>21</v>
      </c>
      <c r="X68" s="242" t="s">
        <v>20</v>
      </c>
      <c r="Y68" s="242" t="s">
        <v>21</v>
      </c>
      <c r="Z68" s="242" t="s">
        <v>20</v>
      </c>
      <c r="AA68" s="242" t="s">
        <v>21</v>
      </c>
      <c r="AB68" s="242" t="s">
        <v>20</v>
      </c>
      <c r="AC68" s="243" t="s">
        <v>21</v>
      </c>
    </row>
    <row r="69" spans="1:32" ht="12" customHeight="1" x14ac:dyDescent="0.25">
      <c r="A69" s="313"/>
      <c r="B69" s="314" t="s">
        <v>91</v>
      </c>
      <c r="C69" s="315" t="s">
        <v>92</v>
      </c>
      <c r="D69" s="316">
        <v>7.4635800000000003</v>
      </c>
      <c r="E69" s="316">
        <v>56996.504761999997</v>
      </c>
      <c r="F69" s="316">
        <v>1.0139899999999999</v>
      </c>
      <c r="G69" s="316">
        <v>22055.676192000003</v>
      </c>
      <c r="H69" s="316">
        <v>2.8813999999999997</v>
      </c>
      <c r="I69" s="316">
        <v>58862.074317999999</v>
      </c>
      <c r="J69" s="316">
        <v>6.8053699999999999</v>
      </c>
      <c r="K69" s="316">
        <v>54162.983144999998</v>
      </c>
      <c r="L69" s="316">
        <v>3.3325100000000001</v>
      </c>
      <c r="M69" s="316">
        <v>40392.296305999997</v>
      </c>
      <c r="N69" s="316">
        <v>0.63918000000000008</v>
      </c>
      <c r="O69" s="316">
        <v>39847.593791999992</v>
      </c>
      <c r="P69" s="316">
        <v>1.8150099999999998</v>
      </c>
      <c r="Q69" s="316">
        <v>68405.659016999998</v>
      </c>
      <c r="R69" s="316">
        <v>0.39576</v>
      </c>
      <c r="S69" s="316">
        <v>11281.628767999999</v>
      </c>
      <c r="T69" s="316">
        <v>0.28493999999999997</v>
      </c>
      <c r="U69" s="316">
        <v>14573.530359999999</v>
      </c>
      <c r="V69" s="316">
        <v>1.5267599999999997</v>
      </c>
      <c r="W69" s="316">
        <v>29687.852457999998</v>
      </c>
      <c r="X69" s="316">
        <v>5.0051299999999994</v>
      </c>
      <c r="Y69" s="316">
        <v>86280.879513999986</v>
      </c>
      <c r="Z69" s="316">
        <v>0.42363999999999996</v>
      </c>
      <c r="AA69" s="316">
        <v>18032.398584000002</v>
      </c>
      <c r="AB69" s="317">
        <f>D69+F69+H69+J69+L69+N69+P69+R69+T69+V69+X69+Z69</f>
        <v>31.587269999999997</v>
      </c>
      <c r="AC69" s="317">
        <f>E69+G69+I69+K69+M69+O69+Q69+S69+U69+W69+Y69+AA69</f>
        <v>500579.07721599995</v>
      </c>
    </row>
    <row r="70" spans="1:32" ht="12" customHeight="1" x14ac:dyDescent="0.25">
      <c r="A70" s="301"/>
      <c r="B70" s="295" t="s">
        <v>93</v>
      </c>
      <c r="C70" s="254" t="s">
        <v>94</v>
      </c>
      <c r="D70" s="253">
        <v>0.91588999999999998</v>
      </c>
      <c r="E70" s="253">
        <v>1580.047523</v>
      </c>
      <c r="F70" s="302">
        <v>0</v>
      </c>
      <c r="G70" s="302">
        <v>0</v>
      </c>
      <c r="H70" s="302">
        <v>2.0000000000000002E-5</v>
      </c>
      <c r="I70" s="302">
        <v>5</v>
      </c>
      <c r="J70" s="302">
        <v>0.53046000000000004</v>
      </c>
      <c r="K70" s="302">
        <v>756.01159199999995</v>
      </c>
      <c r="L70" s="302">
        <v>1.29186</v>
      </c>
      <c r="M70" s="302">
        <v>5385.0195719999992</v>
      </c>
      <c r="N70" s="316">
        <v>0</v>
      </c>
      <c r="O70" s="316">
        <v>0</v>
      </c>
      <c r="P70" s="316">
        <v>0.80723</v>
      </c>
      <c r="Q70" s="316">
        <v>2368.341316</v>
      </c>
      <c r="R70" s="316">
        <v>1.84602</v>
      </c>
      <c r="S70" s="316">
        <v>3071.4059139999999</v>
      </c>
      <c r="T70" s="316">
        <v>5.2300599999999999</v>
      </c>
      <c r="U70" s="316">
        <v>25960.136208</v>
      </c>
      <c r="V70" s="316">
        <v>0.73566000000000009</v>
      </c>
      <c r="W70" s="316">
        <v>4090.9585859999997</v>
      </c>
      <c r="X70" s="316">
        <v>2.4E-2</v>
      </c>
      <c r="Y70" s="316">
        <v>26.4</v>
      </c>
      <c r="Z70" s="316">
        <v>0</v>
      </c>
      <c r="AA70" s="316">
        <v>0</v>
      </c>
      <c r="AB70" s="317">
        <f>D70+F70+H70+J70+L70+N70+P70+R70+T70+V70+X70+Z70</f>
        <v>11.381199999999998</v>
      </c>
      <c r="AC70" s="317">
        <f>E70+G70+I70+K70+M70+O70+Q70+S70+U70+W70+Y70+AA70</f>
        <v>43243.320711</v>
      </c>
    </row>
    <row r="71" spans="1:32" ht="12" customHeight="1" x14ac:dyDescent="0.25">
      <c r="A71" s="256">
        <v>17</v>
      </c>
      <c r="B71" s="601" t="s">
        <v>95</v>
      </c>
      <c r="C71" s="601"/>
      <c r="D71" s="262">
        <f>+D72+D73+D74+D75</f>
        <v>3983.2372299999993</v>
      </c>
      <c r="E71" s="262">
        <f t="shared" ref="E71" si="10">+E72+E73+E74+E75</f>
        <v>5863567.4850239996</v>
      </c>
      <c r="F71" s="262">
        <f>+F72+F73+F74+F75</f>
        <v>4209.4505599999993</v>
      </c>
      <c r="G71" s="262">
        <f t="shared" ref="G71:AA71" si="11">+G72+G73+G74+G75</f>
        <v>6436520.0712479949</v>
      </c>
      <c r="H71" s="262">
        <f t="shared" si="11"/>
        <v>3909.5841600000035</v>
      </c>
      <c r="I71" s="262">
        <f t="shared" si="11"/>
        <v>7233902.7191249868</v>
      </c>
      <c r="J71" s="262">
        <f t="shared" si="11"/>
        <v>3631.4574199999979</v>
      </c>
      <c r="K71" s="262">
        <f t="shared" si="11"/>
        <v>6694615.9304139912</v>
      </c>
      <c r="L71" s="262">
        <f t="shared" si="11"/>
        <v>4877.4515899999951</v>
      </c>
      <c r="M71" s="262">
        <f t="shared" si="11"/>
        <v>8438612.6859259903</v>
      </c>
      <c r="N71" s="262">
        <f t="shared" si="11"/>
        <v>3041.5402099999997</v>
      </c>
      <c r="O71" s="262">
        <f t="shared" si="11"/>
        <v>6303748.1338930018</v>
      </c>
      <c r="P71" s="262">
        <f>+P72+P73+P74+P75</f>
        <v>5888.6135700000013</v>
      </c>
      <c r="Q71" s="262">
        <f t="shared" si="11"/>
        <v>7591200.8568269927</v>
      </c>
      <c r="R71" s="262">
        <f t="shared" si="11"/>
        <v>44494.919550000013</v>
      </c>
      <c r="S71" s="262">
        <f t="shared" si="11"/>
        <v>29931737.491897013</v>
      </c>
      <c r="T71" s="262">
        <f t="shared" si="11"/>
        <v>29454.144889999996</v>
      </c>
      <c r="U71" s="262">
        <f t="shared" si="11"/>
        <v>22467116.756213993</v>
      </c>
      <c r="V71" s="262">
        <f>+V72+V73+V74+V75</f>
        <v>13468.20499</v>
      </c>
      <c r="W71" s="262">
        <f>+W72+W73+W74+W75</f>
        <v>14587329.770538997</v>
      </c>
      <c r="X71" s="262">
        <f t="shared" si="11"/>
        <v>8707.8172800000029</v>
      </c>
      <c r="Y71" s="262">
        <f t="shared" si="11"/>
        <v>9587160.3748910055</v>
      </c>
      <c r="Z71" s="262">
        <f t="shared" si="11"/>
        <v>6765.7060700000011</v>
      </c>
      <c r="AA71" s="262">
        <f t="shared" si="11"/>
        <v>7859595.0741029996</v>
      </c>
      <c r="AB71" s="317">
        <f t="shared" ref="AB71:AC73" si="12">D71+F71+H71+J71+L71+N71+P71+R71+T71+V71+X71+Z71</f>
        <v>132432.12752000001</v>
      </c>
      <c r="AC71" s="317">
        <f t="shared" si="12"/>
        <v>132995107.35010096</v>
      </c>
    </row>
    <row r="72" spans="1:32" ht="12" customHeight="1" x14ac:dyDescent="0.25">
      <c r="A72" s="301"/>
      <c r="B72" s="295" t="s">
        <v>96</v>
      </c>
      <c r="C72" s="264" t="s">
        <v>97</v>
      </c>
      <c r="D72" s="253">
        <v>1752.49325</v>
      </c>
      <c r="E72" s="253">
        <v>1029929.4460539999</v>
      </c>
      <c r="F72" s="253">
        <v>1653.73984</v>
      </c>
      <c r="G72" s="253">
        <v>1030643.639523</v>
      </c>
      <c r="H72" s="253">
        <v>509.49409000000003</v>
      </c>
      <c r="I72" s="253">
        <v>333023.130618</v>
      </c>
      <c r="J72" s="253">
        <v>671.47609999999997</v>
      </c>
      <c r="K72" s="253">
        <v>478942.50495999993</v>
      </c>
      <c r="L72" s="253">
        <v>1750.9971700000001</v>
      </c>
      <c r="M72" s="253">
        <v>1197823.004342</v>
      </c>
      <c r="N72" s="253">
        <v>437.15248000000003</v>
      </c>
      <c r="O72" s="253">
        <v>326893.44728100003</v>
      </c>
      <c r="P72" s="277">
        <v>3553.6231500000008</v>
      </c>
      <c r="Q72" s="277">
        <v>2318062.0975270001</v>
      </c>
      <c r="R72" s="277">
        <v>41406.540190000014</v>
      </c>
      <c r="S72" s="277">
        <v>24234581.72020901</v>
      </c>
      <c r="T72" s="277">
        <v>25836.170539999996</v>
      </c>
      <c r="U72" s="277">
        <v>14791042.995993001</v>
      </c>
      <c r="V72" s="277">
        <v>10032.43686</v>
      </c>
      <c r="W72" s="277">
        <v>6833323.910562003</v>
      </c>
      <c r="X72" s="277">
        <v>5733.4757900000004</v>
      </c>
      <c r="Y72" s="277">
        <v>4249774.2897380004</v>
      </c>
      <c r="Z72" s="277">
        <v>3894.29835</v>
      </c>
      <c r="AA72" s="277">
        <v>3017163.3157499996</v>
      </c>
      <c r="AB72" s="317">
        <f t="shared" si="12"/>
        <v>97231.897810000009</v>
      </c>
      <c r="AC72" s="317">
        <f t="shared" si="12"/>
        <v>59841203.502557017</v>
      </c>
    </row>
    <row r="73" spans="1:32" ht="12" customHeight="1" x14ac:dyDescent="0.25">
      <c r="A73" s="301"/>
      <c r="B73" s="295">
        <v>17.02</v>
      </c>
      <c r="C73" s="252" t="s">
        <v>98</v>
      </c>
      <c r="D73" s="253">
        <v>215.69454000000013</v>
      </c>
      <c r="E73" s="253">
        <v>300102.8464659999</v>
      </c>
      <c r="F73" s="253">
        <v>248.5246700000001</v>
      </c>
      <c r="G73" s="253">
        <v>445419.16305600002</v>
      </c>
      <c r="H73" s="253">
        <v>900.88724000000025</v>
      </c>
      <c r="I73" s="253">
        <v>710785.53315300005</v>
      </c>
      <c r="J73" s="253">
        <v>518.49734000000001</v>
      </c>
      <c r="K73" s="253">
        <v>560323.7295290007</v>
      </c>
      <c r="L73" s="253">
        <v>363.26261000000005</v>
      </c>
      <c r="M73" s="253">
        <v>670002.35774699983</v>
      </c>
      <c r="N73" s="253">
        <v>337.95805000000007</v>
      </c>
      <c r="O73" s="253">
        <v>455562.70773500024</v>
      </c>
      <c r="P73" s="277">
        <v>487.65318000000036</v>
      </c>
      <c r="Q73" s="277">
        <v>593958.45339200005</v>
      </c>
      <c r="R73" s="277">
        <v>603.99519999999995</v>
      </c>
      <c r="S73" s="277">
        <v>743025.08298499987</v>
      </c>
      <c r="T73" s="277">
        <v>1034.5834299999995</v>
      </c>
      <c r="U73" s="277">
        <v>1143772.4361519986</v>
      </c>
      <c r="V73" s="277">
        <v>862.14963</v>
      </c>
      <c r="W73" s="277">
        <v>925309.57579000015</v>
      </c>
      <c r="X73" s="277">
        <v>978.90726999999981</v>
      </c>
      <c r="Y73" s="277">
        <v>1001739.2611000001</v>
      </c>
      <c r="Z73" s="277">
        <v>1153.4378800000002</v>
      </c>
      <c r="AA73" s="277">
        <v>1054092.1218449997</v>
      </c>
      <c r="AB73" s="317">
        <f>D73+F73+H73+J73+L73+N73+P73+R73+T73+V73+X73+Z73</f>
        <v>7705.5510400000003</v>
      </c>
      <c r="AC73" s="317">
        <f t="shared" si="12"/>
        <v>8604093.2689499985</v>
      </c>
    </row>
    <row r="74" spans="1:32" ht="12" customHeight="1" x14ac:dyDescent="0.25">
      <c r="A74" s="301"/>
      <c r="B74" s="295">
        <v>17.03</v>
      </c>
      <c r="C74" s="264" t="s">
        <v>99</v>
      </c>
      <c r="D74" s="253">
        <v>0</v>
      </c>
      <c r="E74" s="253">
        <v>0</v>
      </c>
      <c r="F74" s="253">
        <v>0</v>
      </c>
      <c r="G74" s="253">
        <v>0</v>
      </c>
      <c r="H74" s="253">
        <v>0</v>
      </c>
      <c r="I74" s="253">
        <v>0</v>
      </c>
      <c r="J74" s="253">
        <v>0.79379999999999995</v>
      </c>
      <c r="K74" s="253">
        <v>2625.0172200000002</v>
      </c>
      <c r="L74" s="253">
        <v>0</v>
      </c>
      <c r="M74" s="253">
        <v>0</v>
      </c>
      <c r="N74" s="253">
        <v>0.4536</v>
      </c>
      <c r="O74" s="253">
        <v>1500.0098399999999</v>
      </c>
      <c r="P74" s="277">
        <v>0</v>
      </c>
      <c r="Q74" s="277">
        <v>0</v>
      </c>
      <c r="R74" s="277">
        <v>550</v>
      </c>
      <c r="S74" s="277">
        <v>78870</v>
      </c>
      <c r="T74" s="277">
        <v>1.0886400000000001</v>
      </c>
      <c r="U74" s="277">
        <v>3600.0236159999999</v>
      </c>
      <c r="V74" s="277">
        <v>0</v>
      </c>
      <c r="W74" s="277">
        <v>0</v>
      </c>
      <c r="X74" s="277">
        <v>0.4536</v>
      </c>
      <c r="Y74" s="277">
        <v>1500.0098399999999</v>
      </c>
      <c r="Z74" s="277">
        <v>0</v>
      </c>
      <c r="AA74" s="277">
        <v>0</v>
      </c>
      <c r="AB74" s="317">
        <f>D74+F74+H74+J74+L74+N74+P74+R74+T74+V74+X74+Z74</f>
        <v>552.78964000000008</v>
      </c>
      <c r="AC74" s="317">
        <f>E74+G74+I74+K74+M74+O74+Q74+S74+U74+W74+Y74+AA74</f>
        <v>88095.060515999998</v>
      </c>
    </row>
    <row r="75" spans="1:32" ht="12" customHeight="1" x14ac:dyDescent="0.25">
      <c r="A75" s="301"/>
      <c r="B75" s="295">
        <v>1704</v>
      </c>
      <c r="C75" s="252" t="s">
        <v>100</v>
      </c>
      <c r="D75" s="253">
        <v>2015.0494399999991</v>
      </c>
      <c r="E75" s="253">
        <v>4533535.1925039999</v>
      </c>
      <c r="F75" s="253">
        <v>2307.1860499999993</v>
      </c>
      <c r="G75" s="253">
        <v>4960457.2686689952</v>
      </c>
      <c r="H75" s="253">
        <v>2499.2028300000034</v>
      </c>
      <c r="I75" s="253">
        <v>6190094.055353987</v>
      </c>
      <c r="J75" s="253">
        <v>2440.6901799999978</v>
      </c>
      <c r="K75" s="253">
        <v>5652724.6787049901</v>
      </c>
      <c r="L75" s="253">
        <v>2763.1918099999953</v>
      </c>
      <c r="M75" s="253">
        <v>6570787.3238369897</v>
      </c>
      <c r="N75" s="253">
        <v>2265.9760799999995</v>
      </c>
      <c r="O75" s="253">
        <v>5519791.969037002</v>
      </c>
      <c r="P75" s="253">
        <v>1847.3372399999998</v>
      </c>
      <c r="Q75" s="253">
        <v>4679180.3059079926</v>
      </c>
      <c r="R75" s="277">
        <v>1934.3841599999998</v>
      </c>
      <c r="S75" s="277">
        <v>4875260.6887030043</v>
      </c>
      <c r="T75" s="277">
        <v>2582.3022799999985</v>
      </c>
      <c r="U75" s="277">
        <v>6528701.3004529942</v>
      </c>
      <c r="V75" s="277">
        <v>2573.6185000000005</v>
      </c>
      <c r="W75" s="277">
        <v>6828696.2841869937</v>
      </c>
      <c r="X75" s="277">
        <v>1994.9806200000028</v>
      </c>
      <c r="Y75" s="277">
        <v>4334146.814213004</v>
      </c>
      <c r="Z75" s="277">
        <v>1717.9698400000009</v>
      </c>
      <c r="AA75" s="277">
        <v>3788339.6365079996</v>
      </c>
      <c r="AB75" s="317">
        <f>D75+F75+H75+J75+L75+N75+P75+R75+T75+V75+X75+Z75</f>
        <v>26941.889029999998</v>
      </c>
      <c r="AC75" s="317">
        <f>E75+G75+I75+K75+M75+O75+Q75+S75+U75+W75+Y75+AA75</f>
        <v>64461715.518077955</v>
      </c>
    </row>
    <row r="76" spans="1:32" ht="12" customHeight="1" x14ac:dyDescent="0.25">
      <c r="A76" s="318"/>
      <c r="B76" s="290"/>
      <c r="C76" s="319" t="s">
        <v>101</v>
      </c>
      <c r="D76" s="320"/>
      <c r="E76" s="320"/>
      <c r="F76" s="320"/>
      <c r="G76" s="32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321"/>
      <c r="AC76" s="321"/>
    </row>
    <row r="77" spans="1:32" ht="12" customHeight="1" x14ac:dyDescent="0.25">
      <c r="A77" s="322"/>
      <c r="B77" s="388">
        <v>801.11</v>
      </c>
      <c r="C77" s="252" t="s">
        <v>102</v>
      </c>
      <c r="D77" s="253">
        <v>1377.5244399999999</v>
      </c>
      <c r="E77" s="253">
        <v>1066360.1717160002</v>
      </c>
      <c r="F77" s="253">
        <v>1023.904</v>
      </c>
      <c r="G77" s="253">
        <v>739819.92879999999</v>
      </c>
      <c r="H77" s="253">
        <v>1580.23</v>
      </c>
      <c r="I77" s="253">
        <v>1174246.6114000001</v>
      </c>
      <c r="J77" s="253">
        <v>1213.954</v>
      </c>
      <c r="K77" s="253">
        <v>861023.55019999982</v>
      </c>
      <c r="L77" s="253">
        <v>1134.48</v>
      </c>
      <c r="M77" s="253">
        <v>793970.76199999999</v>
      </c>
      <c r="N77" s="253">
        <v>848.00103000000001</v>
      </c>
      <c r="O77" s="253">
        <v>594863.63844500005</v>
      </c>
      <c r="P77" s="253">
        <v>981.02599999999995</v>
      </c>
      <c r="Q77" s="253">
        <v>688375.23340000014</v>
      </c>
      <c r="R77" s="253">
        <v>908.83345999999995</v>
      </c>
      <c r="S77" s="253">
        <v>703989.51899999997</v>
      </c>
      <c r="T77" s="253">
        <v>1488.6469999999999</v>
      </c>
      <c r="U77" s="253">
        <v>1068421.2175</v>
      </c>
      <c r="V77" s="253">
        <v>1915.07304</v>
      </c>
      <c r="W77" s="253">
        <v>1333619.4730599995</v>
      </c>
      <c r="X77" s="253">
        <v>1776.0109100000002</v>
      </c>
      <c r="Y77" s="253">
        <v>1271046.7465000001</v>
      </c>
      <c r="Z77" s="253">
        <v>1765.1489999999999</v>
      </c>
      <c r="AA77" s="253">
        <v>1257810.9979999999</v>
      </c>
      <c r="AB77" s="317">
        <f>D77+F77+H77+J77+L77+N77+P77+R77+T77+V77+X77+Z77</f>
        <v>16012.83288</v>
      </c>
      <c r="AC77" s="317">
        <f>E77+G77+I77+K77+M77+O77+Q77+S77+U77+W77+Y77+AA77</f>
        <v>11553547.850021001</v>
      </c>
    </row>
    <row r="78" spans="1:32" ht="12" customHeight="1" x14ac:dyDescent="0.25">
      <c r="A78" s="318"/>
      <c r="B78" s="388" t="s">
        <v>103</v>
      </c>
      <c r="C78" s="252" t="s">
        <v>104</v>
      </c>
      <c r="D78" s="253">
        <v>107.70323999999998</v>
      </c>
      <c r="E78" s="253">
        <v>374631.96977299993</v>
      </c>
      <c r="F78" s="253">
        <v>138.27688000000001</v>
      </c>
      <c r="G78" s="253">
        <v>509367.2475499998</v>
      </c>
      <c r="H78" s="253">
        <v>255.82718999999997</v>
      </c>
      <c r="I78" s="253">
        <v>959164.36695799988</v>
      </c>
      <c r="J78" s="253">
        <v>181.39485999999997</v>
      </c>
      <c r="K78" s="253">
        <v>686806.98231100023</v>
      </c>
      <c r="L78" s="253">
        <v>138.74824000000004</v>
      </c>
      <c r="M78" s="253">
        <v>519332.99295300001</v>
      </c>
      <c r="N78" s="253">
        <v>71.13821999999999</v>
      </c>
      <c r="O78" s="253">
        <v>277326.34212200006</v>
      </c>
      <c r="P78" s="253">
        <v>44.508949999999999</v>
      </c>
      <c r="Q78" s="253">
        <v>175300.23292499996</v>
      </c>
      <c r="R78" s="253">
        <v>63.798269999999995</v>
      </c>
      <c r="S78" s="253">
        <v>268329.95887599996</v>
      </c>
      <c r="T78" s="253">
        <v>97.626460000000009</v>
      </c>
      <c r="U78" s="253">
        <v>355520.40535499994</v>
      </c>
      <c r="V78" s="253">
        <v>133.72510999999997</v>
      </c>
      <c r="W78" s="253">
        <v>507254.59942700004</v>
      </c>
      <c r="X78" s="253">
        <v>109.38904000000004</v>
      </c>
      <c r="Y78" s="253">
        <v>425772.43125500006</v>
      </c>
      <c r="Z78" s="253">
        <v>148.37687</v>
      </c>
      <c r="AA78" s="253">
        <v>542364.62561600003</v>
      </c>
      <c r="AB78" s="317">
        <f>D78+F78+H78+J78+L78+N78+P78+R78+T78+V78+X78+Z78</f>
        <v>1490.5133300000002</v>
      </c>
      <c r="AC78" s="317">
        <f>E78+G78+I78+K78+M78+O78+Q78+S78+U78+W78+Y78+AA78</f>
        <v>5601172.1551209996</v>
      </c>
    </row>
    <row r="79" spans="1:32" ht="12" customHeight="1" x14ac:dyDescent="0.25">
      <c r="A79" s="248" t="s">
        <v>105</v>
      </c>
      <c r="B79" s="324"/>
      <c r="C79" s="325" t="s">
        <v>106</v>
      </c>
      <c r="D79" s="291"/>
      <c r="E79" s="291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7"/>
      <c r="AC79" s="327"/>
      <c r="AF79" s="232"/>
    </row>
    <row r="80" spans="1:32" ht="12" customHeight="1" x14ac:dyDescent="0.25">
      <c r="A80" s="588" t="s">
        <v>107</v>
      </c>
      <c r="B80" s="588"/>
      <c r="C80" s="328" t="s">
        <v>108</v>
      </c>
      <c r="D80" s="262">
        <f>+D81+D82+D83+D84</f>
        <v>4062.9546700000001</v>
      </c>
      <c r="E80" s="262">
        <f t="shared" ref="E80:AA80" si="13">+E81+E82+E83+E84</f>
        <v>4913856.0046250001</v>
      </c>
      <c r="F80" s="262">
        <f t="shared" si="13"/>
        <v>3464.87383</v>
      </c>
      <c r="G80" s="262">
        <f t="shared" si="13"/>
        <v>3949290.2019110001</v>
      </c>
      <c r="H80" s="262">
        <f t="shared" si="13"/>
        <v>3483.9277499999998</v>
      </c>
      <c r="I80" s="262">
        <f t="shared" si="13"/>
        <v>4276295.9524070006</v>
      </c>
      <c r="J80" s="262">
        <f t="shared" si="13"/>
        <v>5818.3813900000005</v>
      </c>
      <c r="K80" s="262">
        <f t="shared" si="13"/>
        <v>7287763.1208939999</v>
      </c>
      <c r="L80" s="262">
        <f t="shared" si="13"/>
        <v>8506.3880399999998</v>
      </c>
      <c r="M80" s="262">
        <f t="shared" si="13"/>
        <v>10313861.297847001</v>
      </c>
      <c r="N80" s="262">
        <f t="shared" si="13"/>
        <v>12806.183000000001</v>
      </c>
      <c r="O80" s="262">
        <f t="shared" si="13"/>
        <v>15543899.765115004</v>
      </c>
      <c r="P80" s="262">
        <f t="shared" si="13"/>
        <v>10315.561300000001</v>
      </c>
      <c r="Q80" s="262">
        <f t="shared" si="13"/>
        <v>12815298.426291998</v>
      </c>
      <c r="R80" s="262">
        <f>+R81+R82+R83+R84</f>
        <v>7124.9304500000007</v>
      </c>
      <c r="S80" s="262">
        <f t="shared" si="13"/>
        <v>8634552.9325399995</v>
      </c>
      <c r="T80" s="262">
        <f>+T81+T82+T83+T84</f>
        <v>4316.6240600000001</v>
      </c>
      <c r="U80" s="262">
        <f t="shared" si="13"/>
        <v>5198892.7092809994</v>
      </c>
      <c r="V80" s="262">
        <f>+V81+V82+V83+V84</f>
        <v>2369.16482</v>
      </c>
      <c r="W80" s="262">
        <f t="shared" si="13"/>
        <v>2805459.8941430002</v>
      </c>
      <c r="X80" s="262">
        <f>+X81+X82+X83+X84</f>
        <v>3346.9627499999997</v>
      </c>
      <c r="Y80" s="262">
        <f t="shared" si="13"/>
        <v>4353706.5429289993</v>
      </c>
      <c r="Z80" s="262">
        <f>+Z81+Z82+Z83+Z84</f>
        <v>3237.9601399999997</v>
      </c>
      <c r="AA80" s="262">
        <f t="shared" si="13"/>
        <v>4501828.0042360015</v>
      </c>
      <c r="AB80" s="329">
        <f>D80+F80+H80+J80+L80+N80+P80+R80+T80+V80+X80+Z80</f>
        <v>68853.912199999992</v>
      </c>
      <c r="AC80" s="329">
        <f>E80+G80+I80+K80+M80+O80+Q80+S80+U80+W80+Y80+AA80</f>
        <v>84594704.852219999</v>
      </c>
      <c r="AD80" s="84"/>
      <c r="AE80" s="2"/>
      <c r="AF80" s="232"/>
    </row>
    <row r="81" spans="1:33" ht="12" customHeight="1" x14ac:dyDescent="0.25">
      <c r="A81" s="388"/>
      <c r="B81" s="388"/>
      <c r="C81" s="252" t="s">
        <v>109</v>
      </c>
      <c r="D81" s="253">
        <v>2984.52187</v>
      </c>
      <c r="E81" s="253">
        <v>3562803.2095050002</v>
      </c>
      <c r="F81" s="253">
        <v>1269.8442000000002</v>
      </c>
      <c r="G81" s="253">
        <v>1380788.5972199999</v>
      </c>
      <c r="H81" s="253">
        <v>747.89528000000007</v>
      </c>
      <c r="I81" s="253">
        <v>963232.63686400012</v>
      </c>
      <c r="J81" s="253">
        <v>3673.2385399999998</v>
      </c>
      <c r="K81" s="253">
        <v>4630436.2769939993</v>
      </c>
      <c r="L81" s="253">
        <v>5094.9523899999995</v>
      </c>
      <c r="M81" s="253">
        <v>6077152.9503970006</v>
      </c>
      <c r="N81" s="253">
        <v>6716.5282500000003</v>
      </c>
      <c r="O81" s="253">
        <v>8015306.1290200008</v>
      </c>
      <c r="P81" s="277">
        <v>5067.5575099999996</v>
      </c>
      <c r="Q81" s="277">
        <v>6326587.1949259993</v>
      </c>
      <c r="R81" s="277">
        <v>3624.62392</v>
      </c>
      <c r="S81" s="277">
        <v>4237708.2039670004</v>
      </c>
      <c r="T81" s="277">
        <v>2129.7271799999999</v>
      </c>
      <c r="U81" s="277">
        <v>2579399.6181299998</v>
      </c>
      <c r="V81" s="277">
        <v>1456.615</v>
      </c>
      <c r="W81" s="277">
        <v>1721831.9345</v>
      </c>
      <c r="X81" s="277">
        <v>1835.96506</v>
      </c>
      <c r="Y81" s="277">
        <v>2576260.9476259998</v>
      </c>
      <c r="Z81" s="277">
        <v>2422.2741599999999</v>
      </c>
      <c r="AA81" s="277">
        <v>3486959.1842910009</v>
      </c>
      <c r="AB81" s="317">
        <f>D81+F81+H81+J81+L81+N81+P81+R81+T81+V81+X81+Z81</f>
        <v>37023.74336</v>
      </c>
      <c r="AC81" s="317">
        <f t="shared" ref="AC81:AC90" si="14">E81+G81+I81+K81+M81+O81+Q81+S81+U81+W81+Y81+AA81</f>
        <v>45558466.883439995</v>
      </c>
      <c r="AD81" s="84"/>
      <c r="AE81" s="397"/>
      <c r="AF81" s="232"/>
    </row>
    <row r="82" spans="1:33" ht="12" customHeight="1" x14ac:dyDescent="0.25">
      <c r="A82" s="388"/>
      <c r="B82" s="388">
        <v>713.1</v>
      </c>
      <c r="C82" s="252" t="s">
        <v>110</v>
      </c>
      <c r="D82" s="253">
        <v>837.4778</v>
      </c>
      <c r="E82" s="253">
        <v>1041686.26414</v>
      </c>
      <c r="F82" s="253">
        <v>2015.35283</v>
      </c>
      <c r="G82" s="253">
        <v>2360739.6088510002</v>
      </c>
      <c r="H82" s="253">
        <v>2632.7424699999997</v>
      </c>
      <c r="I82" s="253">
        <v>3137434.9325430007</v>
      </c>
      <c r="J82" s="253">
        <v>1706.2644500000001</v>
      </c>
      <c r="K82" s="253">
        <v>2131005.3233400001</v>
      </c>
      <c r="L82" s="253">
        <v>2791.0912499999999</v>
      </c>
      <c r="M82" s="253">
        <v>3440403.9336699997</v>
      </c>
      <c r="N82" s="253">
        <v>5821.3355500000007</v>
      </c>
      <c r="O82" s="253">
        <v>7255343.6371750012</v>
      </c>
      <c r="P82" s="277">
        <v>4861.4617900000003</v>
      </c>
      <c r="Q82" s="277">
        <v>5992244.3283659993</v>
      </c>
      <c r="R82" s="277">
        <v>3427.0778500000006</v>
      </c>
      <c r="S82" s="277">
        <v>4272198.4845550004</v>
      </c>
      <c r="T82" s="277">
        <v>2135.7127600000003</v>
      </c>
      <c r="U82" s="277">
        <v>2566099.355736</v>
      </c>
      <c r="V82" s="277">
        <v>901.55860999999993</v>
      </c>
      <c r="W82" s="277">
        <v>1064728.2226799999</v>
      </c>
      <c r="X82" s="277">
        <v>1461.9411699999998</v>
      </c>
      <c r="Y82" s="277">
        <v>1719651.190799</v>
      </c>
      <c r="Z82" s="277">
        <v>780.66166999999984</v>
      </c>
      <c r="AA82" s="277">
        <v>938838.31026400009</v>
      </c>
      <c r="AB82" s="317">
        <f>D82+F82+H82+J82+L82+N82+P82+R82+T82+V82+X82+Z82</f>
        <v>29372.678200000002</v>
      </c>
      <c r="AC82" s="317">
        <f>E82+G82+I82+K82+M82+O82+Q82+S82+U82+W82+Y82+AA82</f>
        <v>35920373.592119001</v>
      </c>
      <c r="AD82" s="84"/>
      <c r="AE82" s="2"/>
    </row>
    <row r="83" spans="1:33" ht="12" customHeight="1" x14ac:dyDescent="0.25">
      <c r="A83" s="388"/>
      <c r="B83" s="388"/>
      <c r="C83" s="252" t="s">
        <v>111</v>
      </c>
      <c r="D83" s="253">
        <v>226.79939999999999</v>
      </c>
      <c r="E83" s="253">
        <v>273783.19302000001</v>
      </c>
      <c r="F83" s="253">
        <v>175.99679999999998</v>
      </c>
      <c r="G83" s="253">
        <v>201218.95584000001</v>
      </c>
      <c r="H83" s="253">
        <v>68.16</v>
      </c>
      <c r="I83" s="253">
        <v>91988.724000000002</v>
      </c>
      <c r="J83" s="253">
        <v>430.82840000000004</v>
      </c>
      <c r="K83" s="253">
        <v>511017.43055999995</v>
      </c>
      <c r="L83" s="253">
        <v>595.30340000000001</v>
      </c>
      <c r="M83" s="253">
        <v>752740.88788000005</v>
      </c>
      <c r="N83" s="253">
        <v>263.33920000000001</v>
      </c>
      <c r="O83" s="253">
        <v>263587.80292000005</v>
      </c>
      <c r="P83" s="277">
        <v>381.47699999999998</v>
      </c>
      <c r="Q83" s="277">
        <v>483533.33399999997</v>
      </c>
      <c r="R83" s="277">
        <v>43.983370000000001</v>
      </c>
      <c r="S83" s="277">
        <v>48776.828819999995</v>
      </c>
      <c r="T83" s="277">
        <v>0</v>
      </c>
      <c r="U83" s="277">
        <v>0</v>
      </c>
      <c r="V83" s="277">
        <v>0</v>
      </c>
      <c r="W83" s="277">
        <v>0</v>
      </c>
      <c r="X83" s="277">
        <v>42.638120000000001</v>
      </c>
      <c r="Y83" s="277">
        <v>44181.619943999998</v>
      </c>
      <c r="Z83" s="277">
        <v>0</v>
      </c>
      <c r="AA83" s="277">
        <v>0</v>
      </c>
      <c r="AB83" s="317">
        <f>D83+F83+H83+J83+L83+N83+P83+R83+T83+V83+X83+Z83</f>
        <v>2228.5256899999999</v>
      </c>
      <c r="AC83" s="317">
        <f>E83+G83+I83+K83+M83+O83+Q83+S83+U83+W83+Y83+AA83</f>
        <v>2670828.7769840001</v>
      </c>
      <c r="AD83" s="84"/>
      <c r="AE83" s="84"/>
    </row>
    <row r="84" spans="1:33" ht="12" customHeight="1" x14ac:dyDescent="0.25">
      <c r="A84" s="388"/>
      <c r="B84" s="388"/>
      <c r="C84" s="252" t="s">
        <v>112</v>
      </c>
      <c r="D84" s="253">
        <v>14.1556</v>
      </c>
      <c r="E84" s="253">
        <v>35583.337960000004</v>
      </c>
      <c r="F84" s="253">
        <v>3.68</v>
      </c>
      <c r="G84" s="253">
        <v>6543.04</v>
      </c>
      <c r="H84" s="253">
        <v>35.130000000000003</v>
      </c>
      <c r="I84" s="253">
        <v>83639.659</v>
      </c>
      <c r="J84" s="253">
        <v>8.0500000000000007</v>
      </c>
      <c r="K84" s="253">
        <v>15304.09</v>
      </c>
      <c r="L84" s="253">
        <v>25.041</v>
      </c>
      <c r="M84" s="253">
        <v>43563.525900000001</v>
      </c>
      <c r="N84" s="253">
        <v>4.9800000000000004</v>
      </c>
      <c r="O84" s="253">
        <v>9662.1959999999999</v>
      </c>
      <c r="P84" s="277">
        <v>5.0650000000000004</v>
      </c>
      <c r="Q84" s="277">
        <v>12933.569</v>
      </c>
      <c r="R84" s="277">
        <v>29.245309999999996</v>
      </c>
      <c r="S84" s="277">
        <v>75869.415197999988</v>
      </c>
      <c r="T84" s="277">
        <v>51.18412</v>
      </c>
      <c r="U84" s="277">
        <v>53393.735415000003</v>
      </c>
      <c r="V84" s="277">
        <v>10.991209999999999</v>
      </c>
      <c r="W84" s="277">
        <v>18899.736962999999</v>
      </c>
      <c r="X84" s="277">
        <v>6.4183999999999992</v>
      </c>
      <c r="Y84" s="277">
        <v>13612.78456</v>
      </c>
      <c r="Z84" s="277">
        <v>35.02431</v>
      </c>
      <c r="AA84" s="277">
        <v>76030.509680999996</v>
      </c>
      <c r="AB84" s="317">
        <f>D84+F84+H84+J84+L84+N84+P84+R84+T84+V84+X84+Z84</f>
        <v>228.96494999999999</v>
      </c>
      <c r="AC84" s="317">
        <f t="shared" si="14"/>
        <v>445035.59967699996</v>
      </c>
      <c r="AD84" s="84"/>
      <c r="AE84" s="84"/>
    </row>
    <row r="85" spans="1:33" ht="12" customHeight="1" x14ac:dyDescent="0.25">
      <c r="A85" s="588" t="s">
        <v>113</v>
      </c>
      <c r="B85" s="588"/>
      <c r="C85" s="252" t="s">
        <v>114</v>
      </c>
      <c r="D85" s="253">
        <v>111.33919</v>
      </c>
      <c r="E85" s="253">
        <v>129034.71829000002</v>
      </c>
      <c r="F85" s="253">
        <v>54.932400000000001</v>
      </c>
      <c r="G85" s="253">
        <v>69430.086240000004</v>
      </c>
      <c r="H85" s="253">
        <v>28.356780000000004</v>
      </c>
      <c r="I85" s="253">
        <v>54392.796387999995</v>
      </c>
      <c r="J85" s="253">
        <v>63.856740000000002</v>
      </c>
      <c r="K85" s="253">
        <v>98777.668562000006</v>
      </c>
      <c r="L85" s="253">
        <v>24.040209999999998</v>
      </c>
      <c r="M85" s="253">
        <v>38855.823371999999</v>
      </c>
      <c r="N85" s="253">
        <v>53.233419999999995</v>
      </c>
      <c r="O85" s="253">
        <v>54453.722623999995</v>
      </c>
      <c r="P85" s="277">
        <v>110.976</v>
      </c>
      <c r="Q85" s="277">
        <v>157564.13160000002</v>
      </c>
      <c r="R85" s="277">
        <v>12.127890000000001</v>
      </c>
      <c r="S85" s="277">
        <v>14808.872993999998</v>
      </c>
      <c r="T85" s="277">
        <v>121.1632</v>
      </c>
      <c r="U85" s="277">
        <v>144335.42474600003</v>
      </c>
      <c r="V85" s="277">
        <v>9.89466</v>
      </c>
      <c r="W85" s="277">
        <v>12446.799078</v>
      </c>
      <c r="X85" s="277">
        <v>61.212870000000002</v>
      </c>
      <c r="Y85" s="277">
        <v>91577.714690000008</v>
      </c>
      <c r="Z85" s="277">
        <v>45.105039999999995</v>
      </c>
      <c r="AA85" s="277">
        <v>44792.416752000005</v>
      </c>
      <c r="AB85" s="317">
        <f>D85+F85+H85+J85+L85+N85+P85+R85+T85+V85+X85+Z85</f>
        <v>696.23839999999996</v>
      </c>
      <c r="AC85" s="317">
        <f t="shared" si="14"/>
        <v>910470.17533600016</v>
      </c>
      <c r="AD85" s="2"/>
      <c r="AF85" s="84"/>
      <c r="AG85" s="88"/>
    </row>
    <row r="86" spans="1:33" ht="12" customHeight="1" x14ac:dyDescent="0.25">
      <c r="A86" s="588" t="s">
        <v>115</v>
      </c>
      <c r="B86" s="588"/>
      <c r="C86" s="252" t="s">
        <v>116</v>
      </c>
      <c r="D86" s="253">
        <v>12.346</v>
      </c>
      <c r="E86" s="253">
        <v>17654.78</v>
      </c>
      <c r="F86" s="253">
        <v>0</v>
      </c>
      <c r="G86" s="253">
        <v>0</v>
      </c>
      <c r="H86" s="253">
        <v>0.6804</v>
      </c>
      <c r="I86" s="253">
        <v>1991.4627599999999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77">
        <v>0</v>
      </c>
      <c r="Q86" s="277">
        <v>0</v>
      </c>
      <c r="R86" s="277">
        <v>0.13063</v>
      </c>
      <c r="S86" s="277">
        <v>390.479196</v>
      </c>
      <c r="T86" s="277">
        <v>1.1359999999999999</v>
      </c>
      <c r="U86" s="277">
        <v>2749.12</v>
      </c>
      <c r="V86" s="277">
        <v>0</v>
      </c>
      <c r="W86" s="277">
        <v>0</v>
      </c>
      <c r="X86" s="277">
        <v>0.72121999999999997</v>
      </c>
      <c r="Y86" s="277">
        <v>2236.6636760000001</v>
      </c>
      <c r="Z86" s="277">
        <v>0</v>
      </c>
      <c r="AA86" s="277">
        <v>0</v>
      </c>
      <c r="AB86" s="317">
        <f t="shared" ref="AB86:AB87" si="15">D86+F86+H86+J86+L86+N86+P86+R86+T86+V86+X86+Z86</f>
        <v>15.014250000000001</v>
      </c>
      <c r="AC86" s="317">
        <f t="shared" si="14"/>
        <v>25022.505631999997</v>
      </c>
      <c r="AD86" s="2"/>
      <c r="AE86" s="398"/>
    </row>
    <row r="87" spans="1:33" ht="12" customHeight="1" x14ac:dyDescent="0.25">
      <c r="A87" s="589"/>
      <c r="B87" s="589"/>
      <c r="C87" s="330" t="s">
        <v>117</v>
      </c>
      <c r="D87" s="311">
        <f>SUM(D88:D90)</f>
        <v>161.047</v>
      </c>
      <c r="E87" s="311">
        <f t="shared" ref="E87:AA87" si="16">SUM(E88:E90)</f>
        <v>224882.60149999996</v>
      </c>
      <c r="F87" s="311">
        <f t="shared" si="16"/>
        <v>169.1592</v>
      </c>
      <c r="G87" s="311">
        <f t="shared" si="16"/>
        <v>172268.87807999999</v>
      </c>
      <c r="H87" s="311">
        <f t="shared" si="16"/>
        <v>136.88479999999998</v>
      </c>
      <c r="I87" s="311">
        <f t="shared" si="16"/>
        <v>158890.39806400001</v>
      </c>
      <c r="J87" s="311">
        <f t="shared" si="16"/>
        <v>204.541</v>
      </c>
      <c r="K87" s="311">
        <f>SUM(K88:K90)</f>
        <v>206300.08720000001</v>
      </c>
      <c r="L87" s="311">
        <f>SUM(L88:L90)</f>
        <v>41.376959999999997</v>
      </c>
      <c r="M87" s="311">
        <f t="shared" si="16"/>
        <v>51143.609639999995</v>
      </c>
      <c r="N87" s="311">
        <f>SUM(N88:N90)</f>
        <v>124.512</v>
      </c>
      <c r="O87" s="311">
        <f t="shared" si="16"/>
        <v>160179.45240000001</v>
      </c>
      <c r="P87" s="311">
        <f>SUM(P88:P90)</f>
        <v>64.926299999999998</v>
      </c>
      <c r="Q87" s="311">
        <f t="shared" si="16"/>
        <v>90676.907930000001</v>
      </c>
      <c r="R87" s="311">
        <f t="shared" si="16"/>
        <v>448.23405000000002</v>
      </c>
      <c r="S87" s="311">
        <f t="shared" si="16"/>
        <v>962701.14344999997</v>
      </c>
      <c r="T87" s="311">
        <f>SUM(T88:T90)</f>
        <v>776.46011999999996</v>
      </c>
      <c r="U87" s="311">
        <f>SUM(U88:U90)</f>
        <v>1599753.7200999998</v>
      </c>
      <c r="V87" s="311">
        <f>SUM(V88:V90)</f>
        <v>1114.7087200000001</v>
      </c>
      <c r="W87" s="311">
        <f t="shared" si="16"/>
        <v>2525417.8757190006</v>
      </c>
      <c r="X87" s="311">
        <f t="shared" si="16"/>
        <v>491.38016999999996</v>
      </c>
      <c r="Y87" s="311">
        <f t="shared" si="16"/>
        <v>1116621.2852750001</v>
      </c>
      <c r="Z87" s="311">
        <f t="shared" si="16"/>
        <v>1731.5019400000001</v>
      </c>
      <c r="AA87" s="311">
        <f t="shared" si="16"/>
        <v>3502776.8396999994</v>
      </c>
      <c r="AB87" s="317">
        <f t="shared" si="15"/>
        <v>5464.7322599999998</v>
      </c>
      <c r="AC87" s="317">
        <f t="shared" si="14"/>
        <v>10771612.799058</v>
      </c>
      <c r="AD87" s="2"/>
      <c r="AE87" s="84"/>
    </row>
    <row r="88" spans="1:33" s="5" customFormat="1" ht="12" customHeight="1" x14ac:dyDescent="0.25">
      <c r="A88" s="388"/>
      <c r="B88" s="388" t="s">
        <v>118</v>
      </c>
      <c r="C88" s="252" t="s">
        <v>119</v>
      </c>
      <c r="D88" s="253">
        <v>23.73</v>
      </c>
      <c r="E88" s="253">
        <v>51266.712</v>
      </c>
      <c r="F88" s="253">
        <v>1.3692</v>
      </c>
      <c r="G88" s="253">
        <v>3107.9470799999999</v>
      </c>
      <c r="H88" s="253">
        <v>25.23</v>
      </c>
      <c r="I88" s="253">
        <v>41235.198000000004</v>
      </c>
      <c r="J88" s="253">
        <v>1.2</v>
      </c>
      <c r="K88" s="253">
        <v>1554</v>
      </c>
      <c r="L88" s="253">
        <v>16.906959999999998</v>
      </c>
      <c r="M88" s="253">
        <v>31540.129639999999</v>
      </c>
      <c r="N88" s="253">
        <v>2.34</v>
      </c>
      <c r="O88" s="253">
        <v>3107.9879999999998</v>
      </c>
      <c r="P88" s="253">
        <v>25.566299999999998</v>
      </c>
      <c r="Q88" s="253">
        <v>41685.515930000001</v>
      </c>
      <c r="R88" s="253">
        <v>26.573400000000003</v>
      </c>
      <c r="S88" s="253">
        <v>42964.697159999996</v>
      </c>
      <c r="T88" s="253">
        <v>0</v>
      </c>
      <c r="U88" s="253">
        <v>0</v>
      </c>
      <c r="V88" s="253">
        <v>46.68</v>
      </c>
      <c r="W88" s="253">
        <v>88681.739999999991</v>
      </c>
      <c r="X88" s="277">
        <v>24</v>
      </c>
      <c r="Y88" s="277">
        <v>39681.599999999999</v>
      </c>
      <c r="Z88" s="277">
        <v>5.4767999999999999</v>
      </c>
      <c r="AA88" s="277">
        <v>13041.63</v>
      </c>
      <c r="AB88" s="317">
        <f>D88+F88+H88+J88+L88+N88+P88+R88+T88+V88+X88+Z88</f>
        <v>199.07266000000001</v>
      </c>
      <c r="AC88" s="317">
        <f t="shared" si="14"/>
        <v>357867.15780999995</v>
      </c>
      <c r="AD88" s="398"/>
      <c r="AE88" s="84"/>
    </row>
    <row r="89" spans="1:33" ht="12" customHeight="1" x14ac:dyDescent="0.25">
      <c r="A89" s="388"/>
      <c r="B89" s="388" t="s">
        <v>120</v>
      </c>
      <c r="C89" s="252" t="s">
        <v>121</v>
      </c>
      <c r="D89" s="253">
        <v>13.44</v>
      </c>
      <c r="E89" s="253">
        <v>12720.96</v>
      </c>
      <c r="F89" s="253">
        <v>26.72</v>
      </c>
      <c r="G89" s="253">
        <v>37145.408000000003</v>
      </c>
      <c r="H89" s="253">
        <v>61.305199999999999</v>
      </c>
      <c r="I89" s="253">
        <v>49114.289584000006</v>
      </c>
      <c r="J89" s="253">
        <v>39.552</v>
      </c>
      <c r="K89" s="253">
        <v>47790.681600000004</v>
      </c>
      <c r="L89" s="253">
        <v>1.8</v>
      </c>
      <c r="M89" s="253">
        <v>2555.64</v>
      </c>
      <c r="N89" s="253">
        <v>0</v>
      </c>
      <c r="O89" s="253">
        <v>0</v>
      </c>
      <c r="P89" s="277">
        <v>39.36</v>
      </c>
      <c r="Q89" s="277">
        <v>48991.392</v>
      </c>
      <c r="R89" s="277">
        <v>421.66065000000003</v>
      </c>
      <c r="S89" s="277">
        <v>919736.44628999999</v>
      </c>
      <c r="T89" s="277">
        <v>704.46011999999996</v>
      </c>
      <c r="U89" s="277">
        <v>1512568.9200999998</v>
      </c>
      <c r="V89" s="277">
        <v>1018.02872</v>
      </c>
      <c r="W89" s="277">
        <v>2380111.1357190004</v>
      </c>
      <c r="X89" s="277">
        <v>467.38016999999996</v>
      </c>
      <c r="Y89" s="277">
        <v>1076939.6852750001</v>
      </c>
      <c r="Z89" s="277">
        <v>1559.0029000000002</v>
      </c>
      <c r="AA89" s="277">
        <v>3278898.9321079995</v>
      </c>
      <c r="AB89" s="329">
        <f>D89+F89+H89+J89+L89+N89+P89+R89+T89+V89+X89+Z89</f>
        <v>4352.7097599999997</v>
      </c>
      <c r="AC89" s="329">
        <f t="shared" si="14"/>
        <v>9366573.4906760007</v>
      </c>
      <c r="AD89" s="2"/>
    </row>
    <row r="90" spans="1:33" ht="12" customHeight="1" x14ac:dyDescent="0.25">
      <c r="A90" s="388"/>
      <c r="B90" s="388" t="s">
        <v>122</v>
      </c>
      <c r="C90" s="252" t="s">
        <v>123</v>
      </c>
      <c r="D90" s="253">
        <v>123.877</v>
      </c>
      <c r="E90" s="253">
        <v>160894.92949999997</v>
      </c>
      <c r="F90" s="253">
        <v>141.07</v>
      </c>
      <c r="G90" s="253">
        <v>132015.52299999999</v>
      </c>
      <c r="H90" s="253">
        <v>50.349599999999995</v>
      </c>
      <c r="I90" s="253">
        <v>68540.910480000006</v>
      </c>
      <c r="J90" s="253">
        <v>163.78899999999999</v>
      </c>
      <c r="K90" s="253">
        <v>156955.4056</v>
      </c>
      <c r="L90" s="253">
        <v>22.67</v>
      </c>
      <c r="M90" s="253">
        <v>17047.84</v>
      </c>
      <c r="N90" s="253">
        <v>122.172</v>
      </c>
      <c r="O90" s="253">
        <v>157071.4644</v>
      </c>
      <c r="P90" s="253">
        <v>0</v>
      </c>
      <c r="Q90" s="253">
        <v>0</v>
      </c>
      <c r="R90" s="277">
        <v>0</v>
      </c>
      <c r="S90" s="277">
        <v>0</v>
      </c>
      <c r="T90" s="277">
        <v>72</v>
      </c>
      <c r="U90" s="277">
        <v>87184.799999999988</v>
      </c>
      <c r="V90" s="277">
        <v>50</v>
      </c>
      <c r="W90" s="277">
        <v>56625</v>
      </c>
      <c r="X90" s="277">
        <v>0</v>
      </c>
      <c r="Y90" s="277">
        <v>0</v>
      </c>
      <c r="Z90" s="277">
        <v>167.02223999999998</v>
      </c>
      <c r="AA90" s="277">
        <v>210836.277592</v>
      </c>
      <c r="AB90" s="317">
        <f>D90+F90+H90+J90+L90+N90+P90+R90+T90+V90+X90+Z90</f>
        <v>912.94983999999999</v>
      </c>
      <c r="AC90" s="317">
        <f t="shared" si="14"/>
        <v>1047172.150572</v>
      </c>
      <c r="AD90" s="2"/>
    </row>
    <row r="91" spans="1:33" ht="12" customHeight="1" x14ac:dyDescent="0.25">
      <c r="A91" s="248" t="s">
        <v>105</v>
      </c>
      <c r="B91" s="324"/>
      <c r="C91" s="325" t="s">
        <v>124</v>
      </c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</row>
    <row r="92" spans="1:33" ht="12" customHeight="1" x14ac:dyDescent="0.25">
      <c r="A92" s="331"/>
      <c r="B92" s="388" t="s">
        <v>125</v>
      </c>
      <c r="C92" s="332" t="s">
        <v>126</v>
      </c>
      <c r="D92" s="263">
        <v>119.47880000000001</v>
      </c>
      <c r="E92" s="263">
        <v>83002.410859999989</v>
      </c>
      <c r="F92" s="263">
        <v>125.71617000000001</v>
      </c>
      <c r="G92" s="263">
        <v>98360.596768000018</v>
      </c>
      <c r="H92" s="263">
        <v>138.99363999999991</v>
      </c>
      <c r="I92" s="263">
        <v>113302.19508799999</v>
      </c>
      <c r="J92" s="263">
        <v>100.18400000000003</v>
      </c>
      <c r="K92" s="263">
        <v>79495.254391999988</v>
      </c>
      <c r="L92" s="263">
        <v>116.02295000000002</v>
      </c>
      <c r="M92" s="263">
        <v>90210.750518999994</v>
      </c>
      <c r="N92" s="263">
        <v>122.18682000000001</v>
      </c>
      <c r="O92" s="263">
        <v>82063.363188000003</v>
      </c>
      <c r="P92" s="263">
        <v>94.178110000000004</v>
      </c>
      <c r="Q92" s="263">
        <v>63446.902480000004</v>
      </c>
      <c r="R92" s="263">
        <v>101.64882</v>
      </c>
      <c r="S92" s="263">
        <v>66858.11176</v>
      </c>
      <c r="T92" s="263">
        <v>123.848</v>
      </c>
      <c r="U92" s="263">
        <v>79177.239999999991</v>
      </c>
      <c r="V92" s="263">
        <v>136.774</v>
      </c>
      <c r="W92" s="263">
        <v>87215.12000000001</v>
      </c>
      <c r="X92" s="263">
        <v>90.65652</v>
      </c>
      <c r="Y92" s="263">
        <v>59804.903359999997</v>
      </c>
      <c r="Z92" s="263">
        <v>385.18976000000004</v>
      </c>
      <c r="AA92" s="263">
        <v>145201.492176</v>
      </c>
      <c r="AB92" s="263">
        <f>D92+F92+H92+J92+L92+N92+P92+R92+T92+V92+X92+Z92</f>
        <v>1654.8775899999998</v>
      </c>
      <c r="AC92" s="263">
        <f t="shared" ref="AC92:AC103" si="17">E92+G92+I92+K92+M92+O92+Q92+S92+U92+W92+Y92+AA92</f>
        <v>1048138.340591</v>
      </c>
      <c r="AD92" s="399"/>
    </row>
    <row r="93" spans="1:33" ht="12" customHeight="1" x14ac:dyDescent="0.25">
      <c r="A93" s="331"/>
      <c r="B93" s="388" t="s">
        <v>309</v>
      </c>
      <c r="C93" s="332" t="s">
        <v>128</v>
      </c>
      <c r="D93" s="263">
        <v>3303.2555000000011</v>
      </c>
      <c r="E93" s="263">
        <v>1330520.3983000009</v>
      </c>
      <c r="F93" s="263">
        <v>339.55887999999987</v>
      </c>
      <c r="G93" s="263">
        <v>162735.57277300017</v>
      </c>
      <c r="H93" s="263">
        <v>30.672500000000028</v>
      </c>
      <c r="I93" s="263">
        <v>55402.864684999993</v>
      </c>
      <c r="J93" s="263">
        <v>19.864600000000006</v>
      </c>
      <c r="K93" s="263">
        <v>31184.60739099998</v>
      </c>
      <c r="L93" s="263">
        <v>12.519869999999999</v>
      </c>
      <c r="M93" s="263">
        <v>22592.647671999988</v>
      </c>
      <c r="N93" s="263">
        <v>15.646380000000006</v>
      </c>
      <c r="O93" s="263">
        <v>26235.677950000027</v>
      </c>
      <c r="P93" s="263">
        <v>169.82317000000012</v>
      </c>
      <c r="Q93" s="263">
        <v>150084.54395600004</v>
      </c>
      <c r="R93" s="263">
        <v>1630.7442699999981</v>
      </c>
      <c r="S93" s="263">
        <v>790646.37801599933</v>
      </c>
      <c r="T93" s="263">
        <v>4617.6727399999945</v>
      </c>
      <c r="U93" s="263">
        <v>2379784.8018369987</v>
      </c>
      <c r="V93" s="263">
        <v>6639.1527299999952</v>
      </c>
      <c r="W93" s="263">
        <v>3387064.2342619933</v>
      </c>
      <c r="X93" s="329">
        <v>4258.2338300000029</v>
      </c>
      <c r="Y93" s="329">
        <v>2307808.8066469962</v>
      </c>
      <c r="Z93" s="329">
        <v>3459.4768399999994</v>
      </c>
      <c r="AA93" s="329">
        <v>2089699.0658230004</v>
      </c>
      <c r="AB93" s="317">
        <f>D93+F93+H93+J93+L93+N93+P93+R93+T93+V93+X93+Z93</f>
        <v>24496.621309999991</v>
      </c>
      <c r="AC93" s="317">
        <f>E93+G93+I93+K93+M93+O93+Q93+S93+U93+W93+Y93+AA93</f>
        <v>12733759.599311989</v>
      </c>
      <c r="AD93" s="84"/>
    </row>
    <row r="94" spans="1:33" s="5" customFormat="1" ht="12" customHeight="1" x14ac:dyDescent="0.25">
      <c r="A94" s="588"/>
      <c r="B94" s="588"/>
      <c r="C94" s="328" t="s">
        <v>129</v>
      </c>
      <c r="D94" s="262">
        <f>D95+D96+D97</f>
        <v>1683.14084</v>
      </c>
      <c r="E94" s="262">
        <f t="shared" ref="E94:AA94" si="18">E95+E96+E97</f>
        <v>1522439.6524400001</v>
      </c>
      <c r="F94" s="262">
        <f t="shared" si="18"/>
        <v>1171.0734</v>
      </c>
      <c r="G94" s="262">
        <f t="shared" si="18"/>
        <v>1087777.7365540001</v>
      </c>
      <c r="H94" s="262">
        <f t="shared" si="18"/>
        <v>673.0753400000001</v>
      </c>
      <c r="I94" s="262">
        <f t="shared" si="18"/>
        <v>635865.6234080001</v>
      </c>
      <c r="J94" s="262">
        <f t="shared" si="18"/>
        <v>1570.4463000000001</v>
      </c>
      <c r="K94" s="262">
        <f t="shared" si="18"/>
        <v>1616468.617877</v>
      </c>
      <c r="L94" s="262">
        <f t="shared" si="18"/>
        <v>1171.0546999999999</v>
      </c>
      <c r="M94" s="262">
        <f t="shared" si="18"/>
        <v>1175807.1672339998</v>
      </c>
      <c r="N94" s="262">
        <f t="shared" si="18"/>
        <v>468.84855000000005</v>
      </c>
      <c r="O94" s="262">
        <f t="shared" si="18"/>
        <v>711191.47262800019</v>
      </c>
      <c r="P94" s="262">
        <f t="shared" si="18"/>
        <v>2017.08863</v>
      </c>
      <c r="Q94" s="262">
        <f t="shared" si="18"/>
        <v>2659011.8438920001</v>
      </c>
      <c r="R94" s="262">
        <f t="shared" si="18"/>
        <v>1014.6695099999999</v>
      </c>
      <c r="S94" s="262">
        <f t="shared" si="18"/>
        <v>1578596.2394370001</v>
      </c>
      <c r="T94" s="262">
        <f t="shared" si="18"/>
        <v>544.59785999999997</v>
      </c>
      <c r="U94" s="262">
        <f t="shared" si="18"/>
        <v>944814.86249199975</v>
      </c>
      <c r="V94" s="262">
        <f>V95+V96+V97</f>
        <v>929.40350000000001</v>
      </c>
      <c r="W94" s="262">
        <f t="shared" si="18"/>
        <v>1449200.828314</v>
      </c>
      <c r="X94" s="262">
        <f>X95+X96+X97</f>
        <v>530.15277000000003</v>
      </c>
      <c r="Y94" s="262">
        <f t="shared" si="18"/>
        <v>962286.74908199988</v>
      </c>
      <c r="Z94" s="262">
        <f>Z95+Z96+Z97</f>
        <v>1642.5424499999999</v>
      </c>
      <c r="AA94" s="262">
        <f t="shared" si="18"/>
        <v>2465851.3290419998</v>
      </c>
      <c r="AB94" s="317">
        <f>D94+F94+H94+J94+L94+N94+P94+R94+T94+V94+X94+Z94</f>
        <v>13416.093850000001</v>
      </c>
      <c r="AC94" s="317">
        <f t="shared" si="17"/>
        <v>16809312.122400001</v>
      </c>
      <c r="AE94" s="232"/>
    </row>
    <row r="95" spans="1:33" ht="12" customHeight="1" x14ac:dyDescent="0.25">
      <c r="A95" s="388"/>
      <c r="B95" s="388"/>
      <c r="C95" s="328" t="s">
        <v>310</v>
      </c>
      <c r="D95" s="262">
        <v>0</v>
      </c>
      <c r="E95" s="262">
        <v>0</v>
      </c>
      <c r="F95" s="262">
        <v>0</v>
      </c>
      <c r="G95" s="262">
        <v>0</v>
      </c>
      <c r="H95" s="262">
        <v>0</v>
      </c>
      <c r="I95" s="262">
        <v>0</v>
      </c>
      <c r="J95" s="262">
        <v>0</v>
      </c>
      <c r="K95" s="262">
        <v>0</v>
      </c>
      <c r="L95" s="262">
        <v>0</v>
      </c>
      <c r="M95" s="262">
        <v>0</v>
      </c>
      <c r="N95" s="262">
        <v>0</v>
      </c>
      <c r="O95" s="262">
        <v>0</v>
      </c>
      <c r="P95" s="262">
        <v>0</v>
      </c>
      <c r="Q95" s="262">
        <v>0</v>
      </c>
      <c r="R95" s="262">
        <v>0</v>
      </c>
      <c r="S95" s="262">
        <v>0</v>
      </c>
      <c r="T95" s="311">
        <v>0</v>
      </c>
      <c r="U95" s="311">
        <v>0</v>
      </c>
      <c r="V95" s="311">
        <v>0</v>
      </c>
      <c r="W95" s="311">
        <v>0</v>
      </c>
      <c r="X95" s="311">
        <v>0</v>
      </c>
      <c r="Y95" s="311">
        <v>0</v>
      </c>
      <c r="Z95" s="311">
        <v>0</v>
      </c>
      <c r="AA95" s="311">
        <v>0</v>
      </c>
      <c r="AB95" s="317">
        <f>D95+F95+H95+J95+L95+N95+P95+R95+T95+V95+X95+Z95</f>
        <v>0</v>
      </c>
      <c r="AC95" s="317">
        <f t="shared" si="17"/>
        <v>0</v>
      </c>
      <c r="AD95" s="84"/>
    </row>
    <row r="96" spans="1:33" ht="12" customHeight="1" x14ac:dyDescent="0.25">
      <c r="A96" s="388"/>
      <c r="B96" s="388" t="s">
        <v>131</v>
      </c>
      <c r="C96" s="252" t="s">
        <v>132</v>
      </c>
      <c r="D96" s="253">
        <v>1520.66</v>
      </c>
      <c r="E96" s="253">
        <v>1142059.6500000001</v>
      </c>
      <c r="F96" s="253">
        <v>1043.23741</v>
      </c>
      <c r="G96" s="253">
        <v>884503.97330900002</v>
      </c>
      <c r="H96" s="253">
        <v>617.60115000000008</v>
      </c>
      <c r="I96" s="253">
        <v>520913.12224300014</v>
      </c>
      <c r="J96" s="253">
        <v>1399.5503700000002</v>
      </c>
      <c r="K96" s="253">
        <v>1221135.705845</v>
      </c>
      <c r="L96" s="253">
        <v>1027.83799</v>
      </c>
      <c r="M96" s="253">
        <v>858464.52309999987</v>
      </c>
      <c r="N96" s="253">
        <v>236.096</v>
      </c>
      <c r="O96" s="253">
        <v>270716.75680000003</v>
      </c>
      <c r="P96" s="277">
        <v>1953.4285</v>
      </c>
      <c r="Q96" s="277">
        <v>2485644.27611</v>
      </c>
      <c r="R96" s="277">
        <v>923.65248999999994</v>
      </c>
      <c r="S96" s="277">
        <v>1367328.752023</v>
      </c>
      <c r="T96" s="277">
        <v>456.91271999999998</v>
      </c>
      <c r="U96" s="277">
        <v>663962.19021599984</v>
      </c>
      <c r="V96" s="277">
        <v>824</v>
      </c>
      <c r="W96" s="277">
        <v>1211892.8</v>
      </c>
      <c r="X96" s="277">
        <v>438.89364</v>
      </c>
      <c r="Y96" s="277">
        <v>649083.16040399997</v>
      </c>
      <c r="Z96" s="277">
        <v>1534.5915199999999</v>
      </c>
      <c r="AA96" s="277">
        <v>2291846.9550399999</v>
      </c>
      <c r="AB96" s="317">
        <f t="shared" ref="AB96:AB99" si="19">D96+F96+H96+J96+L96+N96+P96+R96+T96+V96+X96+Z96</f>
        <v>11976.461790000001</v>
      </c>
      <c r="AC96" s="317">
        <f t="shared" si="17"/>
        <v>13567551.86509</v>
      </c>
      <c r="AD96" s="84"/>
    </row>
    <row r="97" spans="1:30" ht="12" customHeight="1" x14ac:dyDescent="0.25">
      <c r="A97" s="388"/>
      <c r="B97" s="388" t="s">
        <v>133</v>
      </c>
      <c r="C97" s="252" t="s">
        <v>134</v>
      </c>
      <c r="D97" s="253">
        <v>162.48083999999997</v>
      </c>
      <c r="E97" s="253">
        <v>380380.00244000001</v>
      </c>
      <c r="F97" s="253">
        <v>127.83599</v>
      </c>
      <c r="G97" s="253">
        <v>203273.76324500001</v>
      </c>
      <c r="H97" s="253">
        <v>55.47419</v>
      </c>
      <c r="I97" s="253">
        <v>114952.50116499998</v>
      </c>
      <c r="J97" s="253">
        <v>170.89593000000002</v>
      </c>
      <c r="K97" s="253">
        <v>395332.91203199996</v>
      </c>
      <c r="L97" s="253">
        <v>143.21670999999998</v>
      </c>
      <c r="M97" s="253">
        <v>317342.644134</v>
      </c>
      <c r="N97" s="253">
        <v>232.75255000000001</v>
      </c>
      <c r="O97" s="253">
        <v>440474.7158280001</v>
      </c>
      <c r="P97" s="277">
        <v>63.660129999999995</v>
      </c>
      <c r="Q97" s="277">
        <v>173367.567782</v>
      </c>
      <c r="R97" s="277">
        <v>91.017019999999988</v>
      </c>
      <c r="S97" s="277">
        <v>211267.48741400003</v>
      </c>
      <c r="T97" s="277">
        <v>87.685140000000004</v>
      </c>
      <c r="U97" s="277">
        <v>280852.67227599997</v>
      </c>
      <c r="V97" s="277">
        <v>105.40349999999998</v>
      </c>
      <c r="W97" s="277">
        <v>237308.02831400002</v>
      </c>
      <c r="X97" s="277">
        <v>91.259129999999999</v>
      </c>
      <c r="Y97" s="277">
        <v>313203.58867799991</v>
      </c>
      <c r="Z97" s="277">
        <v>107.95093</v>
      </c>
      <c r="AA97" s="277">
        <v>174004.37400199997</v>
      </c>
      <c r="AB97" s="317">
        <f>D97+F97+H97+J97+L97+N97+P97+R97+T97+V97+X97+Z97</f>
        <v>1439.6320599999997</v>
      </c>
      <c r="AC97" s="317">
        <f t="shared" si="17"/>
        <v>3241760.2573099998</v>
      </c>
    </row>
    <row r="98" spans="1:30" ht="14.25" customHeight="1" x14ac:dyDescent="0.25">
      <c r="A98" s="388"/>
      <c r="B98" s="388" t="s">
        <v>135</v>
      </c>
      <c r="C98" s="328" t="s">
        <v>136</v>
      </c>
      <c r="D98" s="262">
        <v>44.09704</v>
      </c>
      <c r="E98" s="262">
        <v>22434.324336000001</v>
      </c>
      <c r="F98" s="262">
        <v>13.8078</v>
      </c>
      <c r="G98" s="262">
        <v>10036.457969999999</v>
      </c>
      <c r="H98" s="262">
        <v>1.7821500000000001</v>
      </c>
      <c r="I98" s="262">
        <v>3569.3985039999993</v>
      </c>
      <c r="J98" s="262">
        <v>10.842880000000001</v>
      </c>
      <c r="K98" s="262">
        <v>13443.201344000001</v>
      </c>
      <c r="L98" s="262">
        <v>0.27034000000000002</v>
      </c>
      <c r="M98" s="262">
        <v>569.60269800000003</v>
      </c>
      <c r="N98" s="262">
        <v>14.018040000000001</v>
      </c>
      <c r="O98" s="262">
        <v>7438.2523180000007</v>
      </c>
      <c r="P98" s="311">
        <v>0.67447999999999986</v>
      </c>
      <c r="Q98" s="311">
        <v>1720.2593960000002</v>
      </c>
      <c r="R98" s="311">
        <v>0.55609999999999993</v>
      </c>
      <c r="S98" s="311">
        <v>2254.6878080000001</v>
      </c>
      <c r="T98" s="311">
        <v>19.011700000000001</v>
      </c>
      <c r="U98" s="311">
        <v>32428.492999999999</v>
      </c>
      <c r="V98" s="311">
        <v>1.542E-2</v>
      </c>
      <c r="W98" s="311">
        <v>40.970939999999999</v>
      </c>
      <c r="X98" s="311">
        <v>7.94693</v>
      </c>
      <c r="Y98" s="311">
        <v>6449.3861870000001</v>
      </c>
      <c r="Z98" s="311">
        <v>113.67155000000001</v>
      </c>
      <c r="AA98" s="311">
        <v>30659.262887000001</v>
      </c>
      <c r="AB98" s="317">
        <f>D98+F98+H98+J98+L98+N98+P98+R98+T98+V98+X98+Z98</f>
        <v>226.69443000000001</v>
      </c>
      <c r="AC98" s="317">
        <f t="shared" si="17"/>
        <v>131044.29738800001</v>
      </c>
      <c r="AD98" s="84"/>
    </row>
    <row r="99" spans="1:30" ht="12" customHeight="1" x14ac:dyDescent="0.25">
      <c r="A99" s="388"/>
      <c r="B99" s="388" t="s">
        <v>137</v>
      </c>
      <c r="C99" s="252" t="s">
        <v>138</v>
      </c>
      <c r="D99" s="253">
        <v>1.3675999999999999</v>
      </c>
      <c r="E99" s="253">
        <v>2969.7657530000001</v>
      </c>
      <c r="F99" s="253">
        <v>0.9321299999999999</v>
      </c>
      <c r="G99" s="253">
        <v>2417.608205</v>
      </c>
      <c r="H99" s="253">
        <v>1.6710800000000008</v>
      </c>
      <c r="I99" s="253">
        <v>3807.9606250000015</v>
      </c>
      <c r="J99" s="253">
        <v>0.92263999999999979</v>
      </c>
      <c r="K99" s="253">
        <v>2334.1054480000003</v>
      </c>
      <c r="L99" s="253">
        <v>1.14354</v>
      </c>
      <c r="M99" s="253">
        <v>2716.6001230000002</v>
      </c>
      <c r="N99" s="253">
        <v>1.46421</v>
      </c>
      <c r="O99" s="253">
        <v>3400.894753</v>
      </c>
      <c r="P99" s="277">
        <v>2.3783100000000013</v>
      </c>
      <c r="Q99" s="277">
        <v>4945.2356630000004</v>
      </c>
      <c r="R99" s="277">
        <v>1.7260900000000012</v>
      </c>
      <c r="S99" s="277">
        <v>3852.7041809999982</v>
      </c>
      <c r="T99" s="277">
        <v>21.76667000000003</v>
      </c>
      <c r="U99" s="277">
        <v>21743.910846999992</v>
      </c>
      <c r="V99" s="277">
        <v>27.557089999999985</v>
      </c>
      <c r="W99" s="277">
        <v>40237.830005999997</v>
      </c>
      <c r="X99" s="277">
        <v>2.8237900000000029</v>
      </c>
      <c r="Y99" s="277">
        <v>4633.6007379999992</v>
      </c>
      <c r="Z99" s="277">
        <v>2.1038800000000024</v>
      </c>
      <c r="AA99" s="277">
        <v>4077.4731560000018</v>
      </c>
      <c r="AB99" s="317">
        <f t="shared" si="19"/>
        <v>65.857030000000023</v>
      </c>
      <c r="AC99" s="317">
        <f t="shared" si="17"/>
        <v>97137.689497999992</v>
      </c>
    </row>
    <row r="100" spans="1:30" ht="12" customHeight="1" x14ac:dyDescent="0.25">
      <c r="A100" s="332"/>
      <c r="B100" s="388" t="s">
        <v>139</v>
      </c>
      <c r="C100" s="252" t="s">
        <v>140</v>
      </c>
      <c r="D100" s="253">
        <v>14.277720000000009</v>
      </c>
      <c r="E100" s="253">
        <v>65123.757580999954</v>
      </c>
      <c r="F100" s="253">
        <v>13.284120000000003</v>
      </c>
      <c r="G100" s="253">
        <v>58012.878490999974</v>
      </c>
      <c r="H100" s="253">
        <v>15.006660000000013</v>
      </c>
      <c r="I100" s="253">
        <v>60697.231641000057</v>
      </c>
      <c r="J100" s="253">
        <v>9.6511100000000027</v>
      </c>
      <c r="K100" s="253">
        <v>45926.300360999994</v>
      </c>
      <c r="L100" s="253">
        <v>10.679559999999997</v>
      </c>
      <c r="M100" s="253">
        <v>47363.107910000006</v>
      </c>
      <c r="N100" s="253">
        <v>16.164050000000003</v>
      </c>
      <c r="O100" s="253">
        <v>57560.331829000002</v>
      </c>
      <c r="P100" s="277">
        <v>25.759200000000003</v>
      </c>
      <c r="Q100" s="277">
        <v>97151.537103000053</v>
      </c>
      <c r="R100" s="277">
        <v>18.112400000000015</v>
      </c>
      <c r="S100" s="277">
        <v>61901.158977999992</v>
      </c>
      <c r="T100" s="277">
        <v>25.215450000000018</v>
      </c>
      <c r="U100" s="277">
        <v>86532.103040000031</v>
      </c>
      <c r="V100" s="277">
        <v>25.185230000000018</v>
      </c>
      <c r="W100" s="277">
        <v>87700.6227049999</v>
      </c>
      <c r="X100" s="277">
        <v>23.378210000000021</v>
      </c>
      <c r="Y100" s="277">
        <v>83288.23584799988</v>
      </c>
      <c r="Z100" s="277">
        <v>27.578680000000009</v>
      </c>
      <c r="AA100" s="277">
        <v>91824.551718999923</v>
      </c>
      <c r="AB100" s="317">
        <f>D100+F100+H100+J100+L100+N100+P100+R100+T100+V100+X100+Z100</f>
        <v>224.29239000000015</v>
      </c>
      <c r="AC100" s="317">
        <f>E100+G100+I100+K100+M100+O100+Q100+S100+U100+W100+Y100+AA100</f>
        <v>843081.81720599975</v>
      </c>
    </row>
    <row r="101" spans="1:30" ht="12" customHeight="1" x14ac:dyDescent="0.25">
      <c r="A101" s="333"/>
      <c r="B101" s="388" t="s">
        <v>311</v>
      </c>
      <c r="C101" s="252" t="s">
        <v>142</v>
      </c>
      <c r="D101" s="253">
        <v>9.2965599999999995</v>
      </c>
      <c r="E101" s="253">
        <v>17475.758081</v>
      </c>
      <c r="F101" s="253">
        <v>8.907110000000003</v>
      </c>
      <c r="G101" s="253">
        <v>14032.151180000001</v>
      </c>
      <c r="H101" s="253">
        <v>5.6431100000000001</v>
      </c>
      <c r="I101" s="253">
        <v>9497.867607000002</v>
      </c>
      <c r="J101" s="253">
        <v>4.6004900000000006</v>
      </c>
      <c r="K101" s="253">
        <v>5675.2298219999975</v>
      </c>
      <c r="L101" s="253">
        <v>1.8894699999999998</v>
      </c>
      <c r="M101" s="253">
        <v>3105.2581100000002</v>
      </c>
      <c r="N101" s="253">
        <v>0.68052000000000012</v>
      </c>
      <c r="O101" s="253">
        <v>2034.122282</v>
      </c>
      <c r="P101" s="277">
        <v>9.4716200000000033</v>
      </c>
      <c r="Q101" s="277">
        <v>13201.968600000002</v>
      </c>
      <c r="R101" s="277">
        <v>24.183289999999996</v>
      </c>
      <c r="S101" s="277">
        <v>35580.081542999993</v>
      </c>
      <c r="T101" s="277">
        <v>27.788609999999998</v>
      </c>
      <c r="U101" s="277">
        <v>45908.771297000007</v>
      </c>
      <c r="V101" s="277">
        <v>20.526799999999998</v>
      </c>
      <c r="W101" s="277">
        <v>31470.241670999996</v>
      </c>
      <c r="X101" s="277">
        <v>31.101919999999996</v>
      </c>
      <c r="Y101" s="277">
        <v>47463.02526599999</v>
      </c>
      <c r="Z101" s="277">
        <v>26.457620000000002</v>
      </c>
      <c r="AA101" s="277">
        <v>40946.825692999999</v>
      </c>
      <c r="AB101" s="317">
        <f>D101+F101+H101+J101+L101+N101+P101+R101+T101+V101+X101+Z101</f>
        <v>170.54711999999998</v>
      </c>
      <c r="AC101" s="317">
        <f t="shared" si="17"/>
        <v>266391.30115199997</v>
      </c>
    </row>
    <row r="102" spans="1:30" ht="12" customHeight="1" x14ac:dyDescent="0.25">
      <c r="A102" s="333"/>
      <c r="B102" s="388">
        <v>705</v>
      </c>
      <c r="C102" s="252" t="s">
        <v>143</v>
      </c>
      <c r="D102" s="253">
        <v>17.217609999999976</v>
      </c>
      <c r="E102" s="253">
        <v>98647.213753000033</v>
      </c>
      <c r="F102" s="253">
        <v>16.172619999999998</v>
      </c>
      <c r="G102" s="253">
        <v>81540.627168000006</v>
      </c>
      <c r="H102" s="253">
        <v>18.571769999999969</v>
      </c>
      <c r="I102" s="253">
        <v>90826.325392999992</v>
      </c>
      <c r="J102" s="253">
        <v>11.912299999999995</v>
      </c>
      <c r="K102" s="253">
        <v>56260.781700000014</v>
      </c>
      <c r="L102" s="253">
        <v>14.054309999999981</v>
      </c>
      <c r="M102" s="253">
        <v>72788.113877000011</v>
      </c>
      <c r="N102" s="253">
        <v>17.920909999999949</v>
      </c>
      <c r="O102" s="253">
        <v>81711.100625000079</v>
      </c>
      <c r="P102" s="277">
        <v>22.310269999999978</v>
      </c>
      <c r="Q102" s="277">
        <v>106673.49306399994</v>
      </c>
      <c r="R102" s="277">
        <v>16.879319999999968</v>
      </c>
      <c r="S102" s="277">
        <v>82075.134567000045</v>
      </c>
      <c r="T102" s="277">
        <v>20.029989999999945</v>
      </c>
      <c r="U102" s="277">
        <v>96282.113526000161</v>
      </c>
      <c r="V102" s="277">
        <v>21.226699999999941</v>
      </c>
      <c r="W102" s="277">
        <v>95551.008408000125</v>
      </c>
      <c r="X102" s="277">
        <v>20.40442999999993</v>
      </c>
      <c r="Y102" s="277">
        <v>91290.398619000145</v>
      </c>
      <c r="Z102" s="277">
        <v>26.04419999999995</v>
      </c>
      <c r="AA102" s="277">
        <v>107691.19482700025</v>
      </c>
      <c r="AB102" s="317">
        <f>D102+F102+H102+J102+L102+N102+P102+R102+T102+V102+X102+Z102</f>
        <v>222.7444299999996</v>
      </c>
      <c r="AC102" s="317">
        <f t="shared" si="17"/>
        <v>1061337.5055270006</v>
      </c>
    </row>
    <row r="103" spans="1:30" ht="12" customHeight="1" x14ac:dyDescent="0.25">
      <c r="A103" s="332"/>
      <c r="B103" s="388" t="s">
        <v>144</v>
      </c>
      <c r="C103" s="252" t="s">
        <v>145</v>
      </c>
      <c r="D103" s="253">
        <v>1.5308799999999998</v>
      </c>
      <c r="E103" s="253">
        <v>3919.6099379999991</v>
      </c>
      <c r="F103" s="253">
        <v>0.98565999999999998</v>
      </c>
      <c r="G103" s="253">
        <v>2408.8607460000003</v>
      </c>
      <c r="H103" s="253">
        <v>1.4857899999999999</v>
      </c>
      <c r="I103" s="253">
        <v>3707.0439729999989</v>
      </c>
      <c r="J103" s="253">
        <v>1.2768599999999997</v>
      </c>
      <c r="K103" s="253">
        <v>2995.8811260000002</v>
      </c>
      <c r="L103" s="253">
        <v>0.67447999999999997</v>
      </c>
      <c r="M103" s="253">
        <v>2111.9101349999996</v>
      </c>
      <c r="N103" s="253">
        <v>0.69464000000000004</v>
      </c>
      <c r="O103" s="253">
        <v>2459.9893109999994</v>
      </c>
      <c r="P103" s="277">
        <v>1.3294999999999997</v>
      </c>
      <c r="Q103" s="277">
        <v>4744.5975369999996</v>
      </c>
      <c r="R103" s="277">
        <v>1.3304899999999997</v>
      </c>
      <c r="S103" s="277">
        <v>4667.2293589999999</v>
      </c>
      <c r="T103" s="277">
        <v>0.88453000000000004</v>
      </c>
      <c r="U103" s="277">
        <v>3364.8414740000007</v>
      </c>
      <c r="V103" s="277">
        <v>1.07866</v>
      </c>
      <c r="W103" s="277">
        <v>3567.5287650000005</v>
      </c>
      <c r="X103" s="277">
        <v>1.08727</v>
      </c>
      <c r="Y103" s="277">
        <v>3031.309847</v>
      </c>
      <c r="Z103" s="277">
        <v>1.8620100000000002</v>
      </c>
      <c r="AA103" s="277">
        <v>5775.4197799999993</v>
      </c>
      <c r="AB103" s="317">
        <f>D103+F103+H103+J103+L103+N103+P103+R103+T103+V103+X103+Z103</f>
        <v>14.220769999999998</v>
      </c>
      <c r="AC103" s="317">
        <f t="shared" si="17"/>
        <v>42754.221990999991</v>
      </c>
    </row>
    <row r="104" spans="1:30" s="5" customFormat="1" ht="9" customHeight="1" x14ac:dyDescent="0.25">
      <c r="A104" s="312"/>
      <c r="B104" s="312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2"/>
      <c r="AC104" s="312"/>
    </row>
    <row r="105" spans="1:30" s="5" customFormat="1" ht="14.25" customHeight="1" x14ac:dyDescent="0.25">
      <c r="A105" s="373"/>
      <c r="B105" s="373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</row>
    <row r="106" spans="1:30" s="5" customFormat="1" ht="12.75" customHeight="1" x14ac:dyDescent="0.25">
      <c r="A106" s="373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</row>
    <row r="107" spans="1:30" ht="12" customHeight="1" x14ac:dyDescent="0.25">
      <c r="A107" s="373"/>
      <c r="B107" s="373"/>
      <c r="C107" s="373"/>
      <c r="D107" s="379"/>
      <c r="E107" s="379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</row>
    <row r="108" spans="1:30" x14ac:dyDescent="0.25">
      <c r="A108" s="373"/>
      <c r="B108" s="373"/>
      <c r="C108" s="373"/>
      <c r="D108" s="374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/>
      <c r="R108" s="374"/>
      <c r="S108" s="374"/>
      <c r="T108" s="374"/>
      <c r="U108" s="374"/>
      <c r="V108" s="374"/>
      <c r="W108" s="374"/>
      <c r="X108" s="374"/>
      <c r="Y108" s="374"/>
      <c r="Z108" s="374"/>
      <c r="AA108" s="374"/>
      <c r="AB108" s="247"/>
      <c r="AC108" s="375" t="s">
        <v>276</v>
      </c>
    </row>
    <row r="109" spans="1:30" x14ac:dyDescent="0.25">
      <c r="A109" s="610" t="s">
        <v>342</v>
      </c>
      <c r="B109" s="610"/>
      <c r="C109" s="610"/>
      <c r="D109" s="610"/>
      <c r="E109" s="610"/>
      <c r="F109" s="610"/>
      <c r="G109" s="610"/>
      <c r="H109" s="610"/>
      <c r="I109" s="610"/>
      <c r="J109" s="610"/>
      <c r="K109" s="610"/>
      <c r="L109" s="610"/>
      <c r="M109" s="610"/>
      <c r="N109" s="610"/>
      <c r="O109" s="610"/>
      <c r="P109" s="610"/>
      <c r="Q109" s="610"/>
      <c r="R109" s="610"/>
      <c r="S109" s="610"/>
      <c r="T109" s="610"/>
      <c r="U109" s="610"/>
      <c r="V109" s="610"/>
      <c r="W109" s="610"/>
      <c r="X109" s="610"/>
      <c r="Y109" s="610"/>
      <c r="Z109" s="610"/>
      <c r="AA109" s="610"/>
      <c r="AB109" s="610"/>
      <c r="AC109" s="610"/>
    </row>
    <row r="110" spans="1:30" ht="15.75" thickBot="1" x14ac:dyDescent="0.3">
      <c r="A110" s="582" t="s">
        <v>3</v>
      </c>
      <c r="B110" s="582"/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</row>
    <row r="111" spans="1:30" ht="15.75" thickBot="1" x14ac:dyDescent="0.3">
      <c r="A111" s="597" t="s">
        <v>149</v>
      </c>
      <c r="B111" s="599" t="s">
        <v>5</v>
      </c>
      <c r="C111" s="586" t="s">
        <v>90</v>
      </c>
      <c r="D111" s="585" t="s">
        <v>7</v>
      </c>
      <c r="E111" s="585"/>
      <c r="F111" s="585" t="s">
        <v>8</v>
      </c>
      <c r="G111" s="585"/>
      <c r="H111" s="585" t="s">
        <v>9</v>
      </c>
      <c r="I111" s="585"/>
      <c r="J111" s="585" t="s">
        <v>10</v>
      </c>
      <c r="K111" s="585"/>
      <c r="L111" s="585" t="s">
        <v>11</v>
      </c>
      <c r="M111" s="585"/>
      <c r="N111" s="585" t="s">
        <v>12</v>
      </c>
      <c r="O111" s="585"/>
      <c r="P111" s="585" t="s">
        <v>13</v>
      </c>
      <c r="Q111" s="585"/>
      <c r="R111" s="585" t="s">
        <v>14</v>
      </c>
      <c r="S111" s="585"/>
      <c r="T111" s="585" t="s">
        <v>15</v>
      </c>
      <c r="U111" s="585"/>
      <c r="V111" s="585" t="s">
        <v>16</v>
      </c>
      <c r="W111" s="585"/>
      <c r="X111" s="585" t="s">
        <v>17</v>
      </c>
      <c r="Y111" s="585"/>
      <c r="Z111" s="585" t="s">
        <v>18</v>
      </c>
      <c r="AA111" s="585"/>
      <c r="AB111" s="585" t="s">
        <v>19</v>
      </c>
      <c r="AC111" s="592"/>
    </row>
    <row r="112" spans="1:30" s="5" customFormat="1" ht="15.75" thickBot="1" x14ac:dyDescent="0.3">
      <c r="A112" s="598"/>
      <c r="B112" s="600"/>
      <c r="C112" s="587"/>
      <c r="D112" s="242" t="s">
        <v>20</v>
      </c>
      <c r="E112" s="242" t="s">
        <v>21</v>
      </c>
      <c r="F112" s="242" t="s">
        <v>20</v>
      </c>
      <c r="G112" s="242" t="s">
        <v>21</v>
      </c>
      <c r="H112" s="242" t="s">
        <v>20</v>
      </c>
      <c r="I112" s="242" t="s">
        <v>21</v>
      </c>
      <c r="J112" s="242" t="s">
        <v>20</v>
      </c>
      <c r="K112" s="242" t="s">
        <v>21</v>
      </c>
      <c r="L112" s="242" t="s">
        <v>20</v>
      </c>
      <c r="M112" s="242" t="s">
        <v>21</v>
      </c>
      <c r="N112" s="242" t="s">
        <v>20</v>
      </c>
      <c r="O112" s="242" t="s">
        <v>21</v>
      </c>
      <c r="P112" s="242" t="s">
        <v>20</v>
      </c>
      <c r="Q112" s="242" t="s">
        <v>21</v>
      </c>
      <c r="R112" s="242" t="s">
        <v>20</v>
      </c>
      <c r="S112" s="242" t="s">
        <v>21</v>
      </c>
      <c r="T112" s="242" t="s">
        <v>20</v>
      </c>
      <c r="U112" s="242" t="s">
        <v>21</v>
      </c>
      <c r="V112" s="242" t="s">
        <v>20</v>
      </c>
      <c r="W112" s="242" t="s">
        <v>21</v>
      </c>
      <c r="X112" s="242" t="s">
        <v>20</v>
      </c>
      <c r="Y112" s="242" t="s">
        <v>21</v>
      </c>
      <c r="Z112" s="242" t="s">
        <v>20</v>
      </c>
      <c r="AA112" s="242" t="s">
        <v>21</v>
      </c>
      <c r="AB112" s="242" t="s">
        <v>20</v>
      </c>
      <c r="AC112" s="243" t="s">
        <v>21</v>
      </c>
    </row>
    <row r="113" spans="1:31" s="5" customFormat="1" ht="12" customHeight="1" x14ac:dyDescent="0.25">
      <c r="A113" s="334"/>
      <c r="B113" s="335"/>
      <c r="C113" s="334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</row>
    <row r="114" spans="1:31" s="5" customFormat="1" ht="12" customHeight="1" x14ac:dyDescent="0.25">
      <c r="A114" s="332"/>
      <c r="B114" s="388" t="s">
        <v>150</v>
      </c>
      <c r="C114" s="252" t="s">
        <v>151</v>
      </c>
      <c r="D114" s="253">
        <v>0</v>
      </c>
      <c r="E114" s="253">
        <v>0</v>
      </c>
      <c r="F114" s="253">
        <v>25.151949999999996</v>
      </c>
      <c r="G114" s="253">
        <v>47102.816803000009</v>
      </c>
      <c r="H114" s="253">
        <v>16.250029999999999</v>
      </c>
      <c r="I114" s="253">
        <v>31443.893647999997</v>
      </c>
      <c r="J114" s="253">
        <v>4.3772200000000003</v>
      </c>
      <c r="K114" s="253">
        <v>8935.0975290000006</v>
      </c>
      <c r="L114" s="253">
        <v>2.6136299999999997</v>
      </c>
      <c r="M114" s="253">
        <v>5399.6564189999999</v>
      </c>
      <c r="N114" s="253">
        <v>9.0719999999999995E-2</v>
      </c>
      <c r="O114" s="253">
        <v>288.99763200000001</v>
      </c>
      <c r="P114" s="253">
        <v>0</v>
      </c>
      <c r="Q114" s="253">
        <v>0</v>
      </c>
      <c r="R114" s="253">
        <v>0</v>
      </c>
      <c r="S114" s="253">
        <v>0</v>
      </c>
      <c r="T114" s="253">
        <v>0</v>
      </c>
      <c r="U114" s="253">
        <v>0</v>
      </c>
      <c r="V114" s="253">
        <v>0</v>
      </c>
      <c r="W114" s="253">
        <v>0</v>
      </c>
      <c r="X114" s="253">
        <v>0</v>
      </c>
      <c r="Y114" s="253">
        <v>0</v>
      </c>
      <c r="Z114" s="253">
        <v>0</v>
      </c>
      <c r="AA114" s="253">
        <v>0</v>
      </c>
      <c r="AB114" s="253">
        <f>D114+F114+H114+J114+L114+N114+P114+R114+T114+V114+X114+Z114</f>
        <v>48.483549999999994</v>
      </c>
      <c r="AC114" s="253">
        <f t="shared" ref="AB114:AC119" si="20">E114+G114+I114+K114+M114+O114+Q114+S114+U114+W114+Y114+AA114</f>
        <v>93170.462031000017</v>
      </c>
    </row>
    <row r="115" spans="1:31" s="5" customFormat="1" ht="12" customHeight="1" x14ac:dyDescent="0.25">
      <c r="A115" s="333"/>
      <c r="B115" s="388" t="s">
        <v>152</v>
      </c>
      <c r="C115" s="254" t="s">
        <v>153</v>
      </c>
      <c r="D115" s="302">
        <v>0</v>
      </c>
      <c r="E115" s="302">
        <v>0</v>
      </c>
      <c r="F115" s="253">
        <v>60.677680000000002</v>
      </c>
      <c r="G115" s="253">
        <v>47742.441986000005</v>
      </c>
      <c r="H115" s="253">
        <v>21.924379999999999</v>
      </c>
      <c r="I115" s="253">
        <v>18044.984020000004</v>
      </c>
      <c r="J115" s="253">
        <v>3.6196999999999999</v>
      </c>
      <c r="K115" s="253">
        <v>2993.8538699999999</v>
      </c>
      <c r="L115" s="253">
        <v>0</v>
      </c>
      <c r="M115" s="253">
        <v>0</v>
      </c>
      <c r="N115" s="253">
        <v>0</v>
      </c>
      <c r="O115" s="253">
        <v>0</v>
      </c>
      <c r="P115" s="253">
        <v>0</v>
      </c>
      <c r="Q115" s="253">
        <v>0</v>
      </c>
      <c r="R115" s="253">
        <v>0.10432999999999999</v>
      </c>
      <c r="S115" s="253">
        <v>277.49693400000001</v>
      </c>
      <c r="T115" s="253">
        <v>0</v>
      </c>
      <c r="U115" s="253">
        <v>0</v>
      </c>
      <c r="V115" s="253">
        <v>0</v>
      </c>
      <c r="W115" s="253">
        <v>0</v>
      </c>
      <c r="X115" s="253">
        <v>0</v>
      </c>
      <c r="Y115" s="253">
        <v>0</v>
      </c>
      <c r="Z115" s="253">
        <v>0</v>
      </c>
      <c r="AA115" s="253">
        <v>0</v>
      </c>
      <c r="AB115" s="263">
        <f t="shared" si="20"/>
        <v>86.326089999999994</v>
      </c>
      <c r="AC115" s="263">
        <f t="shared" si="20"/>
        <v>69058.77681000001</v>
      </c>
    </row>
    <row r="116" spans="1:31" s="5" customFormat="1" ht="12" customHeight="1" x14ac:dyDescent="0.25">
      <c r="A116" s="333"/>
      <c r="B116" s="388" t="s">
        <v>154</v>
      </c>
      <c r="C116" s="254" t="s">
        <v>155</v>
      </c>
      <c r="D116" s="253">
        <v>5.2253799999999995</v>
      </c>
      <c r="E116" s="253">
        <v>29896.682408000008</v>
      </c>
      <c r="F116" s="253">
        <v>5.383829999999997</v>
      </c>
      <c r="G116" s="253">
        <v>22233.783660000001</v>
      </c>
      <c r="H116" s="253">
        <v>6.3090899999999985</v>
      </c>
      <c r="I116" s="253">
        <v>21788.802320999996</v>
      </c>
      <c r="J116" s="337">
        <v>4.9217599999999981</v>
      </c>
      <c r="K116" s="337">
        <v>13835.265898000003</v>
      </c>
      <c r="L116" s="337">
        <v>4.8254699999999984</v>
      </c>
      <c r="M116" s="337">
        <v>16868.862949999999</v>
      </c>
      <c r="N116" s="337">
        <v>5.3674499999999954</v>
      </c>
      <c r="O116" s="337">
        <v>24094.259597000007</v>
      </c>
      <c r="P116" s="337">
        <v>7.6047599999999953</v>
      </c>
      <c r="Q116" s="337">
        <v>25164.279135999997</v>
      </c>
      <c r="R116" s="337">
        <v>5.1529499999999961</v>
      </c>
      <c r="S116" s="337">
        <v>16812.020272999987</v>
      </c>
      <c r="T116" s="337">
        <v>6.6111599999999946</v>
      </c>
      <c r="U116" s="337">
        <v>18150.244602000002</v>
      </c>
      <c r="V116" s="337">
        <v>6.3825699999999959</v>
      </c>
      <c r="W116" s="337">
        <v>19658.613625000005</v>
      </c>
      <c r="X116" s="337">
        <v>5.565389999999991</v>
      </c>
      <c r="Y116" s="337">
        <v>15681.29957399999</v>
      </c>
      <c r="Z116" s="337">
        <v>6.6768899999999931</v>
      </c>
      <c r="AA116" s="337">
        <v>18435.455559999991</v>
      </c>
      <c r="AB116" s="263">
        <f t="shared" si="20"/>
        <v>70.026699999999948</v>
      </c>
      <c r="AC116" s="263">
        <f t="shared" si="20"/>
        <v>242619.56960399999</v>
      </c>
    </row>
    <row r="117" spans="1:31" s="5" customFormat="1" ht="12" customHeight="1" x14ac:dyDescent="0.25">
      <c r="A117" s="332"/>
      <c r="B117" s="388" t="s">
        <v>156</v>
      </c>
      <c r="C117" s="252" t="s">
        <v>157</v>
      </c>
      <c r="D117" s="253">
        <v>5.3884199999999991</v>
      </c>
      <c r="E117" s="253">
        <v>34345.317662999994</v>
      </c>
      <c r="F117" s="253">
        <v>5.1626399999999988</v>
      </c>
      <c r="G117" s="253">
        <v>32561.542197999999</v>
      </c>
      <c r="H117" s="253">
        <v>7.0622499999999979</v>
      </c>
      <c r="I117" s="253">
        <v>44248.960027999994</v>
      </c>
      <c r="J117" s="253">
        <v>4.3595400000000009</v>
      </c>
      <c r="K117" s="253">
        <v>26487.690977999988</v>
      </c>
      <c r="L117" s="253">
        <v>4.3503599999999993</v>
      </c>
      <c r="M117" s="253">
        <v>27175.790250999991</v>
      </c>
      <c r="N117" s="253">
        <v>4.6858699999999986</v>
      </c>
      <c r="O117" s="253">
        <v>29161.120361999991</v>
      </c>
      <c r="P117" s="253">
        <v>4.947280000000001</v>
      </c>
      <c r="Q117" s="253">
        <v>31369.706101999986</v>
      </c>
      <c r="R117" s="253">
        <v>4.8586900000000002</v>
      </c>
      <c r="S117" s="253">
        <v>30572.29235399999</v>
      </c>
      <c r="T117" s="253">
        <v>6.886689999999998</v>
      </c>
      <c r="U117" s="253">
        <v>40469.521775999987</v>
      </c>
      <c r="V117" s="253">
        <v>5.2816199999999984</v>
      </c>
      <c r="W117" s="253">
        <v>33125.247853000001</v>
      </c>
      <c r="X117" s="253">
        <v>5.8476899999999965</v>
      </c>
      <c r="Y117" s="253">
        <v>36343.435275000003</v>
      </c>
      <c r="Z117" s="253">
        <v>9.2915599999999987</v>
      </c>
      <c r="AA117" s="253">
        <v>37214.568477999986</v>
      </c>
      <c r="AB117" s="263">
        <f>D117+F117+H117+J117+L117+N117+P117+R117+T117+V117+X117+Z117</f>
        <v>68.12260999999998</v>
      </c>
      <c r="AC117" s="263">
        <f t="shared" si="20"/>
        <v>403075.19331799995</v>
      </c>
    </row>
    <row r="118" spans="1:31" s="5" customFormat="1" ht="12" customHeight="1" x14ac:dyDescent="0.25">
      <c r="A118" s="332"/>
      <c r="B118" s="388" t="s">
        <v>158</v>
      </c>
      <c r="C118" s="252" t="s">
        <v>159</v>
      </c>
      <c r="D118" s="253">
        <v>9.9229499999999984</v>
      </c>
      <c r="E118" s="253">
        <v>25863.439441999999</v>
      </c>
      <c r="F118" s="253">
        <v>46.50636999999999</v>
      </c>
      <c r="G118" s="253">
        <v>71067.704498999999</v>
      </c>
      <c r="H118" s="253">
        <v>32.347709999999992</v>
      </c>
      <c r="I118" s="253">
        <v>55188.958615999974</v>
      </c>
      <c r="J118" s="253">
        <v>13.723390000000004</v>
      </c>
      <c r="K118" s="253">
        <v>27079.948639999999</v>
      </c>
      <c r="L118" s="253">
        <v>12.489560000000001</v>
      </c>
      <c r="M118" s="253">
        <v>27349.092286999999</v>
      </c>
      <c r="N118" s="253">
        <v>4.3311499999999974</v>
      </c>
      <c r="O118" s="253">
        <v>13002.508521000007</v>
      </c>
      <c r="P118" s="253">
        <v>6.1549700000000005</v>
      </c>
      <c r="Q118" s="253">
        <v>18296.117959999996</v>
      </c>
      <c r="R118" s="253">
        <v>6.414369999999999</v>
      </c>
      <c r="S118" s="253">
        <v>18372.272084000004</v>
      </c>
      <c r="T118" s="253">
        <v>7.0943499999999995</v>
      </c>
      <c r="U118" s="253">
        <v>21289.390934999999</v>
      </c>
      <c r="V118" s="253">
        <v>7.7803100000000001</v>
      </c>
      <c r="W118" s="253">
        <v>23000.085770999991</v>
      </c>
      <c r="X118" s="253">
        <v>5.6936700000000036</v>
      </c>
      <c r="Y118" s="253">
        <v>16295.198982999986</v>
      </c>
      <c r="Z118" s="253">
        <v>8.7497000000000007</v>
      </c>
      <c r="AA118" s="253">
        <v>26660.080858999994</v>
      </c>
      <c r="AB118" s="263">
        <f>D118+F118+H118+J118+L118+N118+P118+R118+T118+V118+X118+Z118</f>
        <v>161.20849999999999</v>
      </c>
      <c r="AC118" s="263">
        <f t="shared" si="20"/>
        <v>343464.79859699996</v>
      </c>
    </row>
    <row r="119" spans="1:31" s="5" customFormat="1" ht="12" customHeight="1" x14ac:dyDescent="0.25">
      <c r="A119" s="332"/>
      <c r="B119" s="388" t="s">
        <v>160</v>
      </c>
      <c r="C119" s="252" t="s">
        <v>161</v>
      </c>
      <c r="D119" s="253">
        <v>0</v>
      </c>
      <c r="E119" s="253">
        <v>0</v>
      </c>
      <c r="F119" s="253">
        <v>0</v>
      </c>
      <c r="G119" s="253">
        <v>0</v>
      </c>
      <c r="H119" s="253">
        <v>0</v>
      </c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3">
        <v>0</v>
      </c>
      <c r="V119" s="253">
        <v>0</v>
      </c>
      <c r="W119" s="253">
        <v>0</v>
      </c>
      <c r="X119" s="253">
        <v>0</v>
      </c>
      <c r="Y119" s="253">
        <v>0</v>
      </c>
      <c r="Z119" s="253">
        <v>0</v>
      </c>
      <c r="AA119" s="253">
        <v>0</v>
      </c>
      <c r="AB119" s="263">
        <f>D119+F119+H119+J119+L119+N119+P119+R119+T119+V119+X119+Z119</f>
        <v>0</v>
      </c>
      <c r="AC119" s="263">
        <f t="shared" si="20"/>
        <v>0</v>
      </c>
    </row>
    <row r="120" spans="1:31" ht="12" customHeight="1" x14ac:dyDescent="0.25">
      <c r="A120" s="338"/>
      <c r="B120" s="388" t="s">
        <v>312</v>
      </c>
      <c r="C120" s="328" t="s">
        <v>313</v>
      </c>
      <c r="D120" s="262">
        <v>15.145080000000002</v>
      </c>
      <c r="E120" s="262">
        <v>29536.691008999998</v>
      </c>
      <c r="F120" s="262">
        <v>20.03002</v>
      </c>
      <c r="G120" s="262">
        <v>34338.483573999998</v>
      </c>
      <c r="H120" s="262">
        <v>11.539320000000004</v>
      </c>
      <c r="I120" s="262">
        <v>27867.948030999993</v>
      </c>
      <c r="J120" s="262">
        <v>6.0505100000000089</v>
      </c>
      <c r="K120" s="262">
        <v>16979.933916999995</v>
      </c>
      <c r="L120" s="262">
        <v>9.6442100000000064</v>
      </c>
      <c r="M120" s="262">
        <v>20174.167354999987</v>
      </c>
      <c r="N120" s="262">
        <v>8.7667299999999955</v>
      </c>
      <c r="O120" s="262">
        <v>17699.739827999987</v>
      </c>
      <c r="P120" s="262">
        <v>5.6635600000000119</v>
      </c>
      <c r="Q120" s="262">
        <v>15716.554087999988</v>
      </c>
      <c r="R120" s="262">
        <v>53.717459999999946</v>
      </c>
      <c r="S120" s="262">
        <v>44944.733703999955</v>
      </c>
      <c r="T120" s="262">
        <v>5.5046000000000115</v>
      </c>
      <c r="U120" s="262">
        <v>15979.691439999988</v>
      </c>
      <c r="V120" s="262">
        <v>28.497729999999965</v>
      </c>
      <c r="W120" s="262">
        <v>30924.585149000028</v>
      </c>
      <c r="X120" s="262">
        <v>348.09972999999997</v>
      </c>
      <c r="Y120" s="262">
        <v>181434.690397</v>
      </c>
      <c r="Z120" s="262">
        <v>237.61324999999997</v>
      </c>
      <c r="AA120" s="262">
        <v>93848.201957999976</v>
      </c>
      <c r="AB120" s="263">
        <f>D120+F120+H120+J120+L120+N120+P120+R120+T120+V120+X120+Z120</f>
        <v>750.27219999999988</v>
      </c>
      <c r="AC120" s="263">
        <f>E120+G120+I120+K120+M120+O120+Q120+S120+U120+W120+Y120+AA120</f>
        <v>529445.42044999986</v>
      </c>
      <c r="AD120" s="84"/>
    </row>
    <row r="121" spans="1:31" ht="12" customHeight="1" x14ac:dyDescent="0.25">
      <c r="A121" s="248" t="s">
        <v>105</v>
      </c>
      <c r="B121" s="250"/>
      <c r="C121" s="325" t="s">
        <v>166</v>
      </c>
      <c r="D121" s="285"/>
      <c r="E121" s="285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91"/>
      <c r="AC121" s="291"/>
    </row>
    <row r="122" spans="1:31" ht="12" customHeight="1" x14ac:dyDescent="0.25">
      <c r="A122" s="588"/>
      <c r="B122" s="588"/>
      <c r="C122" s="339" t="s">
        <v>167</v>
      </c>
      <c r="D122" s="262">
        <f>+D123+D124+D125+D126+D127</f>
        <v>8680.9259500000007</v>
      </c>
      <c r="E122" s="262">
        <f t="shared" ref="E122:AA122" si="21">+E123+E124+E125+E126+E127</f>
        <v>7714135.2452389933</v>
      </c>
      <c r="F122" s="262">
        <f t="shared" si="21"/>
        <v>5247.5374100000035</v>
      </c>
      <c r="G122" s="262">
        <f t="shared" si="21"/>
        <v>6295052.6252549952</v>
      </c>
      <c r="H122" s="262">
        <f>+H123+H124+H125+H126+H127</f>
        <v>7211.632290000005</v>
      </c>
      <c r="I122" s="262">
        <f>+I123+I124+I125+I126+I127</f>
        <v>8944089.5377139971</v>
      </c>
      <c r="J122" s="262">
        <f>+J123+J124+J125+J126+J127</f>
        <v>4238.6386199999997</v>
      </c>
      <c r="K122" s="262">
        <f t="shared" si="21"/>
        <v>5672055.7431850079</v>
      </c>
      <c r="L122" s="262">
        <f>+L123+L124+L125+L126+L127</f>
        <v>3082.6599799999981</v>
      </c>
      <c r="M122" s="262">
        <f t="shared" si="21"/>
        <v>4508653.4639270008</v>
      </c>
      <c r="N122" s="262">
        <f>+N123+N124+N125+N126+N127</f>
        <v>3097.2527699999991</v>
      </c>
      <c r="O122" s="262">
        <f t="shared" si="21"/>
        <v>4345352.9289200036</v>
      </c>
      <c r="P122" s="262">
        <f>+P123+P124+P125+P126+P127</f>
        <v>3504.9095799999986</v>
      </c>
      <c r="Q122" s="262">
        <f t="shared" si="21"/>
        <v>4901115.9380769944</v>
      </c>
      <c r="R122" s="262">
        <f>+R123+R124+R125+R126+R127</f>
        <v>2954.6292100000019</v>
      </c>
      <c r="S122" s="262">
        <f t="shared" si="21"/>
        <v>3796793.5075520007</v>
      </c>
      <c r="T122" s="262">
        <f>+T123+T124+T125+T126+T127</f>
        <v>7348.1062300000012</v>
      </c>
      <c r="U122" s="262">
        <f t="shared" si="21"/>
        <v>7980406.0942739965</v>
      </c>
      <c r="V122" s="262">
        <f t="shared" si="21"/>
        <v>6558.2163099999971</v>
      </c>
      <c r="W122" s="262">
        <f t="shared" si="21"/>
        <v>6617698.9177530007</v>
      </c>
      <c r="X122" s="262">
        <f t="shared" si="21"/>
        <v>9424.2385000000013</v>
      </c>
      <c r="Y122" s="262">
        <f t="shared" si="21"/>
        <v>8614110.7086440027</v>
      </c>
      <c r="Z122" s="262">
        <f t="shared" si="21"/>
        <v>12948.26187</v>
      </c>
      <c r="AA122" s="262">
        <f t="shared" si="21"/>
        <v>10299258.142639</v>
      </c>
      <c r="AB122" s="263">
        <f t="shared" ref="AB122:AC128" si="22">D122+F122+H122+J122+L122+N122+P122+R122+T122+V122+X122+Z122</f>
        <v>74297.008719999998</v>
      </c>
      <c r="AC122" s="263">
        <f t="shared" si="22"/>
        <v>79688722.853178993</v>
      </c>
    </row>
    <row r="123" spans="1:31" ht="12" customHeight="1" x14ac:dyDescent="0.25">
      <c r="A123" s="388"/>
      <c r="B123" s="388" t="s">
        <v>168</v>
      </c>
      <c r="C123" s="252" t="s">
        <v>169</v>
      </c>
      <c r="D123" s="265">
        <v>911.35</v>
      </c>
      <c r="E123" s="265">
        <v>782779.83</v>
      </c>
      <c r="F123" s="265">
        <v>200</v>
      </c>
      <c r="G123" s="265">
        <v>153237.5</v>
      </c>
      <c r="H123" s="265">
        <v>704</v>
      </c>
      <c r="I123" s="265">
        <v>566896.75</v>
      </c>
      <c r="J123" s="265">
        <v>75</v>
      </c>
      <c r="K123" s="265">
        <v>61282.5</v>
      </c>
      <c r="L123" s="265">
        <v>175</v>
      </c>
      <c r="M123" s="265">
        <v>146730</v>
      </c>
      <c r="N123" s="265">
        <v>25</v>
      </c>
      <c r="O123" s="265">
        <v>21740</v>
      </c>
      <c r="P123" s="265">
        <v>0</v>
      </c>
      <c r="Q123" s="265">
        <v>0</v>
      </c>
      <c r="R123" s="265">
        <v>0</v>
      </c>
      <c r="S123" s="265">
        <v>0</v>
      </c>
      <c r="T123" s="265">
        <v>0</v>
      </c>
      <c r="U123" s="265">
        <v>0</v>
      </c>
      <c r="V123" s="265">
        <v>630</v>
      </c>
      <c r="W123" s="265">
        <v>551910</v>
      </c>
      <c r="X123" s="265">
        <v>799.98</v>
      </c>
      <c r="Y123" s="265">
        <v>746858.83799999999</v>
      </c>
      <c r="Z123" s="265">
        <v>1057.5</v>
      </c>
      <c r="AA123" s="265">
        <v>961720</v>
      </c>
      <c r="AB123" s="263">
        <f t="shared" si="22"/>
        <v>4577.83</v>
      </c>
      <c r="AC123" s="263">
        <f t="shared" si="22"/>
        <v>3993155.4180000001</v>
      </c>
    </row>
    <row r="124" spans="1:31" s="5" customFormat="1" ht="12" customHeight="1" x14ac:dyDescent="0.25">
      <c r="A124" s="388"/>
      <c r="B124" s="388" t="s">
        <v>170</v>
      </c>
      <c r="C124" s="252" t="s">
        <v>171</v>
      </c>
      <c r="D124" s="253">
        <v>4164.5440399999998</v>
      </c>
      <c r="E124" s="253">
        <v>2064666.8433370001</v>
      </c>
      <c r="F124" s="253">
        <v>1443.8780800000002</v>
      </c>
      <c r="G124" s="253">
        <v>759183.71533499996</v>
      </c>
      <c r="H124" s="253">
        <v>1837.3307000000002</v>
      </c>
      <c r="I124" s="253">
        <v>996797.1752709999</v>
      </c>
      <c r="J124" s="253">
        <v>325.73422999999997</v>
      </c>
      <c r="K124" s="253">
        <v>191279.362192</v>
      </c>
      <c r="L124" s="253">
        <v>296.77780000000001</v>
      </c>
      <c r="M124" s="253">
        <v>177396.09555699999</v>
      </c>
      <c r="N124" s="253">
        <v>427.38739000000004</v>
      </c>
      <c r="O124" s="253">
        <v>254603.98102100001</v>
      </c>
      <c r="P124" s="253">
        <v>20.277530000000006</v>
      </c>
      <c r="Q124" s="253">
        <v>47752.56505099999</v>
      </c>
      <c r="R124" s="253">
        <v>478.20654999999999</v>
      </c>
      <c r="S124" s="253">
        <v>360139.66230799997</v>
      </c>
      <c r="T124" s="253">
        <v>2492.5782299999996</v>
      </c>
      <c r="U124" s="253">
        <v>1642736.7221869999</v>
      </c>
      <c r="V124" s="253">
        <v>2620.75684</v>
      </c>
      <c r="W124" s="253">
        <v>1690333.8840720002</v>
      </c>
      <c r="X124" s="253">
        <v>4363.0014300000003</v>
      </c>
      <c r="Y124" s="253">
        <v>2193284.4974099998</v>
      </c>
      <c r="Z124" s="253">
        <v>7246.1244800000004</v>
      </c>
      <c r="AA124" s="253">
        <v>3519468.0581770013</v>
      </c>
      <c r="AB124" s="263">
        <f>D124+F124+H124+J124+L124+N124+P124+R124+T124+V124+X124+Z124</f>
        <v>25716.597300000001</v>
      </c>
      <c r="AC124" s="263">
        <f t="shared" si="22"/>
        <v>13897642.561918</v>
      </c>
      <c r="AD124" s="84"/>
    </row>
    <row r="125" spans="1:31" ht="12" customHeight="1" x14ac:dyDescent="0.25">
      <c r="A125" s="388"/>
      <c r="B125" s="388" t="s">
        <v>172</v>
      </c>
      <c r="C125" s="252" t="s">
        <v>173</v>
      </c>
      <c r="D125" s="340">
        <v>8.7234200000000008</v>
      </c>
      <c r="E125" s="253">
        <v>21972.485078999998</v>
      </c>
      <c r="F125" s="253">
        <v>3.1063900000000002</v>
      </c>
      <c r="G125" s="253">
        <v>17016.059273999999</v>
      </c>
      <c r="H125" s="253">
        <v>3.9547600000000003</v>
      </c>
      <c r="I125" s="253">
        <v>10759.191321999999</v>
      </c>
      <c r="J125" s="253">
        <v>1.97908</v>
      </c>
      <c r="K125" s="253">
        <v>6250.8793480000004</v>
      </c>
      <c r="L125" s="253">
        <v>1.73925</v>
      </c>
      <c r="M125" s="253">
        <v>6124.0381130000005</v>
      </c>
      <c r="N125" s="253">
        <v>4.4357899999999999</v>
      </c>
      <c r="O125" s="253">
        <v>8987.1150870000019</v>
      </c>
      <c r="P125" s="253">
        <v>1.2519099999999999</v>
      </c>
      <c r="Q125" s="253">
        <v>4261.103959</v>
      </c>
      <c r="R125" s="253">
        <v>5.5766400000000003</v>
      </c>
      <c r="S125" s="253">
        <v>19327.26179</v>
      </c>
      <c r="T125" s="253">
        <v>0</v>
      </c>
      <c r="U125" s="253">
        <v>0</v>
      </c>
      <c r="V125" s="253">
        <v>6.4489300000000007</v>
      </c>
      <c r="W125" s="253">
        <v>21586.838129000003</v>
      </c>
      <c r="X125" s="253">
        <v>5.2891599999999999</v>
      </c>
      <c r="Y125" s="253">
        <v>17565.454782999997</v>
      </c>
      <c r="Z125" s="253">
        <v>0.6802999999999999</v>
      </c>
      <c r="AA125" s="253">
        <v>810.03321000000005</v>
      </c>
      <c r="AB125" s="263">
        <f t="shared" si="22"/>
        <v>43.18563000000001</v>
      </c>
      <c r="AC125" s="263">
        <f t="shared" si="22"/>
        <v>134660.46009400001</v>
      </c>
    </row>
    <row r="126" spans="1:31" ht="12" customHeight="1" x14ac:dyDescent="0.25">
      <c r="A126" s="388"/>
      <c r="B126" s="388" t="s">
        <v>174</v>
      </c>
      <c r="C126" s="252" t="s">
        <v>175</v>
      </c>
      <c r="D126" s="253">
        <v>175.875</v>
      </c>
      <c r="E126" s="253">
        <v>219640.83750000002</v>
      </c>
      <c r="F126" s="253">
        <v>45.625</v>
      </c>
      <c r="G126" s="253">
        <v>52075.362500000003</v>
      </c>
      <c r="H126" s="253">
        <v>168.09</v>
      </c>
      <c r="I126" s="253">
        <v>184638.29699999999</v>
      </c>
      <c r="J126" s="253">
        <v>73.507310000000004</v>
      </c>
      <c r="K126" s="253">
        <v>73492.649856999997</v>
      </c>
      <c r="L126" s="253">
        <v>172</v>
      </c>
      <c r="M126" s="253">
        <v>183449.9</v>
      </c>
      <c r="N126" s="253">
        <v>213.97499999999999</v>
      </c>
      <c r="O126" s="253">
        <v>224545.25</v>
      </c>
      <c r="P126" s="253">
        <v>116</v>
      </c>
      <c r="Q126" s="253">
        <v>127996.5</v>
      </c>
      <c r="R126" s="253">
        <v>216</v>
      </c>
      <c r="S126" s="253">
        <v>222351</v>
      </c>
      <c r="T126" s="253">
        <v>249.5</v>
      </c>
      <c r="U126" s="253">
        <v>255337.9</v>
      </c>
      <c r="V126" s="253">
        <v>277.03742999999997</v>
      </c>
      <c r="W126" s="253">
        <v>266669.28120999999</v>
      </c>
      <c r="X126" s="253">
        <v>342.80916999999999</v>
      </c>
      <c r="Y126" s="253">
        <v>353900.18209900003</v>
      </c>
      <c r="Z126" s="253">
        <v>181.27500000000001</v>
      </c>
      <c r="AA126" s="253">
        <v>197997.17499999999</v>
      </c>
      <c r="AB126" s="263">
        <f t="shared" si="22"/>
        <v>2231.69391</v>
      </c>
      <c r="AC126" s="263">
        <f t="shared" si="22"/>
        <v>2362094.3351659994</v>
      </c>
      <c r="AD126" s="84"/>
    </row>
    <row r="127" spans="1:31" ht="12" customHeight="1" x14ac:dyDescent="0.25">
      <c r="A127" s="388"/>
      <c r="B127" s="341" t="s">
        <v>176</v>
      </c>
      <c r="C127" s="252" t="s">
        <v>177</v>
      </c>
      <c r="D127" s="253">
        <v>3420.4334899999999</v>
      </c>
      <c r="E127" s="253">
        <v>4625075.2493229937</v>
      </c>
      <c r="F127" s="253">
        <v>3554.9279400000032</v>
      </c>
      <c r="G127" s="253">
        <v>5313539.988145995</v>
      </c>
      <c r="H127" s="253">
        <v>4498.2568300000039</v>
      </c>
      <c r="I127" s="253">
        <v>7184998.1241209963</v>
      </c>
      <c r="J127" s="253">
        <v>3762.4180000000001</v>
      </c>
      <c r="K127" s="253">
        <v>5339750.3517880077</v>
      </c>
      <c r="L127" s="253">
        <v>2437.1429299999982</v>
      </c>
      <c r="M127" s="253">
        <v>3994953.4302570005</v>
      </c>
      <c r="N127" s="253">
        <v>2426.4545899999994</v>
      </c>
      <c r="O127" s="253">
        <v>3835476.5828120033</v>
      </c>
      <c r="P127" s="253">
        <v>3367.3801399999988</v>
      </c>
      <c r="Q127" s="253">
        <v>4721105.7690669941</v>
      </c>
      <c r="R127" s="253">
        <v>2254.8460200000018</v>
      </c>
      <c r="S127" s="253">
        <v>3194975.5834540008</v>
      </c>
      <c r="T127" s="253">
        <v>4606.0280000000012</v>
      </c>
      <c r="U127" s="253">
        <v>6082331.4720869968</v>
      </c>
      <c r="V127" s="253">
        <v>3023.9731099999972</v>
      </c>
      <c r="W127" s="253">
        <v>4087198.9143420006</v>
      </c>
      <c r="X127" s="253">
        <v>3913.1587400000003</v>
      </c>
      <c r="Y127" s="253">
        <v>5302501.7363520032</v>
      </c>
      <c r="Z127" s="253">
        <v>4462.6820900000002</v>
      </c>
      <c r="AA127" s="253">
        <v>5619262.8762519993</v>
      </c>
      <c r="AB127" s="263">
        <f t="shared" si="22"/>
        <v>41727.701880000001</v>
      </c>
      <c r="AC127" s="263">
        <f t="shared" si="22"/>
        <v>59301170.078000993</v>
      </c>
    </row>
    <row r="128" spans="1:31" ht="12" customHeight="1" x14ac:dyDescent="0.25">
      <c r="A128" s="388"/>
      <c r="B128" s="388" t="s">
        <v>178</v>
      </c>
      <c r="C128" s="252" t="s">
        <v>179</v>
      </c>
      <c r="D128" s="253">
        <v>0</v>
      </c>
      <c r="E128" s="253">
        <v>0</v>
      </c>
      <c r="F128" s="253">
        <v>0</v>
      </c>
      <c r="G128" s="253">
        <v>0</v>
      </c>
      <c r="H128" s="253">
        <v>9.8659999999999997</v>
      </c>
      <c r="I128" s="253">
        <v>30558.948400000001</v>
      </c>
      <c r="J128" s="253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3">
        <v>0</v>
      </c>
      <c r="V128" s="253">
        <v>48</v>
      </c>
      <c r="W128" s="253">
        <v>27360</v>
      </c>
      <c r="X128" s="253">
        <v>0</v>
      </c>
      <c r="Y128" s="253">
        <v>0</v>
      </c>
      <c r="Z128" s="253">
        <v>0</v>
      </c>
      <c r="AA128" s="253">
        <v>0</v>
      </c>
      <c r="AB128" s="263">
        <f t="shared" si="22"/>
        <v>57.866</v>
      </c>
      <c r="AC128" s="263">
        <f t="shared" si="22"/>
        <v>57918.948400000001</v>
      </c>
      <c r="AD128" s="84"/>
      <c r="AE128" s="84"/>
    </row>
    <row r="129" spans="1:32" ht="12" customHeight="1" x14ac:dyDescent="0.25">
      <c r="A129" s="332"/>
      <c r="B129" s="388" t="s">
        <v>180</v>
      </c>
      <c r="C129" s="252" t="s">
        <v>181</v>
      </c>
      <c r="D129" s="253">
        <v>24.201429999999995</v>
      </c>
      <c r="E129" s="253">
        <v>26257.418920999997</v>
      </c>
      <c r="F129" s="253">
        <v>13.404720000000001</v>
      </c>
      <c r="G129" s="253">
        <v>16791.845497000006</v>
      </c>
      <c r="H129" s="253">
        <v>18.651929999999997</v>
      </c>
      <c r="I129" s="253">
        <v>20910.768706999999</v>
      </c>
      <c r="J129" s="253">
        <v>11.893760000000002</v>
      </c>
      <c r="K129" s="253">
        <v>12106.023466000001</v>
      </c>
      <c r="L129" s="253">
        <v>38.881220000000006</v>
      </c>
      <c r="M129" s="253">
        <v>37012.527879000016</v>
      </c>
      <c r="N129" s="253">
        <v>22.668890000000005</v>
      </c>
      <c r="O129" s="253">
        <v>21806.437496000013</v>
      </c>
      <c r="P129" s="253">
        <v>20.635430000000003</v>
      </c>
      <c r="Q129" s="253">
        <v>26397.608132000005</v>
      </c>
      <c r="R129" s="253">
        <v>15.285770000000001</v>
      </c>
      <c r="S129" s="253">
        <v>17500.340440000004</v>
      </c>
      <c r="T129" s="253">
        <v>28.954310000000024</v>
      </c>
      <c r="U129" s="253">
        <v>27854.220029000018</v>
      </c>
      <c r="V129" s="253">
        <v>14.819090000000003</v>
      </c>
      <c r="W129" s="253">
        <v>16822.401652</v>
      </c>
      <c r="X129" s="253">
        <v>26.101040000000015</v>
      </c>
      <c r="Y129" s="253">
        <v>24935.872737000005</v>
      </c>
      <c r="Z129" s="253">
        <v>20.566290000000009</v>
      </c>
      <c r="AA129" s="253">
        <v>27431.559216000012</v>
      </c>
      <c r="AB129" s="263">
        <f>D129+F129+H129+J129+L129+N129+P129+R129+T129+V129+X129+Z129</f>
        <v>256.06388000000004</v>
      </c>
      <c r="AC129" s="263">
        <f>E129+G129+I129+K129+M129+O129+Q129+S129+U129+W129+Y129+AA129</f>
        <v>275827.02417200006</v>
      </c>
      <c r="AD129" s="84"/>
    </row>
    <row r="130" spans="1:32" ht="12" customHeight="1" x14ac:dyDescent="0.25">
      <c r="A130" s="257"/>
      <c r="B130" s="257"/>
      <c r="C130" s="325" t="s">
        <v>182</v>
      </c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  <c r="AB130" s="291"/>
      <c r="AC130" s="291"/>
    </row>
    <row r="131" spans="1:32" ht="12" customHeight="1" x14ac:dyDescent="0.25">
      <c r="A131" s="388"/>
      <c r="B131" s="388" t="s">
        <v>183</v>
      </c>
      <c r="C131" s="252" t="s">
        <v>184</v>
      </c>
      <c r="D131" s="253">
        <v>0</v>
      </c>
      <c r="E131" s="253">
        <v>0</v>
      </c>
      <c r="F131" s="253">
        <v>0</v>
      </c>
      <c r="G131" s="253">
        <v>0</v>
      </c>
      <c r="H131" s="253">
        <v>0</v>
      </c>
      <c r="I131" s="253">
        <v>0</v>
      </c>
      <c r="J131" s="253">
        <v>0</v>
      </c>
      <c r="K131" s="253">
        <v>0</v>
      </c>
      <c r="L131" s="253">
        <v>0</v>
      </c>
      <c r="M131" s="253">
        <v>0</v>
      </c>
      <c r="N131" s="253">
        <v>0</v>
      </c>
      <c r="O131" s="253">
        <v>0</v>
      </c>
      <c r="P131" s="253">
        <v>0</v>
      </c>
      <c r="Q131" s="253">
        <v>0</v>
      </c>
      <c r="R131" s="253">
        <v>0</v>
      </c>
      <c r="S131" s="253">
        <v>0</v>
      </c>
      <c r="T131" s="253">
        <v>0</v>
      </c>
      <c r="U131" s="253">
        <v>0</v>
      </c>
      <c r="V131" s="253">
        <v>0</v>
      </c>
      <c r="W131" s="253">
        <v>0</v>
      </c>
      <c r="X131" s="253">
        <v>0</v>
      </c>
      <c r="Y131" s="253">
        <v>0</v>
      </c>
      <c r="Z131" s="253">
        <v>0</v>
      </c>
      <c r="AA131" s="253">
        <v>0</v>
      </c>
      <c r="AB131" s="263">
        <f t="shared" ref="AB131:AC133" si="23">D131+F131+H131+J131+L131+N131+P131+R131+T131+V131+X131+Z131</f>
        <v>0</v>
      </c>
      <c r="AC131" s="263">
        <f t="shared" si="23"/>
        <v>0</v>
      </c>
    </row>
    <row r="132" spans="1:32" ht="12" customHeight="1" x14ac:dyDescent="0.25">
      <c r="A132" s="388"/>
      <c r="B132" s="388" t="s">
        <v>185</v>
      </c>
      <c r="C132" s="252" t="s">
        <v>186</v>
      </c>
      <c r="D132" s="253">
        <v>0</v>
      </c>
      <c r="E132" s="253">
        <v>0</v>
      </c>
      <c r="F132" s="253">
        <v>0</v>
      </c>
      <c r="G132" s="253">
        <v>0</v>
      </c>
      <c r="H132" s="253">
        <v>0</v>
      </c>
      <c r="I132" s="253">
        <v>0</v>
      </c>
      <c r="J132" s="253">
        <v>0</v>
      </c>
      <c r="K132" s="253">
        <v>0</v>
      </c>
      <c r="L132" s="253">
        <v>0</v>
      </c>
      <c r="M132" s="253">
        <v>0</v>
      </c>
      <c r="N132" s="253">
        <v>0</v>
      </c>
      <c r="O132" s="253">
        <v>0</v>
      </c>
      <c r="P132" s="253">
        <v>0</v>
      </c>
      <c r="Q132" s="253">
        <v>0</v>
      </c>
      <c r="R132" s="253">
        <v>0</v>
      </c>
      <c r="S132" s="253">
        <v>0</v>
      </c>
      <c r="T132" s="253">
        <v>0</v>
      </c>
      <c r="U132" s="253">
        <v>0</v>
      </c>
      <c r="V132" s="253">
        <v>0</v>
      </c>
      <c r="W132" s="253">
        <v>0</v>
      </c>
      <c r="X132" s="253">
        <v>0</v>
      </c>
      <c r="Y132" s="253">
        <v>0</v>
      </c>
      <c r="Z132" s="253">
        <v>0</v>
      </c>
      <c r="AA132" s="253">
        <v>0</v>
      </c>
      <c r="AB132" s="263">
        <f t="shared" si="23"/>
        <v>0</v>
      </c>
      <c r="AC132" s="263">
        <f t="shared" si="23"/>
        <v>0</v>
      </c>
    </row>
    <row r="133" spans="1:32" ht="12" customHeight="1" x14ac:dyDescent="0.25">
      <c r="A133" s="388"/>
      <c r="B133" s="388" t="s">
        <v>187</v>
      </c>
      <c r="C133" s="252" t="s">
        <v>188</v>
      </c>
      <c r="D133" s="253">
        <v>0</v>
      </c>
      <c r="E133" s="253">
        <v>0</v>
      </c>
      <c r="F133" s="253">
        <v>0</v>
      </c>
      <c r="G133" s="253">
        <v>0</v>
      </c>
      <c r="H133" s="253">
        <v>0</v>
      </c>
      <c r="I133" s="253">
        <v>0</v>
      </c>
      <c r="J133" s="253">
        <v>0</v>
      </c>
      <c r="K133" s="253">
        <v>0</v>
      </c>
      <c r="L133" s="253">
        <v>0</v>
      </c>
      <c r="M133" s="253">
        <v>0</v>
      </c>
      <c r="N133" s="253">
        <v>0</v>
      </c>
      <c r="O133" s="253">
        <v>0</v>
      </c>
      <c r="P133" s="253">
        <v>0</v>
      </c>
      <c r="Q133" s="253">
        <v>0</v>
      </c>
      <c r="R133" s="253">
        <v>0</v>
      </c>
      <c r="S133" s="253">
        <v>0</v>
      </c>
      <c r="T133" s="253">
        <v>0</v>
      </c>
      <c r="U133" s="253">
        <v>0</v>
      </c>
      <c r="V133" s="253">
        <v>0</v>
      </c>
      <c r="W133" s="253">
        <v>0</v>
      </c>
      <c r="X133" s="253">
        <v>0</v>
      </c>
      <c r="Y133" s="253">
        <v>0</v>
      </c>
      <c r="Z133" s="253">
        <v>0</v>
      </c>
      <c r="AA133" s="253">
        <v>0</v>
      </c>
      <c r="AB133" s="263">
        <f t="shared" si="23"/>
        <v>0</v>
      </c>
      <c r="AC133" s="263">
        <f t="shared" si="23"/>
        <v>0</v>
      </c>
      <c r="AF133" s="2"/>
    </row>
    <row r="134" spans="1:32" ht="12" customHeight="1" x14ac:dyDescent="0.25">
      <c r="A134" s="248" t="s">
        <v>189</v>
      </c>
      <c r="B134" s="247"/>
      <c r="C134" s="342" t="s">
        <v>190</v>
      </c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91"/>
      <c r="AC134" s="291"/>
      <c r="AE134" s="2"/>
    </row>
    <row r="135" spans="1:32" ht="12" customHeight="1" x14ac:dyDescent="0.25">
      <c r="A135" s="331"/>
      <c r="B135" s="343" t="s">
        <v>191</v>
      </c>
      <c r="C135" s="252" t="s">
        <v>192</v>
      </c>
      <c r="D135" s="253">
        <v>0</v>
      </c>
      <c r="E135" s="253">
        <v>0</v>
      </c>
      <c r="F135" s="253">
        <v>0</v>
      </c>
      <c r="G135" s="253">
        <v>0</v>
      </c>
      <c r="H135" s="253">
        <v>0</v>
      </c>
      <c r="I135" s="253">
        <v>0</v>
      </c>
      <c r="J135" s="253">
        <v>0</v>
      </c>
      <c r="K135" s="253">
        <v>0</v>
      </c>
      <c r="L135" s="253">
        <v>2.181</v>
      </c>
      <c r="M135" s="253">
        <v>3039.8778000000002</v>
      </c>
      <c r="N135" s="253">
        <v>4.8150000000000004</v>
      </c>
      <c r="O135" s="253">
        <v>2888.5185000000001</v>
      </c>
      <c r="P135" s="253">
        <v>0</v>
      </c>
      <c r="Q135" s="253">
        <v>0</v>
      </c>
      <c r="R135" s="253">
        <v>11.2254</v>
      </c>
      <c r="S135" s="253">
        <v>2823.1880999999998</v>
      </c>
      <c r="T135" s="253">
        <v>0</v>
      </c>
      <c r="U135" s="253">
        <v>0</v>
      </c>
      <c r="V135" s="253">
        <v>0</v>
      </c>
      <c r="W135" s="253">
        <v>0</v>
      </c>
      <c r="X135" s="253">
        <v>0</v>
      </c>
      <c r="Y135" s="253">
        <v>0</v>
      </c>
      <c r="Z135" s="253">
        <v>0</v>
      </c>
      <c r="AA135" s="253">
        <v>0</v>
      </c>
      <c r="AB135" s="263">
        <f t="shared" ref="AB135:AC143" si="24">D135+F135+H135+J135+L135+N135+P135+R135+T135+V135+X135+Z135</f>
        <v>18.221400000000003</v>
      </c>
      <c r="AC135" s="263">
        <f t="shared" si="24"/>
        <v>8751.5843999999997</v>
      </c>
    </row>
    <row r="136" spans="1:32" ht="12" customHeight="1" x14ac:dyDescent="0.25">
      <c r="A136" s="343"/>
      <c r="B136" s="388" t="s">
        <v>193</v>
      </c>
      <c r="C136" s="252" t="s">
        <v>194</v>
      </c>
      <c r="D136" s="253">
        <v>29.9</v>
      </c>
      <c r="E136" s="253">
        <v>29407.0772</v>
      </c>
      <c r="F136" s="253">
        <v>40.488999999999997</v>
      </c>
      <c r="G136" s="253">
        <v>41259.508199999997</v>
      </c>
      <c r="H136" s="253">
        <v>59.08</v>
      </c>
      <c r="I136" s="253">
        <v>78745.952999999994</v>
      </c>
      <c r="J136" s="253">
        <v>108.56769</v>
      </c>
      <c r="K136" s="253">
        <v>118123.629749</v>
      </c>
      <c r="L136" s="253">
        <v>39.869999999999997</v>
      </c>
      <c r="M136" s="253">
        <v>49419.131699999998</v>
      </c>
      <c r="N136" s="253">
        <v>14.88265</v>
      </c>
      <c r="O136" s="253">
        <v>22968.158370000001</v>
      </c>
      <c r="P136" s="253">
        <v>8.7270000000000003</v>
      </c>
      <c r="Q136" s="253">
        <v>17599.740900000001</v>
      </c>
      <c r="R136" s="253">
        <v>27.484369999999998</v>
      </c>
      <c r="S136" s="253">
        <v>5288.1747999999998</v>
      </c>
      <c r="T136" s="253">
        <v>21.356999999999999</v>
      </c>
      <c r="U136" s="253">
        <v>28057.401600000001</v>
      </c>
      <c r="V136" s="253">
        <v>42.781819999999996</v>
      </c>
      <c r="W136" s="253">
        <v>36208.283199999998</v>
      </c>
      <c r="X136" s="253">
        <v>55.403270000000006</v>
      </c>
      <c r="Y136" s="253">
        <v>72594.276400000002</v>
      </c>
      <c r="Z136" s="253">
        <v>1.8</v>
      </c>
      <c r="AA136" s="253">
        <v>37800</v>
      </c>
      <c r="AB136" s="263">
        <f>D136+F136+H136+J136+L136+N136+P136+R136+T136+V136+X136+Z136</f>
        <v>450.34280000000001</v>
      </c>
      <c r="AC136" s="263">
        <f>E136+G136+I136+K136+M136+O136+Q136+S136+U136+W136+Y136+AA136</f>
        <v>537471.33511899994</v>
      </c>
      <c r="AD136" s="2"/>
    </row>
    <row r="137" spans="1:32" ht="12" customHeight="1" x14ac:dyDescent="0.25">
      <c r="A137" s="343"/>
      <c r="B137" s="388" t="s">
        <v>195</v>
      </c>
      <c r="C137" s="252" t="s">
        <v>196</v>
      </c>
      <c r="D137" s="253">
        <v>0</v>
      </c>
      <c r="E137" s="253">
        <v>0</v>
      </c>
      <c r="F137" s="253">
        <v>0</v>
      </c>
      <c r="G137" s="253">
        <v>0</v>
      </c>
      <c r="H137" s="253">
        <v>0</v>
      </c>
      <c r="I137" s="253">
        <v>0</v>
      </c>
      <c r="J137" s="253">
        <v>0</v>
      </c>
      <c r="K137" s="253">
        <v>0</v>
      </c>
      <c r="L137" s="253">
        <v>0.2</v>
      </c>
      <c r="M137" s="253">
        <v>263.3</v>
      </c>
      <c r="N137" s="253">
        <v>0</v>
      </c>
      <c r="O137" s="253">
        <v>0</v>
      </c>
      <c r="P137" s="253">
        <v>0</v>
      </c>
      <c r="Q137" s="253">
        <v>0</v>
      </c>
      <c r="R137" s="253">
        <v>0</v>
      </c>
      <c r="S137" s="253">
        <v>0</v>
      </c>
      <c r="T137" s="253">
        <v>20.16</v>
      </c>
      <c r="U137" s="253">
        <v>12499.2</v>
      </c>
      <c r="V137" s="253">
        <v>0</v>
      </c>
      <c r="W137" s="253">
        <v>0</v>
      </c>
      <c r="X137" s="253">
        <v>0</v>
      </c>
      <c r="Y137" s="253">
        <v>0</v>
      </c>
      <c r="Z137" s="253">
        <v>0</v>
      </c>
      <c r="AA137" s="253">
        <v>0</v>
      </c>
      <c r="AB137" s="263">
        <f t="shared" si="24"/>
        <v>20.36</v>
      </c>
      <c r="AC137" s="263">
        <f t="shared" si="24"/>
        <v>12762.5</v>
      </c>
    </row>
    <row r="138" spans="1:32" ht="12" customHeight="1" x14ac:dyDescent="0.25">
      <c r="A138" s="343"/>
      <c r="B138" s="388" t="s">
        <v>197</v>
      </c>
      <c r="C138" s="252" t="s">
        <v>198</v>
      </c>
      <c r="D138" s="253">
        <v>38.360750000000003</v>
      </c>
      <c r="E138" s="253">
        <v>60837.842375</v>
      </c>
      <c r="F138" s="253">
        <v>45.904300000000006</v>
      </c>
      <c r="G138" s="253">
        <v>63610.902100000007</v>
      </c>
      <c r="H138" s="253">
        <v>55.515449999999994</v>
      </c>
      <c r="I138" s="253">
        <v>81779.66167999999</v>
      </c>
      <c r="J138" s="253">
        <v>42.328199999999995</v>
      </c>
      <c r="K138" s="253">
        <v>66776.962740000003</v>
      </c>
      <c r="L138" s="253">
        <v>68.63306</v>
      </c>
      <c r="M138" s="253">
        <v>105444.742594</v>
      </c>
      <c r="N138" s="253">
        <v>62.546579999999999</v>
      </c>
      <c r="O138" s="253">
        <v>88106.88262199999</v>
      </c>
      <c r="P138" s="253">
        <v>62.127259999999993</v>
      </c>
      <c r="Q138" s="253">
        <v>84447.683728000004</v>
      </c>
      <c r="R138" s="253">
        <v>58.692089999999993</v>
      </c>
      <c r="S138" s="253">
        <v>76228.371136000002</v>
      </c>
      <c r="T138" s="253">
        <v>58.044389999999993</v>
      </c>
      <c r="U138" s="253">
        <v>71046.456991999992</v>
      </c>
      <c r="V138" s="253">
        <v>58.868549999999999</v>
      </c>
      <c r="W138" s="253">
        <v>74113.272645000005</v>
      </c>
      <c r="X138" s="253">
        <v>68.060949999999991</v>
      </c>
      <c r="Y138" s="253">
        <v>83655.897484999994</v>
      </c>
      <c r="Z138" s="253">
        <v>45.19455</v>
      </c>
      <c r="AA138" s="253">
        <v>53995.910284999998</v>
      </c>
      <c r="AB138" s="263">
        <f t="shared" si="24"/>
        <v>664.27613000000008</v>
      </c>
      <c r="AC138" s="263">
        <f t="shared" si="24"/>
        <v>910044.58638200001</v>
      </c>
    </row>
    <row r="139" spans="1:32" ht="12" customHeight="1" x14ac:dyDescent="0.25">
      <c r="A139" s="343"/>
      <c r="B139" s="388">
        <v>805.5</v>
      </c>
      <c r="C139" s="344" t="s">
        <v>297</v>
      </c>
      <c r="D139" s="253">
        <v>71.336529999999996</v>
      </c>
      <c r="E139" s="253">
        <v>103218.93092499999</v>
      </c>
      <c r="F139" s="253">
        <v>312.46598999999998</v>
      </c>
      <c r="G139" s="253">
        <v>313516.235484</v>
      </c>
      <c r="H139" s="253">
        <v>455.29263000000003</v>
      </c>
      <c r="I139" s="253">
        <v>513526.00529599993</v>
      </c>
      <c r="J139" s="253">
        <v>803.59749999999997</v>
      </c>
      <c r="K139" s="253">
        <v>1063590.9968590003</v>
      </c>
      <c r="L139" s="253">
        <v>348.94703000000004</v>
      </c>
      <c r="M139" s="253">
        <v>433947.57828100002</v>
      </c>
      <c r="N139" s="253">
        <v>29.307659999999998</v>
      </c>
      <c r="O139" s="253">
        <v>51380.865365999998</v>
      </c>
      <c r="P139" s="253">
        <v>21.754180000000005</v>
      </c>
      <c r="Q139" s="253">
        <v>44634.516993999998</v>
      </c>
      <c r="R139" s="253">
        <v>20.104009999999999</v>
      </c>
      <c r="S139" s="253">
        <v>31805.202277999997</v>
      </c>
      <c r="T139" s="253">
        <v>27.490100000000002</v>
      </c>
      <c r="U139" s="253">
        <v>35273.348040000004</v>
      </c>
      <c r="V139" s="253">
        <v>13.57211</v>
      </c>
      <c r="W139" s="253">
        <v>26963.211569999999</v>
      </c>
      <c r="X139" s="253">
        <v>42.803739999999998</v>
      </c>
      <c r="Y139" s="253">
        <v>79702.367199000015</v>
      </c>
      <c r="Z139" s="253">
        <v>215.99533000000002</v>
      </c>
      <c r="AA139" s="253">
        <v>247050.17443400002</v>
      </c>
      <c r="AB139" s="263">
        <f>D139+F139+H139+J139+L139+N139+P139+R139+T139+V139+X139+Z139</f>
        <v>2362.6668099999997</v>
      </c>
      <c r="AC139" s="263">
        <f>E139+G139+I139+K139+M139+O139+Q139+S139+U139+W139+Y139+AA139</f>
        <v>2944609.4327260004</v>
      </c>
    </row>
    <row r="140" spans="1:32" ht="12" customHeight="1" x14ac:dyDescent="0.25">
      <c r="A140" s="343"/>
      <c r="B140" s="388" t="s">
        <v>200</v>
      </c>
      <c r="C140" s="252" t="s">
        <v>201</v>
      </c>
      <c r="D140" s="253">
        <v>5.1120000000000001</v>
      </c>
      <c r="E140" s="253">
        <v>4612.0464000000002</v>
      </c>
      <c r="F140" s="253">
        <v>7.9007899999999998</v>
      </c>
      <c r="G140" s="253">
        <v>10240.213919</v>
      </c>
      <c r="H140" s="253">
        <v>0</v>
      </c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3.4089999999999998</v>
      </c>
      <c r="U140" s="253">
        <v>2897.65</v>
      </c>
      <c r="V140" s="253">
        <v>0</v>
      </c>
      <c r="W140" s="253">
        <v>0</v>
      </c>
      <c r="X140" s="253">
        <v>0</v>
      </c>
      <c r="Y140" s="253">
        <v>0</v>
      </c>
      <c r="Z140" s="253">
        <v>0</v>
      </c>
      <c r="AA140" s="253">
        <v>0</v>
      </c>
      <c r="AB140" s="263">
        <f>D140+F140+H140+J140+L140+N140+P140+R140+T140+V140+X140+Z140</f>
        <v>16.421789999999998</v>
      </c>
      <c r="AC140" s="263">
        <f>E140+G140+I140+K140+M140+O140+Q140+S140+U140+W140+Y140+AA140</f>
        <v>17749.910319000002</v>
      </c>
    </row>
    <row r="141" spans="1:32" ht="12" customHeight="1" x14ac:dyDescent="0.25">
      <c r="A141" s="343"/>
      <c r="B141" s="388" t="s">
        <v>202</v>
      </c>
      <c r="C141" s="252" t="s">
        <v>203</v>
      </c>
      <c r="D141" s="253">
        <v>0</v>
      </c>
      <c r="E141" s="253">
        <v>0</v>
      </c>
      <c r="F141" s="253">
        <v>0</v>
      </c>
      <c r="G141" s="253">
        <v>0</v>
      </c>
      <c r="H141" s="253">
        <v>0</v>
      </c>
      <c r="I141" s="253">
        <v>0</v>
      </c>
      <c r="J141" s="253">
        <v>0</v>
      </c>
      <c r="K141" s="253">
        <v>0</v>
      </c>
      <c r="L141" s="253">
        <v>0</v>
      </c>
      <c r="M141" s="253">
        <v>0</v>
      </c>
      <c r="N141" s="253">
        <v>0</v>
      </c>
      <c r="O141" s="253">
        <v>0</v>
      </c>
      <c r="P141" s="253">
        <v>0</v>
      </c>
      <c r="Q141" s="253">
        <v>0</v>
      </c>
      <c r="R141" s="253">
        <v>0</v>
      </c>
      <c r="S141" s="253">
        <v>0</v>
      </c>
      <c r="T141" s="253">
        <v>0</v>
      </c>
      <c r="U141" s="253">
        <v>0</v>
      </c>
      <c r="V141" s="253">
        <v>0</v>
      </c>
      <c r="W141" s="253">
        <v>0</v>
      </c>
      <c r="X141" s="253">
        <v>0</v>
      </c>
      <c r="Y141" s="253">
        <v>0</v>
      </c>
      <c r="Z141" s="253">
        <v>0</v>
      </c>
      <c r="AA141" s="253">
        <v>0</v>
      </c>
      <c r="AB141" s="263">
        <f t="shared" si="24"/>
        <v>0</v>
      </c>
      <c r="AC141" s="263">
        <f t="shared" si="24"/>
        <v>0</v>
      </c>
    </row>
    <row r="142" spans="1:32" ht="12" customHeight="1" x14ac:dyDescent="0.25">
      <c r="A142" s="343"/>
      <c r="B142" s="388" t="s">
        <v>204</v>
      </c>
      <c r="C142" s="252" t="s">
        <v>205</v>
      </c>
      <c r="D142" s="253">
        <v>180.76018999999999</v>
      </c>
      <c r="E142" s="253">
        <v>286267.10496300005</v>
      </c>
      <c r="F142" s="253">
        <v>194.26865000000006</v>
      </c>
      <c r="G142" s="253">
        <v>320045.91905999999</v>
      </c>
      <c r="H142" s="253">
        <v>387.56124999999997</v>
      </c>
      <c r="I142" s="253">
        <v>586621.91959000006</v>
      </c>
      <c r="J142" s="253">
        <v>341.25837000000013</v>
      </c>
      <c r="K142" s="253">
        <v>551563.24424000015</v>
      </c>
      <c r="L142" s="253">
        <v>684.86529000000007</v>
      </c>
      <c r="M142" s="253">
        <v>774630.86200099997</v>
      </c>
      <c r="N142" s="253">
        <v>574.43371999999999</v>
      </c>
      <c r="O142" s="253">
        <v>673203.41313499981</v>
      </c>
      <c r="P142" s="253">
        <v>642.4315600000001</v>
      </c>
      <c r="Q142" s="253">
        <v>701451.18777600012</v>
      </c>
      <c r="R142" s="253">
        <v>890.20327999999995</v>
      </c>
      <c r="S142" s="253">
        <v>802930.321643</v>
      </c>
      <c r="T142" s="253">
        <v>726.69909999999982</v>
      </c>
      <c r="U142" s="253">
        <v>617237.61744400009</v>
      </c>
      <c r="V142" s="253">
        <v>312.07600000000002</v>
      </c>
      <c r="W142" s="253">
        <v>369761.1295199999</v>
      </c>
      <c r="X142" s="253">
        <v>293.35890000000001</v>
      </c>
      <c r="Y142" s="253">
        <v>401171.14769199997</v>
      </c>
      <c r="Z142" s="253">
        <v>134.1506</v>
      </c>
      <c r="AA142" s="253">
        <v>275706.86248000001</v>
      </c>
      <c r="AB142" s="263">
        <f>D142+F142+H142+J142+L142+N142+P142+R142+T142+V142+X142+Z142</f>
        <v>5362.0669100000005</v>
      </c>
      <c r="AC142" s="263">
        <f t="shared" si="24"/>
        <v>6360590.7295439998</v>
      </c>
    </row>
    <row r="143" spans="1:32" ht="12" customHeight="1" x14ac:dyDescent="0.25">
      <c r="A143" s="343"/>
      <c r="B143" s="345" t="s">
        <v>206</v>
      </c>
      <c r="C143" s="332" t="s">
        <v>207</v>
      </c>
      <c r="D143" s="263">
        <f>+D144+D145</f>
        <v>775.88371000000006</v>
      </c>
      <c r="E143" s="263">
        <f t="shared" ref="E143:AA143" si="25">+E144+E145</f>
        <v>2057865.2313679997</v>
      </c>
      <c r="F143" s="263">
        <f t="shared" si="25"/>
        <v>666.60140000000013</v>
      </c>
      <c r="G143" s="263">
        <f t="shared" si="25"/>
        <v>1975156.6392099997</v>
      </c>
      <c r="H143" s="263">
        <f t="shared" si="25"/>
        <v>968.96368999999981</v>
      </c>
      <c r="I143" s="263">
        <f t="shared" si="25"/>
        <v>2353443.0108209997</v>
      </c>
      <c r="J143" s="263">
        <f t="shared" si="25"/>
        <v>716.49144999999999</v>
      </c>
      <c r="K143" s="263">
        <f t="shared" si="25"/>
        <v>1935683.5852099999</v>
      </c>
      <c r="L143" s="263">
        <f t="shared" si="25"/>
        <v>682.87936999999988</v>
      </c>
      <c r="M143" s="263">
        <f t="shared" si="25"/>
        <v>1546682.7660520002</v>
      </c>
      <c r="N143" s="263">
        <f t="shared" si="25"/>
        <v>458.99089000000004</v>
      </c>
      <c r="O143" s="263">
        <f t="shared" si="25"/>
        <v>1402918.2382180002</v>
      </c>
      <c r="P143" s="263">
        <f t="shared" si="25"/>
        <v>371.54865000000001</v>
      </c>
      <c r="Q143" s="263">
        <f t="shared" si="25"/>
        <v>1172460.0207230002</v>
      </c>
      <c r="R143" s="263">
        <f>+R144+R145</f>
        <v>551.36781000000008</v>
      </c>
      <c r="S143" s="263">
        <f t="shared" si="25"/>
        <v>1809852.0359369994</v>
      </c>
      <c r="T143" s="263">
        <f t="shared" si="25"/>
        <v>1205.7875600000002</v>
      </c>
      <c r="U143" s="263">
        <f t="shared" si="25"/>
        <v>4035739.7695439998</v>
      </c>
      <c r="V143" s="263">
        <f>+V144+V145</f>
        <v>1678.8228299999998</v>
      </c>
      <c r="W143" s="263">
        <f t="shared" si="25"/>
        <v>4752727.3979559997</v>
      </c>
      <c r="X143" s="263">
        <f t="shared" si="25"/>
        <v>2086.2473999999993</v>
      </c>
      <c r="Y143" s="263">
        <f t="shared" si="25"/>
        <v>5853183.0130149992</v>
      </c>
      <c r="Z143" s="263">
        <f t="shared" si="25"/>
        <v>1475.83115</v>
      </c>
      <c r="AA143" s="263">
        <f t="shared" si="25"/>
        <v>4176738.9204249983</v>
      </c>
      <c r="AB143" s="263">
        <f>D143+F143+H143+J143+L143+N143+P143+R143+T143+V143+X143+Z143</f>
        <v>11639.41591</v>
      </c>
      <c r="AC143" s="263">
        <f t="shared" si="24"/>
        <v>33072450.628478993</v>
      </c>
    </row>
    <row r="144" spans="1:32" ht="12" customHeight="1" x14ac:dyDescent="0.25">
      <c r="A144" s="343"/>
      <c r="B144" s="388" t="s">
        <v>208</v>
      </c>
      <c r="C144" s="252" t="s">
        <v>209</v>
      </c>
      <c r="D144" s="253">
        <v>698.0453</v>
      </c>
      <c r="E144" s="253">
        <v>1601035.1766979997</v>
      </c>
      <c r="F144" s="253">
        <v>528.59937000000014</v>
      </c>
      <c r="G144" s="253">
        <v>1271702.1743209998</v>
      </c>
      <c r="H144" s="253">
        <v>873.82930999999985</v>
      </c>
      <c r="I144" s="253">
        <v>1831774.9657039999</v>
      </c>
      <c r="J144" s="253">
        <v>547.66470000000004</v>
      </c>
      <c r="K144" s="253">
        <v>1063222.6555979999</v>
      </c>
      <c r="L144" s="253">
        <v>529.66010999999992</v>
      </c>
      <c r="M144" s="253">
        <v>1036114.1886030001</v>
      </c>
      <c r="N144" s="253">
        <v>308.36195000000004</v>
      </c>
      <c r="O144" s="253">
        <v>734284.60311899998</v>
      </c>
      <c r="P144" s="253">
        <v>270.72264000000001</v>
      </c>
      <c r="Q144" s="253">
        <v>920393.52040700021</v>
      </c>
      <c r="R144" s="253">
        <v>440.38170000000002</v>
      </c>
      <c r="S144" s="253">
        <v>1550571.6501889995</v>
      </c>
      <c r="T144" s="253">
        <v>1103.2284400000003</v>
      </c>
      <c r="U144" s="253">
        <v>3550133.8805679996</v>
      </c>
      <c r="V144" s="253">
        <v>1498.0308499999999</v>
      </c>
      <c r="W144" s="253">
        <v>4138800.5450820001</v>
      </c>
      <c r="X144" s="253">
        <v>1998.3370499999994</v>
      </c>
      <c r="Y144" s="253">
        <v>5474676.0159939993</v>
      </c>
      <c r="Z144" s="253">
        <v>1346.0115000000001</v>
      </c>
      <c r="AA144" s="253">
        <v>3698244.8444869984</v>
      </c>
      <c r="AB144" s="263">
        <f>D144+F144+H144+J144+L144+N144+P144+R144+T144+V144+X144+Z144</f>
        <v>10142.87292</v>
      </c>
      <c r="AC144" s="263">
        <f>E144+G144+I144+K144+M144+O144+Q144+S144+U144+W144+Y144+AA144</f>
        <v>26870954.220769994</v>
      </c>
    </row>
    <row r="145" spans="1:31" ht="12" customHeight="1" x14ac:dyDescent="0.25">
      <c r="A145" s="346"/>
      <c r="B145" s="267" t="s">
        <v>210</v>
      </c>
      <c r="C145" s="347" t="s">
        <v>211</v>
      </c>
      <c r="D145" s="253">
        <v>77.83841000000001</v>
      </c>
      <c r="E145" s="253">
        <v>456830.05466999998</v>
      </c>
      <c r="F145" s="253">
        <v>138.00202999999999</v>
      </c>
      <c r="G145" s="253">
        <v>703454.46488900005</v>
      </c>
      <c r="H145" s="253">
        <v>95.134380000000007</v>
      </c>
      <c r="I145" s="253">
        <v>521668.045117</v>
      </c>
      <c r="J145" s="269">
        <v>168.82675</v>
      </c>
      <c r="K145" s="269">
        <v>872460.92961200001</v>
      </c>
      <c r="L145" s="269">
        <v>153.21926000000002</v>
      </c>
      <c r="M145" s="269">
        <v>510568.57744899997</v>
      </c>
      <c r="N145" s="269">
        <v>150.62894</v>
      </c>
      <c r="O145" s="269">
        <v>668633.63509900006</v>
      </c>
      <c r="P145" s="269">
        <v>100.82601</v>
      </c>
      <c r="Q145" s="269">
        <v>252066.50031600002</v>
      </c>
      <c r="R145" s="269">
        <v>110.98611000000001</v>
      </c>
      <c r="S145" s="269">
        <v>259280.38574799997</v>
      </c>
      <c r="T145" s="269">
        <v>102.55911999999999</v>
      </c>
      <c r="U145" s="269">
        <v>485605.88897600002</v>
      </c>
      <c r="V145" s="269">
        <v>180.79198000000002</v>
      </c>
      <c r="W145" s="269">
        <v>613926.85287399997</v>
      </c>
      <c r="X145" s="269">
        <v>87.910350000000022</v>
      </c>
      <c r="Y145" s="269">
        <v>378506.99702100002</v>
      </c>
      <c r="Z145" s="269">
        <v>129.81965</v>
      </c>
      <c r="AA145" s="269">
        <v>478494.07593799999</v>
      </c>
      <c r="AB145" s="263">
        <f>D145+F145+H145+J145+L145+N145+P145+R145+T145+V145+X145+Z145</f>
        <v>1496.5429899999999</v>
      </c>
      <c r="AC145" s="263">
        <f>E145+G145+I145+K145+M145+O145+Q145+S145+U145+W145+Y145+AA145</f>
        <v>6201496.4077090006</v>
      </c>
      <c r="AD145" s="2"/>
    </row>
    <row r="146" spans="1:31" ht="12" customHeight="1" x14ac:dyDescent="0.25">
      <c r="A146" s="346"/>
      <c r="B146" s="267" t="s">
        <v>212</v>
      </c>
      <c r="C146" s="347" t="s">
        <v>213</v>
      </c>
      <c r="D146" s="269">
        <v>0</v>
      </c>
      <c r="E146" s="269">
        <v>0</v>
      </c>
      <c r="F146" s="269">
        <v>0</v>
      </c>
      <c r="G146" s="269">
        <v>0</v>
      </c>
      <c r="H146" s="269">
        <v>0</v>
      </c>
      <c r="I146" s="269">
        <v>0</v>
      </c>
      <c r="J146" s="269">
        <v>0</v>
      </c>
      <c r="K146" s="269">
        <v>0</v>
      </c>
      <c r="L146" s="269">
        <v>0</v>
      </c>
      <c r="M146" s="269">
        <v>0</v>
      </c>
      <c r="N146" s="269">
        <v>0</v>
      </c>
      <c r="O146" s="269">
        <v>0</v>
      </c>
      <c r="P146" s="269">
        <v>0</v>
      </c>
      <c r="Q146" s="269">
        <v>0</v>
      </c>
      <c r="R146" s="269">
        <v>0</v>
      </c>
      <c r="S146" s="269">
        <v>0</v>
      </c>
      <c r="T146" s="269">
        <v>0</v>
      </c>
      <c r="U146" s="269">
        <v>0</v>
      </c>
      <c r="V146" s="269">
        <v>0</v>
      </c>
      <c r="W146" s="269">
        <v>0</v>
      </c>
      <c r="X146" s="269">
        <v>0</v>
      </c>
      <c r="Y146" s="269">
        <v>0</v>
      </c>
      <c r="Z146" s="269">
        <v>0</v>
      </c>
      <c r="AA146" s="269">
        <v>0</v>
      </c>
      <c r="AB146" s="263">
        <f>D146+F146+H146+J146+L146+N146+P146+R146+T146+V146+X146+Z146</f>
        <v>0</v>
      </c>
      <c r="AC146" s="263">
        <f>E146+G146+I146+K146+M146+O146+Q146+S146+U146+W146+Y146+AA146</f>
        <v>0</v>
      </c>
    </row>
    <row r="147" spans="1:31" s="5" customFormat="1" ht="9.75" customHeight="1" x14ac:dyDescent="0.25">
      <c r="A147" s="348"/>
      <c r="B147" s="348"/>
      <c r="C147" s="348"/>
      <c r="D147" s="348"/>
      <c r="E147" s="348"/>
      <c r="F147" s="348"/>
      <c r="G147" s="348"/>
      <c r="H147" s="348"/>
      <c r="I147" s="348"/>
      <c r="J147" s="348"/>
      <c r="K147" s="348"/>
      <c r="L147" s="348"/>
      <c r="M147" s="348"/>
      <c r="N147" s="348"/>
      <c r="O147" s="348"/>
      <c r="P147" s="348"/>
      <c r="Q147" s="348"/>
      <c r="R147" s="348"/>
      <c r="S147" s="348"/>
      <c r="T147" s="348"/>
      <c r="U147" s="348"/>
      <c r="V147" s="348"/>
      <c r="W147" s="348"/>
      <c r="X147" s="348"/>
      <c r="Y147" s="348"/>
      <c r="Z147" s="348"/>
      <c r="AA147" s="348"/>
      <c r="AB147" s="348"/>
      <c r="AC147" s="348"/>
    </row>
    <row r="148" spans="1:31" s="5" customFormat="1" ht="21.75" customHeight="1" x14ac:dyDescent="0.25">
      <c r="A148" s="373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</row>
    <row r="149" spans="1:31" s="5" customFormat="1" ht="18" customHeight="1" x14ac:dyDescent="0.25">
      <c r="A149" s="373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</row>
    <row r="150" spans="1:31" x14ac:dyDescent="0.25">
      <c r="A150" s="373"/>
      <c r="B150" s="373"/>
      <c r="C150" s="373"/>
      <c r="D150" s="374"/>
      <c r="E150" s="374"/>
      <c r="F150" s="374"/>
      <c r="G150" s="374"/>
      <c r="H150" s="378"/>
      <c r="I150" s="378"/>
      <c r="J150" s="378"/>
      <c r="K150" s="378"/>
      <c r="L150" s="378"/>
      <c r="M150" s="378"/>
      <c r="N150" s="378"/>
      <c r="O150" s="378"/>
      <c r="P150" s="378"/>
      <c r="Q150" s="378"/>
      <c r="R150" s="378"/>
      <c r="S150" s="378"/>
      <c r="T150" s="378"/>
      <c r="U150" s="378"/>
      <c r="V150" s="378"/>
      <c r="W150" s="378"/>
      <c r="X150" s="378"/>
      <c r="Y150" s="378"/>
      <c r="Z150" s="378"/>
      <c r="AA150" s="378"/>
      <c r="AB150" s="373"/>
      <c r="AC150" s="375" t="s">
        <v>281</v>
      </c>
    </row>
    <row r="151" spans="1:31" x14ac:dyDescent="0.25">
      <c r="A151" s="610" t="s">
        <v>338</v>
      </c>
      <c r="B151" s="610"/>
      <c r="C151" s="610"/>
      <c r="D151" s="610"/>
      <c r="E151" s="610"/>
      <c r="F151" s="610"/>
      <c r="G151" s="610"/>
      <c r="H151" s="610"/>
      <c r="I151" s="610"/>
      <c r="J151" s="610"/>
      <c r="K151" s="610"/>
      <c r="L151" s="610"/>
      <c r="M151" s="610"/>
      <c r="N151" s="610"/>
      <c r="O151" s="610"/>
      <c r="P151" s="610"/>
      <c r="Q151" s="610"/>
      <c r="R151" s="610"/>
      <c r="S151" s="610"/>
      <c r="T151" s="610"/>
      <c r="U151" s="610"/>
      <c r="V151" s="610"/>
      <c r="W151" s="610"/>
      <c r="X151" s="610"/>
      <c r="Y151" s="610"/>
      <c r="Z151" s="610"/>
      <c r="AA151" s="610"/>
      <c r="AB151" s="610"/>
      <c r="AC151" s="610"/>
    </row>
    <row r="152" spans="1:31" ht="15.75" thickBot="1" x14ac:dyDescent="0.3">
      <c r="A152" s="582" t="s">
        <v>3</v>
      </c>
      <c r="B152" s="582"/>
      <c r="C152" s="582"/>
      <c r="D152" s="582"/>
      <c r="E152" s="582"/>
      <c r="F152" s="582"/>
      <c r="G152" s="582"/>
      <c r="H152" s="582"/>
      <c r="I152" s="582"/>
      <c r="J152" s="582"/>
      <c r="K152" s="582"/>
      <c r="L152" s="582"/>
      <c r="M152" s="582"/>
      <c r="N152" s="582"/>
      <c r="O152" s="582"/>
      <c r="P152" s="582"/>
      <c r="Q152" s="582"/>
      <c r="R152" s="582"/>
      <c r="S152" s="582"/>
      <c r="T152" s="582"/>
      <c r="U152" s="582"/>
      <c r="V152" s="582"/>
      <c r="W152" s="582"/>
      <c r="X152" s="582"/>
      <c r="Y152" s="582"/>
      <c r="Z152" s="582"/>
      <c r="AA152" s="582"/>
      <c r="AB152" s="582"/>
      <c r="AC152" s="582"/>
    </row>
    <row r="153" spans="1:31" ht="15.75" thickBot="1" x14ac:dyDescent="0.3">
      <c r="A153" s="597" t="s">
        <v>4</v>
      </c>
      <c r="B153" s="599" t="s">
        <v>5</v>
      </c>
      <c r="C153" s="586" t="s">
        <v>90</v>
      </c>
      <c r="D153" s="585" t="s">
        <v>7</v>
      </c>
      <c r="E153" s="585"/>
      <c r="F153" s="585" t="s">
        <v>8</v>
      </c>
      <c r="G153" s="585"/>
      <c r="H153" s="585" t="s">
        <v>9</v>
      </c>
      <c r="I153" s="585"/>
      <c r="J153" s="585" t="s">
        <v>10</v>
      </c>
      <c r="K153" s="585"/>
      <c r="L153" s="585" t="s">
        <v>11</v>
      </c>
      <c r="M153" s="585"/>
      <c r="N153" s="585" t="s">
        <v>12</v>
      </c>
      <c r="O153" s="585"/>
      <c r="P153" s="585" t="s">
        <v>13</v>
      </c>
      <c r="Q153" s="585"/>
      <c r="R153" s="585" t="s">
        <v>14</v>
      </c>
      <c r="S153" s="585"/>
      <c r="T153" s="585" t="s">
        <v>15</v>
      </c>
      <c r="U153" s="585"/>
      <c r="V153" s="585" t="s">
        <v>16</v>
      </c>
      <c r="W153" s="585"/>
      <c r="X153" s="585" t="s">
        <v>17</v>
      </c>
      <c r="Y153" s="585"/>
      <c r="Z153" s="585" t="s">
        <v>18</v>
      </c>
      <c r="AA153" s="585"/>
      <c r="AB153" s="585" t="s">
        <v>19</v>
      </c>
      <c r="AC153" s="592"/>
    </row>
    <row r="154" spans="1:31" ht="15.75" thickBot="1" x14ac:dyDescent="0.3">
      <c r="A154" s="598"/>
      <c r="B154" s="600"/>
      <c r="C154" s="587"/>
      <c r="D154" s="242" t="s">
        <v>20</v>
      </c>
      <c r="E154" s="242" t="s">
        <v>21</v>
      </c>
      <c r="F154" s="242" t="s">
        <v>20</v>
      </c>
      <c r="G154" s="242" t="s">
        <v>21</v>
      </c>
      <c r="H154" s="242" t="s">
        <v>20</v>
      </c>
      <c r="I154" s="242" t="s">
        <v>21</v>
      </c>
      <c r="J154" s="242" t="s">
        <v>20</v>
      </c>
      <c r="K154" s="242" t="s">
        <v>21</v>
      </c>
      <c r="L154" s="242" t="s">
        <v>20</v>
      </c>
      <c r="M154" s="242" t="s">
        <v>21</v>
      </c>
      <c r="N154" s="242" t="s">
        <v>20</v>
      </c>
      <c r="O154" s="242" t="s">
        <v>21</v>
      </c>
      <c r="P154" s="242" t="s">
        <v>20</v>
      </c>
      <c r="Q154" s="242" t="s">
        <v>21</v>
      </c>
      <c r="R154" s="242" t="s">
        <v>20</v>
      </c>
      <c r="S154" s="242" t="s">
        <v>21</v>
      </c>
      <c r="T154" s="242" t="s">
        <v>20</v>
      </c>
      <c r="U154" s="242" t="s">
        <v>21</v>
      </c>
      <c r="V154" s="242" t="s">
        <v>20</v>
      </c>
      <c r="W154" s="242" t="s">
        <v>21</v>
      </c>
      <c r="X154" s="242" t="s">
        <v>20</v>
      </c>
      <c r="Y154" s="242" t="s">
        <v>21</v>
      </c>
      <c r="Z154" s="242" t="s">
        <v>20</v>
      </c>
      <c r="AA154" s="242" t="s">
        <v>21</v>
      </c>
      <c r="AB154" s="242" t="s">
        <v>20</v>
      </c>
      <c r="AC154" s="243" t="s">
        <v>21</v>
      </c>
    </row>
    <row r="155" spans="1:31" ht="13.5" customHeight="1" x14ac:dyDescent="0.25">
      <c r="A155" s="324"/>
      <c r="B155" s="260"/>
      <c r="C155" s="342" t="s">
        <v>217</v>
      </c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</row>
    <row r="156" spans="1:31" ht="12" customHeight="1" x14ac:dyDescent="0.25">
      <c r="A156" s="248" t="s">
        <v>218</v>
      </c>
      <c r="B156" s="324"/>
      <c r="C156" s="349" t="s">
        <v>219</v>
      </c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</row>
    <row r="157" spans="1:31" ht="12" customHeight="1" x14ac:dyDescent="0.25">
      <c r="A157" s="343"/>
      <c r="B157" s="388" t="s">
        <v>220</v>
      </c>
      <c r="C157" s="339" t="s">
        <v>221</v>
      </c>
      <c r="D157" s="262">
        <f>+D158+D159+D160+D161</f>
        <v>7701.7231500000007</v>
      </c>
      <c r="E157" s="262">
        <f t="shared" ref="E157:AA157" si="26">+E158+E159+E160+E161</f>
        <v>22383674.257774994</v>
      </c>
      <c r="F157" s="262">
        <f t="shared" si="26"/>
        <v>9393.255479999998</v>
      </c>
      <c r="G157" s="262">
        <f t="shared" si="26"/>
        <v>25824806.601788018</v>
      </c>
      <c r="H157" s="262">
        <f t="shared" si="26"/>
        <v>11544.002250000003</v>
      </c>
      <c r="I157" s="262">
        <f t="shared" si="26"/>
        <v>30149222.747225001</v>
      </c>
      <c r="J157" s="262">
        <f t="shared" si="26"/>
        <v>9600.0495200000041</v>
      </c>
      <c r="K157" s="262">
        <f t="shared" si="26"/>
        <v>25168388.468540996</v>
      </c>
      <c r="L157" s="262">
        <f t="shared" si="26"/>
        <v>10057.30809</v>
      </c>
      <c r="M157" s="262">
        <f t="shared" si="26"/>
        <v>26521739.860941995</v>
      </c>
      <c r="N157" s="262">
        <f t="shared" si="26"/>
        <v>5733.46875</v>
      </c>
      <c r="O157" s="262">
        <f t="shared" si="26"/>
        <v>15777320.181671001</v>
      </c>
      <c r="P157" s="262">
        <f t="shared" si="26"/>
        <v>4383.3651499999996</v>
      </c>
      <c r="Q157" s="262">
        <f t="shared" si="26"/>
        <v>12384941.397041006</v>
      </c>
      <c r="R157" s="262">
        <f t="shared" si="26"/>
        <v>4902.4618099999998</v>
      </c>
      <c r="S157" s="262">
        <f t="shared" si="26"/>
        <v>14105662.662240004</v>
      </c>
      <c r="T157" s="262">
        <f t="shared" si="26"/>
        <v>5460.7139700000007</v>
      </c>
      <c r="U157" s="262">
        <f t="shared" si="26"/>
        <v>15770425.413041998</v>
      </c>
      <c r="V157" s="262">
        <f t="shared" si="26"/>
        <v>7022.5745499999994</v>
      </c>
      <c r="W157" s="262">
        <f t="shared" si="26"/>
        <v>20432482.564030003</v>
      </c>
      <c r="X157" s="262">
        <f t="shared" si="26"/>
        <v>8204.8674699999974</v>
      </c>
      <c r="Y157" s="262">
        <f t="shared" si="26"/>
        <v>22588581.825336996</v>
      </c>
      <c r="Z157" s="262">
        <f t="shared" si="26"/>
        <v>10619.266670000001</v>
      </c>
      <c r="AA157" s="262">
        <f t="shared" si="26"/>
        <v>29360579.711019009</v>
      </c>
      <c r="AB157" s="262">
        <f>D157+F157+H157+J157+L157+N157+P157+R157+T157+V157+X157+Z157</f>
        <v>94623.056859999997</v>
      </c>
      <c r="AC157" s="262">
        <f t="shared" ref="AC157:AC189" si="27">E157+G157+I157+K157+M157+O157+Q157+S157+U157+W157+Y157+AA157</f>
        <v>260467825.690651</v>
      </c>
    </row>
    <row r="158" spans="1:31" ht="12" customHeight="1" x14ac:dyDescent="0.25">
      <c r="A158" s="343"/>
      <c r="B158" s="388"/>
      <c r="C158" s="350" t="s">
        <v>222</v>
      </c>
      <c r="D158" s="265">
        <v>3381.0217799999996</v>
      </c>
      <c r="E158" s="265">
        <v>9951084.1055689994</v>
      </c>
      <c r="F158" s="265">
        <v>5201.1896699999988</v>
      </c>
      <c r="G158" s="265">
        <v>14168813.951812021</v>
      </c>
      <c r="H158" s="265">
        <v>8002.0772800000022</v>
      </c>
      <c r="I158" s="265">
        <v>20566283.773867007</v>
      </c>
      <c r="J158" s="265">
        <v>6144.4798500000024</v>
      </c>
      <c r="K158" s="265">
        <v>16041514.692858994</v>
      </c>
      <c r="L158" s="265">
        <v>5841.8047899999992</v>
      </c>
      <c r="M158" s="265">
        <v>15714470.749502996</v>
      </c>
      <c r="N158" s="265">
        <v>3075.2035299999998</v>
      </c>
      <c r="O158" s="265">
        <v>8612725.0604919996</v>
      </c>
      <c r="P158" s="265">
        <v>2343.1729799999998</v>
      </c>
      <c r="Q158" s="265">
        <v>6738764.1179120066</v>
      </c>
      <c r="R158" s="265">
        <v>2580.7775699999993</v>
      </c>
      <c r="S158" s="265">
        <v>7551853.9327680031</v>
      </c>
      <c r="T158" s="265">
        <v>3191.0140300000007</v>
      </c>
      <c r="U158" s="265">
        <v>9162850.6591269989</v>
      </c>
      <c r="V158" s="265">
        <v>3807.6651900000002</v>
      </c>
      <c r="W158" s="265">
        <v>11365136.927400002</v>
      </c>
      <c r="X158" s="265">
        <v>5164.7534999999962</v>
      </c>
      <c r="Y158" s="265">
        <v>13822829.818219995</v>
      </c>
      <c r="Z158" s="265">
        <v>6498.5523300000013</v>
      </c>
      <c r="AA158" s="265">
        <v>17963663.980903003</v>
      </c>
      <c r="AB158" s="262">
        <f>D158+F158+H158+J158+L158+N158+P158+R158+T158+V158+X158+Z158</f>
        <v>55231.712499999994</v>
      </c>
      <c r="AC158" s="262">
        <f>E158+G158+I158+K158+M158+O158+Q158+S158+U158+W158+Y158+AA158</f>
        <v>151659991.77043203</v>
      </c>
      <c r="AE158" s="84"/>
    </row>
    <row r="159" spans="1:31" ht="12" customHeight="1" x14ac:dyDescent="0.25">
      <c r="A159" s="343"/>
      <c r="B159" s="388"/>
      <c r="C159" s="350" t="s">
        <v>223</v>
      </c>
      <c r="D159" s="265">
        <v>4071.9084300000004</v>
      </c>
      <c r="E159" s="265">
        <v>11805017.723386995</v>
      </c>
      <c r="F159" s="265">
        <v>3819.4871600000001</v>
      </c>
      <c r="G159" s="265">
        <v>10710579.803623999</v>
      </c>
      <c r="H159" s="265">
        <v>3224.3209299999999</v>
      </c>
      <c r="I159" s="265">
        <v>8792313.4669629969</v>
      </c>
      <c r="J159" s="265">
        <v>3110.8381800000016</v>
      </c>
      <c r="K159" s="265">
        <v>8241257.231478001</v>
      </c>
      <c r="L159" s="265">
        <v>3801.4236700000015</v>
      </c>
      <c r="M159" s="265">
        <v>9777292.8901969995</v>
      </c>
      <c r="N159" s="265">
        <v>2337.4578500000007</v>
      </c>
      <c r="O159" s="265">
        <v>6341156.5864030011</v>
      </c>
      <c r="P159" s="265">
        <v>1777.9736799999998</v>
      </c>
      <c r="Q159" s="265">
        <v>5031329.3003229992</v>
      </c>
      <c r="R159" s="265">
        <v>2069.7714800000003</v>
      </c>
      <c r="S159" s="265">
        <v>5957305.4061230011</v>
      </c>
      <c r="T159" s="265">
        <v>2170.7946799999995</v>
      </c>
      <c r="U159" s="265">
        <v>6356937.9615689982</v>
      </c>
      <c r="V159" s="265">
        <v>3048.2815799999994</v>
      </c>
      <c r="W159" s="265">
        <v>8645447.5795610007</v>
      </c>
      <c r="X159" s="265">
        <v>2865.9875800000009</v>
      </c>
      <c r="Y159" s="265">
        <v>8342463.5233009979</v>
      </c>
      <c r="Z159" s="265">
        <v>3868.5277899999992</v>
      </c>
      <c r="AA159" s="265">
        <v>10782456.517505005</v>
      </c>
      <c r="AB159" s="262">
        <f>D159+F159+H159+J159+L159+N159+P159+R159+T159+V159+X159+Z159</f>
        <v>36166.773009999997</v>
      </c>
      <c r="AC159" s="262">
        <f>E159+G159+I159+K159+M159+O159+Q159+S159+U159+W159+Y159+AA159</f>
        <v>100783557.99043401</v>
      </c>
    </row>
    <row r="160" spans="1:31" ht="12" customHeight="1" x14ac:dyDescent="0.25">
      <c r="A160" s="343"/>
      <c r="B160" s="388"/>
      <c r="C160" s="350" t="s">
        <v>224</v>
      </c>
      <c r="D160" s="265">
        <v>248.79294000000002</v>
      </c>
      <c r="E160" s="265">
        <v>627572.42881900002</v>
      </c>
      <c r="F160" s="265">
        <v>372.57865000000004</v>
      </c>
      <c r="G160" s="265">
        <v>945412.84635200002</v>
      </c>
      <c r="H160" s="265">
        <v>314.43304000000006</v>
      </c>
      <c r="I160" s="265">
        <v>786081.91339499992</v>
      </c>
      <c r="J160" s="265">
        <v>344.73149000000001</v>
      </c>
      <c r="K160" s="265">
        <v>885616.54420400003</v>
      </c>
      <c r="L160" s="265">
        <v>414.07963000000001</v>
      </c>
      <c r="M160" s="265">
        <v>1029976.2212419998</v>
      </c>
      <c r="N160" s="265">
        <v>320.80736999999999</v>
      </c>
      <c r="O160" s="265">
        <v>823438.53477600007</v>
      </c>
      <c r="P160" s="265">
        <v>262.21849000000003</v>
      </c>
      <c r="Q160" s="265">
        <v>614847.97880599997</v>
      </c>
      <c r="R160" s="265">
        <v>251.91275999999999</v>
      </c>
      <c r="S160" s="265">
        <v>596503.32334900019</v>
      </c>
      <c r="T160" s="265">
        <v>98.905260000000013</v>
      </c>
      <c r="U160" s="265">
        <v>250636.79234599997</v>
      </c>
      <c r="V160" s="265">
        <v>166.62778</v>
      </c>
      <c r="W160" s="265">
        <v>421898.05706900003</v>
      </c>
      <c r="X160" s="265">
        <v>174.12639000000001</v>
      </c>
      <c r="Y160" s="265">
        <v>423288.48381600005</v>
      </c>
      <c r="Z160" s="265">
        <v>252.18655000000001</v>
      </c>
      <c r="AA160" s="265">
        <v>614459.21261099994</v>
      </c>
      <c r="AB160" s="262">
        <f>D160+F160+H160+J160+L160+N160+P160+R160+T160+V160+X160+Z160</f>
        <v>3221.4003499999999</v>
      </c>
      <c r="AC160" s="262">
        <f t="shared" si="27"/>
        <v>8019732.3367849998</v>
      </c>
      <c r="AD160" s="84"/>
      <c r="AE160" s="84"/>
    </row>
    <row r="161" spans="1:31" ht="12" customHeight="1" x14ac:dyDescent="0.25">
      <c r="A161" s="343"/>
      <c r="B161" s="388"/>
      <c r="C161" s="350" t="s">
        <v>225</v>
      </c>
      <c r="D161" s="265">
        <v>0</v>
      </c>
      <c r="E161" s="265">
        <v>0</v>
      </c>
      <c r="F161" s="265">
        <v>0</v>
      </c>
      <c r="G161" s="265">
        <v>0</v>
      </c>
      <c r="H161" s="265">
        <v>3.1709999999999998</v>
      </c>
      <c r="I161" s="265">
        <v>4543.5929999999998</v>
      </c>
      <c r="J161" s="265">
        <v>0</v>
      </c>
      <c r="K161" s="265">
        <v>0</v>
      </c>
      <c r="L161" s="265">
        <v>0</v>
      </c>
      <c r="M161" s="265">
        <v>0</v>
      </c>
      <c r="N161" s="265">
        <v>0</v>
      </c>
      <c r="O161" s="265">
        <v>0</v>
      </c>
      <c r="P161" s="265">
        <v>0</v>
      </c>
      <c r="Q161" s="265">
        <v>0</v>
      </c>
      <c r="R161" s="265">
        <v>0</v>
      </c>
      <c r="S161" s="265">
        <v>0</v>
      </c>
      <c r="T161" s="265">
        <v>0</v>
      </c>
      <c r="U161" s="265">
        <v>0</v>
      </c>
      <c r="V161" s="265">
        <v>0</v>
      </c>
      <c r="W161" s="265">
        <v>0</v>
      </c>
      <c r="X161" s="265">
        <v>0</v>
      </c>
      <c r="Y161" s="265">
        <v>0</v>
      </c>
      <c r="Z161" s="265">
        <v>0</v>
      </c>
      <c r="AA161" s="265">
        <v>0</v>
      </c>
      <c r="AB161" s="262">
        <f>D161+F161+H161+J161+L161+N161+P161+R161+T161+V161+X161+Z161</f>
        <v>3.1709999999999998</v>
      </c>
      <c r="AC161" s="262">
        <f>E161+G161+I161+K161+M161+O161+Q161+S161+U161+W161+Y161+AA161</f>
        <v>4543.5929999999998</v>
      </c>
    </row>
    <row r="162" spans="1:31" ht="12" customHeight="1" x14ac:dyDescent="0.25">
      <c r="A162" s="593" t="s">
        <v>226</v>
      </c>
      <c r="B162" s="593"/>
      <c r="C162" s="339" t="s">
        <v>227</v>
      </c>
      <c r="D162" s="262">
        <f>+D163+D164+D165</f>
        <v>121.291</v>
      </c>
      <c r="E162" s="262">
        <f t="shared" ref="E162:AA162" si="28">+E163+E164+E165</f>
        <v>476185.04729999998</v>
      </c>
      <c r="F162" s="262">
        <f t="shared" si="28"/>
        <v>116.60032000000001</v>
      </c>
      <c r="G162" s="262">
        <f t="shared" si="28"/>
        <v>297763.50925200002</v>
      </c>
      <c r="H162" s="262">
        <f t="shared" si="28"/>
        <v>160.69606999999999</v>
      </c>
      <c r="I162" s="262">
        <f t="shared" si="28"/>
        <v>686384.46371500008</v>
      </c>
      <c r="J162" s="262">
        <f>+J163+J164+J165</f>
        <v>182.62816000000001</v>
      </c>
      <c r="K162" s="262">
        <f t="shared" si="28"/>
        <v>646429.07507200004</v>
      </c>
      <c r="L162" s="262">
        <f t="shared" si="28"/>
        <v>287.38052999999996</v>
      </c>
      <c r="M162" s="262">
        <f t="shared" si="28"/>
        <v>986004.26494100015</v>
      </c>
      <c r="N162" s="262">
        <f t="shared" si="28"/>
        <v>122.327</v>
      </c>
      <c r="O162" s="262">
        <f t="shared" si="28"/>
        <v>328918.79499999998</v>
      </c>
      <c r="P162" s="262">
        <f t="shared" si="28"/>
        <v>380.78434999999996</v>
      </c>
      <c r="Q162" s="262">
        <f t="shared" si="28"/>
        <v>996063.85541499988</v>
      </c>
      <c r="R162" s="262">
        <f t="shared" si="28"/>
        <v>437.50176999999991</v>
      </c>
      <c r="S162" s="262">
        <f t="shared" si="28"/>
        <v>1188084.1999800003</v>
      </c>
      <c r="T162" s="262">
        <f t="shared" si="28"/>
        <v>456.64530000000002</v>
      </c>
      <c r="U162" s="262">
        <f t="shared" si="28"/>
        <v>1323448.0009670001</v>
      </c>
      <c r="V162" s="262">
        <f t="shared" si="28"/>
        <v>461.71926999999994</v>
      </c>
      <c r="W162" s="262">
        <f t="shared" si="28"/>
        <v>1415902.285989</v>
      </c>
      <c r="X162" s="262">
        <f t="shared" si="28"/>
        <v>269.20947000000001</v>
      </c>
      <c r="Y162" s="262">
        <f t="shared" si="28"/>
        <v>758270.09256799996</v>
      </c>
      <c r="Z162" s="262">
        <f t="shared" si="28"/>
        <v>353.51708000000002</v>
      </c>
      <c r="AA162" s="262">
        <f t="shared" si="28"/>
        <v>949186.83901300014</v>
      </c>
      <c r="AB162" s="262">
        <f t="shared" ref="AB162:AB183" si="29">D162+F162+H162+J162+L162+N162+P162+R162+T162+V162+X162+Z162</f>
        <v>3350.3003199999998</v>
      </c>
      <c r="AC162" s="262">
        <f t="shared" si="27"/>
        <v>10052640.429212002</v>
      </c>
    </row>
    <row r="163" spans="1:31" ht="12" customHeight="1" x14ac:dyDescent="0.25">
      <c r="A163" s="389"/>
      <c r="B163" s="389"/>
      <c r="C163" s="350" t="s">
        <v>228</v>
      </c>
      <c r="D163" s="265">
        <v>70.275999999999996</v>
      </c>
      <c r="E163" s="265">
        <v>332200.66079999995</v>
      </c>
      <c r="F163" s="265">
        <v>12.545</v>
      </c>
      <c r="G163" s="265">
        <v>52036.66</v>
      </c>
      <c r="H163" s="265">
        <v>79.658370000000005</v>
      </c>
      <c r="I163" s="265">
        <v>552682.62461499998</v>
      </c>
      <c r="J163" s="265">
        <v>101.62816000000001</v>
      </c>
      <c r="K163" s="265">
        <v>583732.37507200008</v>
      </c>
      <c r="L163" s="265">
        <v>108.66940999999998</v>
      </c>
      <c r="M163" s="265">
        <v>637370.76184800011</v>
      </c>
      <c r="N163" s="265">
        <v>46.307000000000002</v>
      </c>
      <c r="O163" s="265">
        <v>161855.07999999999</v>
      </c>
      <c r="P163" s="265">
        <v>75.803989999999999</v>
      </c>
      <c r="Q163" s="265">
        <v>363922.55186499999</v>
      </c>
      <c r="R163" s="265">
        <v>208.09150999999997</v>
      </c>
      <c r="S163" s="265">
        <v>765254.30172600003</v>
      </c>
      <c r="T163" s="265">
        <v>224.45190000000002</v>
      </c>
      <c r="U163" s="265">
        <v>914765.62994300015</v>
      </c>
      <c r="V163" s="265">
        <v>277.51087999999999</v>
      </c>
      <c r="W163" s="265">
        <v>1100882.1454089999</v>
      </c>
      <c r="X163" s="265">
        <v>136.16709</v>
      </c>
      <c r="Y163" s="265">
        <v>482786.42858599999</v>
      </c>
      <c r="Z163" s="265">
        <v>228.50113000000002</v>
      </c>
      <c r="AA163" s="265">
        <v>710072.5839320001</v>
      </c>
      <c r="AB163" s="262">
        <f>D163+F163+H163+J163+L163+N163+P163+R163+T163+V163+X163+Z163</f>
        <v>1569.6104399999999</v>
      </c>
      <c r="AC163" s="262">
        <f t="shared" si="27"/>
        <v>6657561.8037959998</v>
      </c>
    </row>
    <row r="164" spans="1:31" ht="13.15" customHeight="1" x14ac:dyDescent="0.25">
      <c r="A164" s="389"/>
      <c r="B164" s="389"/>
      <c r="C164" s="350" t="s">
        <v>229</v>
      </c>
      <c r="D164" s="265">
        <v>51.015000000000001</v>
      </c>
      <c r="E164" s="265">
        <v>143984.38649999999</v>
      </c>
      <c r="F164" s="265">
        <v>104.05532000000001</v>
      </c>
      <c r="G164" s="265">
        <v>245726.84925199999</v>
      </c>
      <c r="H164" s="265">
        <v>54.037699999999994</v>
      </c>
      <c r="I164" s="265">
        <v>108648.53909999999</v>
      </c>
      <c r="J164" s="265">
        <v>27</v>
      </c>
      <c r="K164" s="265">
        <v>24753.599999999999</v>
      </c>
      <c r="L164" s="265">
        <v>151.71111999999999</v>
      </c>
      <c r="M164" s="265">
        <v>328305.20309299999</v>
      </c>
      <c r="N164" s="265">
        <v>76.02</v>
      </c>
      <c r="O164" s="265">
        <v>167063.715</v>
      </c>
      <c r="P164" s="265">
        <v>292.55180999999999</v>
      </c>
      <c r="Q164" s="265">
        <v>619326.225645</v>
      </c>
      <c r="R164" s="265">
        <v>228.24021999999997</v>
      </c>
      <c r="S164" s="265">
        <v>421920.42616200011</v>
      </c>
      <c r="T164" s="265">
        <v>218.6934</v>
      </c>
      <c r="U164" s="265">
        <v>396536.42102399998</v>
      </c>
      <c r="V164" s="265">
        <v>184.20838999999998</v>
      </c>
      <c r="W164" s="265">
        <v>315020.14058000001</v>
      </c>
      <c r="X164" s="265">
        <v>133.04238000000001</v>
      </c>
      <c r="Y164" s="265">
        <v>275483.66398199997</v>
      </c>
      <c r="Z164" s="265">
        <v>125.01595</v>
      </c>
      <c r="AA164" s="265">
        <v>239114.25508100001</v>
      </c>
      <c r="AB164" s="262">
        <f>D164+F164+H164+J164+L164+N164+P164+R164+T164+V164+X164+Z164</f>
        <v>1645.5912899999998</v>
      </c>
      <c r="AC164" s="262">
        <f t="shared" si="27"/>
        <v>3285883.425419</v>
      </c>
    </row>
    <row r="165" spans="1:31" ht="12" customHeight="1" x14ac:dyDescent="0.25">
      <c r="A165" s="389"/>
      <c r="B165" s="389"/>
      <c r="C165" s="350" t="s">
        <v>230</v>
      </c>
      <c r="D165" s="265">
        <v>0</v>
      </c>
      <c r="E165" s="265">
        <v>0</v>
      </c>
      <c r="F165" s="265">
        <v>0</v>
      </c>
      <c r="G165" s="265">
        <v>0</v>
      </c>
      <c r="H165" s="265">
        <v>27</v>
      </c>
      <c r="I165" s="265">
        <v>25053.3</v>
      </c>
      <c r="J165" s="265">
        <v>54</v>
      </c>
      <c r="K165" s="265">
        <v>37943.100000000006</v>
      </c>
      <c r="L165" s="265">
        <v>27</v>
      </c>
      <c r="M165" s="265">
        <v>20328.3</v>
      </c>
      <c r="N165" s="265">
        <v>0</v>
      </c>
      <c r="O165" s="265">
        <v>0</v>
      </c>
      <c r="P165" s="265">
        <v>12.42855</v>
      </c>
      <c r="Q165" s="265">
        <v>12815.077905</v>
      </c>
      <c r="R165" s="265">
        <v>1.17004</v>
      </c>
      <c r="S165" s="265">
        <v>909.47209199999998</v>
      </c>
      <c r="T165" s="265">
        <v>13.5</v>
      </c>
      <c r="U165" s="265">
        <v>12145.95</v>
      </c>
      <c r="V165" s="265">
        <v>0</v>
      </c>
      <c r="W165" s="265">
        <v>0</v>
      </c>
      <c r="X165" s="265">
        <v>0</v>
      </c>
      <c r="Y165" s="265">
        <v>0</v>
      </c>
      <c r="Z165" s="265">
        <v>0</v>
      </c>
      <c r="AA165" s="265">
        <v>0</v>
      </c>
      <c r="AB165" s="262">
        <f t="shared" si="29"/>
        <v>135.09859</v>
      </c>
      <c r="AC165" s="262">
        <f t="shared" si="27"/>
        <v>109195.199997</v>
      </c>
    </row>
    <row r="166" spans="1:31" ht="12" customHeight="1" x14ac:dyDescent="0.25">
      <c r="A166" s="594" t="s">
        <v>231</v>
      </c>
      <c r="B166" s="594"/>
      <c r="C166" s="351" t="s">
        <v>232</v>
      </c>
      <c r="D166" s="352">
        <f>+D167+D168+D169</f>
        <v>1389.7258999999999</v>
      </c>
      <c r="E166" s="352">
        <f t="shared" ref="E166:AA166" si="30">+E167+E168+E169</f>
        <v>2074469.27783</v>
      </c>
      <c r="F166" s="352">
        <f>+F167+F168+F169</f>
        <v>5006.2437799999952</v>
      </c>
      <c r="G166" s="352">
        <f t="shared" si="30"/>
        <v>6212074.1512750033</v>
      </c>
      <c r="H166" s="352">
        <f>+H167+H168+H169</f>
        <v>8868.1216099999929</v>
      </c>
      <c r="I166" s="352">
        <f t="shared" si="30"/>
        <v>11231758.028380001</v>
      </c>
      <c r="J166" s="352">
        <f t="shared" si="30"/>
        <v>9424.6290099999969</v>
      </c>
      <c r="K166" s="352">
        <f t="shared" si="30"/>
        <v>12393710.890092004</v>
      </c>
      <c r="L166" s="352">
        <f t="shared" si="30"/>
        <v>9190.7514899999969</v>
      </c>
      <c r="M166" s="352">
        <f t="shared" si="30"/>
        <v>12337549.784313997</v>
      </c>
      <c r="N166" s="352">
        <f t="shared" si="30"/>
        <v>3623.24352</v>
      </c>
      <c r="O166" s="352">
        <f t="shared" si="30"/>
        <v>4702851.4205240002</v>
      </c>
      <c r="P166" s="352">
        <f t="shared" si="30"/>
        <v>4792.3391699999975</v>
      </c>
      <c r="Q166" s="352">
        <f t="shared" si="30"/>
        <v>6453385.938924999</v>
      </c>
      <c r="R166" s="352">
        <f t="shared" si="30"/>
        <v>4968.1620699999985</v>
      </c>
      <c r="S166" s="352">
        <f t="shared" si="30"/>
        <v>7171431.3878699997</v>
      </c>
      <c r="T166" s="352">
        <f t="shared" si="30"/>
        <v>5687.4053400000012</v>
      </c>
      <c r="U166" s="352">
        <f t="shared" si="30"/>
        <v>6354687.6484449971</v>
      </c>
      <c r="V166" s="352">
        <f t="shared" si="30"/>
        <v>6711.3168399999977</v>
      </c>
      <c r="W166" s="352">
        <f t="shared" si="30"/>
        <v>8648057.8657400031</v>
      </c>
      <c r="X166" s="352">
        <f t="shared" si="30"/>
        <v>6309.8962800000008</v>
      </c>
      <c r="Y166" s="352">
        <f t="shared" si="30"/>
        <v>11084594.834816998</v>
      </c>
      <c r="Z166" s="352">
        <f t="shared" si="30"/>
        <v>5716.4527100000014</v>
      </c>
      <c r="AA166" s="352">
        <f t="shared" si="30"/>
        <v>8948493.4029499982</v>
      </c>
      <c r="AB166" s="352">
        <f t="shared" si="29"/>
        <v>71688.287719999978</v>
      </c>
      <c r="AC166" s="352">
        <f t="shared" si="27"/>
        <v>97613064.631162003</v>
      </c>
      <c r="AE166" s="84"/>
    </row>
    <row r="167" spans="1:31" ht="12" customHeight="1" x14ac:dyDescent="0.25">
      <c r="A167" s="323"/>
      <c r="B167" s="323" t="s">
        <v>233</v>
      </c>
      <c r="C167" s="353" t="s">
        <v>234</v>
      </c>
      <c r="D167" s="354">
        <v>1176.6522600000001</v>
      </c>
      <c r="E167" s="354">
        <v>1919731.147449</v>
      </c>
      <c r="F167" s="354">
        <v>2757.9500799999964</v>
      </c>
      <c r="G167" s="354">
        <v>4360419.1311270026</v>
      </c>
      <c r="H167" s="354">
        <v>4654.6642099999945</v>
      </c>
      <c r="I167" s="354">
        <v>8294299.3116880041</v>
      </c>
      <c r="J167" s="354">
        <v>5835.0839899999974</v>
      </c>
      <c r="K167" s="354">
        <v>10207083.913408004</v>
      </c>
      <c r="L167" s="354">
        <v>5741.725169999997</v>
      </c>
      <c r="M167" s="354">
        <v>9723035.4187099971</v>
      </c>
      <c r="N167" s="354">
        <v>1983.6431000000002</v>
      </c>
      <c r="O167" s="354">
        <v>3289102.5885779997</v>
      </c>
      <c r="P167" s="354">
        <v>2688.9889199999984</v>
      </c>
      <c r="Q167" s="354">
        <v>4368367.9986639991</v>
      </c>
      <c r="R167" s="354">
        <v>3391.737549999998</v>
      </c>
      <c r="S167" s="354">
        <v>5789171.9296599999</v>
      </c>
      <c r="T167" s="354">
        <v>2498.7563400000004</v>
      </c>
      <c r="U167" s="354">
        <v>4002652.7373069972</v>
      </c>
      <c r="V167" s="354">
        <v>2774.4751600000004</v>
      </c>
      <c r="W167" s="354">
        <v>5090312.9252190012</v>
      </c>
      <c r="X167" s="354">
        <v>4299.7697000000016</v>
      </c>
      <c r="Y167" s="354">
        <v>9100514.9876199979</v>
      </c>
      <c r="Z167" s="354">
        <v>3199.6875800000021</v>
      </c>
      <c r="AA167" s="354">
        <v>6397284.9553009979</v>
      </c>
      <c r="AB167" s="352">
        <f t="shared" si="29"/>
        <v>41003.134059999997</v>
      </c>
      <c r="AC167" s="352">
        <f t="shared" si="27"/>
        <v>72541977.044731006</v>
      </c>
      <c r="AE167" s="84"/>
    </row>
    <row r="168" spans="1:31" ht="12" customHeight="1" x14ac:dyDescent="0.25">
      <c r="A168" s="323"/>
      <c r="B168" s="323" t="s">
        <v>235</v>
      </c>
      <c r="C168" s="353" t="s">
        <v>236</v>
      </c>
      <c r="D168" s="354">
        <v>24.494</v>
      </c>
      <c r="E168" s="354">
        <v>31232.2994</v>
      </c>
      <c r="F168" s="354">
        <v>122.071</v>
      </c>
      <c r="G168" s="354">
        <v>177419.81849999999</v>
      </c>
      <c r="H168" s="354">
        <v>417.53769</v>
      </c>
      <c r="I168" s="354">
        <v>514874.87834299996</v>
      </c>
      <c r="J168" s="354">
        <v>303.89362</v>
      </c>
      <c r="K168" s="354">
        <v>412083.79142899998</v>
      </c>
      <c r="L168" s="354">
        <v>516.32299999999998</v>
      </c>
      <c r="M168" s="354">
        <v>760329.18799999997</v>
      </c>
      <c r="N168" s="354">
        <v>456.54954000000004</v>
      </c>
      <c r="O168" s="354">
        <v>654293.77501200011</v>
      </c>
      <c r="P168" s="354">
        <v>565.21818999999994</v>
      </c>
      <c r="Q168" s="354">
        <v>902837.41697099991</v>
      </c>
      <c r="R168" s="354">
        <v>326.77444000000003</v>
      </c>
      <c r="S168" s="354">
        <v>479575.93608499994</v>
      </c>
      <c r="T168" s="354">
        <v>487.54753000000011</v>
      </c>
      <c r="U168" s="354">
        <v>647958.01541899994</v>
      </c>
      <c r="V168" s="354">
        <v>784.11027999999988</v>
      </c>
      <c r="W168" s="354">
        <v>1006373.1358259997</v>
      </c>
      <c r="X168" s="354">
        <v>814.02609999999993</v>
      </c>
      <c r="Y168" s="354">
        <v>1102851.3774679999</v>
      </c>
      <c r="Z168" s="354">
        <v>596.08872999999994</v>
      </c>
      <c r="AA168" s="354">
        <v>835333.23722600006</v>
      </c>
      <c r="AB168" s="352">
        <f t="shared" si="29"/>
        <v>5414.6341200000006</v>
      </c>
      <c r="AC168" s="352">
        <f t="shared" si="27"/>
        <v>7525162.8696790002</v>
      </c>
      <c r="AD168" s="84"/>
    </row>
    <row r="169" spans="1:31" ht="12" customHeight="1" x14ac:dyDescent="0.25">
      <c r="A169" s="323"/>
      <c r="B169" s="323" t="s">
        <v>237</v>
      </c>
      <c r="C169" s="353" t="s">
        <v>238</v>
      </c>
      <c r="D169" s="354">
        <v>188.57963999999998</v>
      </c>
      <c r="E169" s="354">
        <v>123505.83098100001</v>
      </c>
      <c r="F169" s="354">
        <v>2126.2226999999993</v>
      </c>
      <c r="G169" s="354">
        <v>1674235.2016480002</v>
      </c>
      <c r="H169" s="354">
        <v>3795.9197099999983</v>
      </c>
      <c r="I169" s="354">
        <v>2422583.8383489982</v>
      </c>
      <c r="J169" s="354">
        <v>3285.6513999999993</v>
      </c>
      <c r="K169" s="354">
        <v>1774543.1852550011</v>
      </c>
      <c r="L169" s="354">
        <v>2932.7033200000001</v>
      </c>
      <c r="M169" s="354">
        <v>1854185.1776040008</v>
      </c>
      <c r="N169" s="354">
        <v>1183.0508799999998</v>
      </c>
      <c r="O169" s="354">
        <v>759455.05693400023</v>
      </c>
      <c r="P169" s="354">
        <v>1538.1320599999985</v>
      </c>
      <c r="Q169" s="354">
        <v>1182180.5232900002</v>
      </c>
      <c r="R169" s="354">
        <v>1249.6500799999999</v>
      </c>
      <c r="S169" s="354">
        <v>902683.52212500037</v>
      </c>
      <c r="T169" s="354">
        <v>2701.1014700000001</v>
      </c>
      <c r="U169" s="354">
        <v>1704076.8957189997</v>
      </c>
      <c r="V169" s="354">
        <v>3152.7313999999969</v>
      </c>
      <c r="W169" s="354">
        <v>2551371.8046950013</v>
      </c>
      <c r="X169" s="354">
        <v>1196.1004799999996</v>
      </c>
      <c r="Y169" s="354">
        <v>881228.46972900024</v>
      </c>
      <c r="Z169" s="354">
        <v>1920.6763999999996</v>
      </c>
      <c r="AA169" s="354">
        <v>1715875.2104230004</v>
      </c>
      <c r="AB169" s="352">
        <f>D169+F169+H169+J169+L169+N169+P169+R169+T169+V169+X169+Z169</f>
        <v>25270.519539999994</v>
      </c>
      <c r="AC169" s="352">
        <f>E169+G169+I169+K169+M169+O169+Q169+S169+U169+W169+Y169+AA169</f>
        <v>17545924.716752004</v>
      </c>
    </row>
    <row r="170" spans="1:31" ht="12" customHeight="1" x14ac:dyDescent="0.25">
      <c r="A170" s="322"/>
      <c r="B170" s="388" t="s">
        <v>239</v>
      </c>
      <c r="C170" s="339" t="s">
        <v>240</v>
      </c>
      <c r="D170" s="262">
        <f>+D171+D172+D173</f>
        <v>663.88207999999986</v>
      </c>
      <c r="E170" s="262">
        <f t="shared" ref="E170:AA170" si="31">+E171+E172+E173</f>
        <v>6868007.1094660005</v>
      </c>
      <c r="F170" s="262">
        <f t="shared" si="31"/>
        <v>687.15491000000009</v>
      </c>
      <c r="G170" s="262">
        <f t="shared" si="31"/>
        <v>8348962.892930002</v>
      </c>
      <c r="H170" s="262">
        <f t="shared" si="31"/>
        <v>1059.6416400000003</v>
      </c>
      <c r="I170" s="262">
        <f t="shared" si="31"/>
        <v>12956278.693159003</v>
      </c>
      <c r="J170" s="262">
        <f t="shared" si="31"/>
        <v>505.48135000000008</v>
      </c>
      <c r="K170" s="262">
        <f t="shared" si="31"/>
        <v>7506261.7703070017</v>
      </c>
      <c r="L170" s="262">
        <f t="shared" si="31"/>
        <v>699.39551000000006</v>
      </c>
      <c r="M170" s="262">
        <f t="shared" si="31"/>
        <v>9499900.6295359936</v>
      </c>
      <c r="N170" s="262">
        <f t="shared" si="31"/>
        <v>606.7896599999998</v>
      </c>
      <c r="O170" s="262">
        <f t="shared" si="31"/>
        <v>7645583.6514329994</v>
      </c>
      <c r="P170" s="262">
        <f t="shared" si="31"/>
        <v>568.98579000000007</v>
      </c>
      <c r="Q170" s="262">
        <f t="shared" si="31"/>
        <v>7849636.0152229974</v>
      </c>
      <c r="R170" s="262">
        <f>+R171+R172+R173</f>
        <v>768.99469999999974</v>
      </c>
      <c r="S170" s="262">
        <f t="shared" si="31"/>
        <v>10960310.943302998</v>
      </c>
      <c r="T170" s="262">
        <f t="shared" si="31"/>
        <v>522.07330000000002</v>
      </c>
      <c r="U170" s="262">
        <f t="shared" si="31"/>
        <v>6615335.7415610012</v>
      </c>
      <c r="V170" s="262">
        <f t="shared" si="31"/>
        <v>564.70855000000029</v>
      </c>
      <c r="W170" s="262">
        <f t="shared" si="31"/>
        <v>8178965.576342009</v>
      </c>
      <c r="X170" s="262">
        <f t="shared" si="31"/>
        <v>602.36672999999985</v>
      </c>
      <c r="Y170" s="262">
        <f t="shared" si="31"/>
        <v>8026399.0803509997</v>
      </c>
      <c r="Z170" s="262">
        <f t="shared" si="31"/>
        <v>976.3537199999995</v>
      </c>
      <c r="AA170" s="262">
        <f t="shared" si="31"/>
        <v>12201518.499430003</v>
      </c>
      <c r="AB170" s="262">
        <f t="shared" si="29"/>
        <v>8225.8279399999992</v>
      </c>
      <c r="AC170" s="262">
        <f t="shared" si="27"/>
        <v>106657160.60304099</v>
      </c>
    </row>
    <row r="171" spans="1:31" ht="12" customHeight="1" x14ac:dyDescent="0.25">
      <c r="A171" s="322"/>
      <c r="B171" s="388"/>
      <c r="C171" s="350" t="s">
        <v>241</v>
      </c>
      <c r="D171" s="265">
        <v>597.86907999999994</v>
      </c>
      <c r="E171" s="265">
        <v>6743279.8151660003</v>
      </c>
      <c r="F171" s="265">
        <v>685.32791000000009</v>
      </c>
      <c r="G171" s="265">
        <v>8336274.0125300018</v>
      </c>
      <c r="H171" s="265">
        <v>1021.1598900000002</v>
      </c>
      <c r="I171" s="265">
        <v>12789557.049342003</v>
      </c>
      <c r="J171" s="265">
        <v>505.48135000000008</v>
      </c>
      <c r="K171" s="265">
        <v>7506261.7703070017</v>
      </c>
      <c r="L171" s="265">
        <v>623.47923000000003</v>
      </c>
      <c r="M171" s="265">
        <v>8999053.1092709936</v>
      </c>
      <c r="N171" s="265">
        <v>578.18751999999984</v>
      </c>
      <c r="O171" s="265">
        <v>7515921.8020269992</v>
      </c>
      <c r="P171" s="265">
        <v>548.30915000000005</v>
      </c>
      <c r="Q171" s="265">
        <v>7759990.3748389976</v>
      </c>
      <c r="R171" s="265">
        <v>768.99469999999974</v>
      </c>
      <c r="S171" s="265">
        <v>10960310.943302998</v>
      </c>
      <c r="T171" s="265">
        <v>482.89082999999999</v>
      </c>
      <c r="U171" s="265">
        <v>6454952.9082550015</v>
      </c>
      <c r="V171" s="265">
        <v>541.55155000000025</v>
      </c>
      <c r="W171" s="265">
        <v>8078328.5789420092</v>
      </c>
      <c r="X171" s="265">
        <v>550.76801999999986</v>
      </c>
      <c r="Y171" s="265">
        <v>7812581.0382579993</v>
      </c>
      <c r="Z171" s="265">
        <v>962.18617999999947</v>
      </c>
      <c r="AA171" s="265">
        <v>12129806.716668002</v>
      </c>
      <c r="AB171" s="262">
        <f>D171+F171+H171+J171+L171+N171+P171+R171+T171+V171+X171+Z171</f>
        <v>7866.2054099999996</v>
      </c>
      <c r="AC171" s="262">
        <f t="shared" si="27"/>
        <v>105086318.11890802</v>
      </c>
    </row>
    <row r="172" spans="1:31" ht="12" customHeight="1" x14ac:dyDescent="0.25">
      <c r="A172" s="322"/>
      <c r="B172" s="388"/>
      <c r="C172" s="350" t="s">
        <v>242</v>
      </c>
      <c r="D172" s="265">
        <v>8.5730000000000004</v>
      </c>
      <c r="E172" s="265">
        <v>58711.502299999993</v>
      </c>
      <c r="F172" s="265">
        <v>1.827</v>
      </c>
      <c r="G172" s="265">
        <v>12688.8804</v>
      </c>
      <c r="H172" s="265">
        <v>13.08075</v>
      </c>
      <c r="I172" s="265">
        <v>101702.70411700002</v>
      </c>
      <c r="J172" s="265">
        <v>0</v>
      </c>
      <c r="K172" s="265">
        <v>0</v>
      </c>
      <c r="L172" s="265">
        <v>51.421880000000002</v>
      </c>
      <c r="M172" s="265">
        <v>408934.73370500002</v>
      </c>
      <c r="N172" s="265">
        <v>3.2370000000000001</v>
      </c>
      <c r="O172" s="265">
        <v>22547.399700000002</v>
      </c>
      <c r="P172" s="265">
        <v>0</v>
      </c>
      <c r="Q172" s="265">
        <v>0</v>
      </c>
      <c r="R172" s="265">
        <v>0</v>
      </c>
      <c r="S172" s="265">
        <v>0</v>
      </c>
      <c r="T172" s="265">
        <v>2.8924700000000003</v>
      </c>
      <c r="U172" s="265">
        <v>17594.384806000002</v>
      </c>
      <c r="V172" s="265">
        <v>5.0129999999999999</v>
      </c>
      <c r="W172" s="265">
        <v>34852.296600000001</v>
      </c>
      <c r="X172" s="265">
        <v>7.3728299999999996</v>
      </c>
      <c r="Y172" s="265">
        <v>49237.105949000004</v>
      </c>
      <c r="Z172" s="265">
        <v>9.6259999999999994</v>
      </c>
      <c r="AA172" s="265">
        <v>57994.969499999999</v>
      </c>
      <c r="AB172" s="262">
        <f>D172+F172+H172+J172+L172+N172+P172+R172+T172+V172+X172+Z172</f>
        <v>103.04393</v>
      </c>
      <c r="AC172" s="262">
        <f t="shared" si="27"/>
        <v>764263.97707700008</v>
      </c>
    </row>
    <row r="173" spans="1:31" ht="12" customHeight="1" x14ac:dyDescent="0.25">
      <c r="A173" s="322"/>
      <c r="B173" s="388"/>
      <c r="C173" s="350" t="s">
        <v>243</v>
      </c>
      <c r="D173" s="265">
        <v>57.44</v>
      </c>
      <c r="E173" s="265">
        <v>66015.792000000001</v>
      </c>
      <c r="F173" s="265">
        <v>0</v>
      </c>
      <c r="G173" s="265">
        <v>0</v>
      </c>
      <c r="H173" s="265">
        <v>25.401</v>
      </c>
      <c r="I173" s="265">
        <v>65018.939700000003</v>
      </c>
      <c r="J173" s="265">
        <v>0</v>
      </c>
      <c r="K173" s="265">
        <v>0</v>
      </c>
      <c r="L173" s="265">
        <v>24.494400000000002</v>
      </c>
      <c r="M173" s="265">
        <v>91912.786559999993</v>
      </c>
      <c r="N173" s="265">
        <v>25.36514</v>
      </c>
      <c r="O173" s="265">
        <v>107114.449706</v>
      </c>
      <c r="P173" s="265">
        <v>20.676639999999999</v>
      </c>
      <c r="Q173" s="265">
        <v>89645.640383999998</v>
      </c>
      <c r="R173" s="265">
        <v>0</v>
      </c>
      <c r="S173" s="265">
        <v>0</v>
      </c>
      <c r="T173" s="265">
        <v>36.29</v>
      </c>
      <c r="U173" s="265">
        <v>142788.4485</v>
      </c>
      <c r="V173" s="265">
        <v>18.143999999999998</v>
      </c>
      <c r="W173" s="265">
        <v>65784.700800000006</v>
      </c>
      <c r="X173" s="265">
        <v>44.225880000000004</v>
      </c>
      <c r="Y173" s="265">
        <v>164580.93614399998</v>
      </c>
      <c r="Z173" s="265">
        <v>4.5415400000000004</v>
      </c>
      <c r="AA173" s="265">
        <v>13716.813262</v>
      </c>
      <c r="AB173" s="262">
        <f t="shared" si="29"/>
        <v>256.57859999999999</v>
      </c>
      <c r="AC173" s="262">
        <f t="shared" si="27"/>
        <v>806578.50705599994</v>
      </c>
      <c r="AD173" s="84"/>
    </row>
    <row r="174" spans="1:31" ht="12" customHeight="1" x14ac:dyDescent="0.25">
      <c r="A174" s="278" t="s">
        <v>244</v>
      </c>
      <c r="B174" s="395" t="s">
        <v>245</v>
      </c>
      <c r="C174" s="339" t="s">
        <v>246</v>
      </c>
      <c r="D174" s="262">
        <v>2018.2989600000005</v>
      </c>
      <c r="E174" s="262">
        <v>6910451.740562005</v>
      </c>
      <c r="F174" s="262">
        <v>1976.3786500000003</v>
      </c>
      <c r="G174" s="262">
        <v>6343185.7377079986</v>
      </c>
      <c r="H174" s="262">
        <v>2674.5551800000012</v>
      </c>
      <c r="I174" s="262">
        <v>9133784.4004630055</v>
      </c>
      <c r="J174" s="262">
        <v>2621.1080900000015</v>
      </c>
      <c r="K174" s="262">
        <v>7839313.9298509965</v>
      </c>
      <c r="L174" s="262">
        <v>2163.3878799999989</v>
      </c>
      <c r="M174" s="262">
        <v>7700353.1919369996</v>
      </c>
      <c r="N174" s="262">
        <v>1713.7655999999999</v>
      </c>
      <c r="O174" s="262">
        <v>5315745.5130090024</v>
      </c>
      <c r="P174" s="262">
        <v>1412.2609799999989</v>
      </c>
      <c r="Q174" s="262">
        <v>5802787.6021630103</v>
      </c>
      <c r="R174" s="262">
        <v>1395.9638299999997</v>
      </c>
      <c r="S174" s="262">
        <v>5152320.2585849985</v>
      </c>
      <c r="T174" s="262">
        <v>1109.1643000000001</v>
      </c>
      <c r="U174" s="262">
        <v>4329058.3535750052</v>
      </c>
      <c r="V174" s="262">
        <v>1304.6954600000001</v>
      </c>
      <c r="W174" s="262">
        <v>4631281.3708920013</v>
      </c>
      <c r="X174" s="262">
        <v>1103.6198200000003</v>
      </c>
      <c r="Y174" s="262">
        <v>5104359.9652769985</v>
      </c>
      <c r="Z174" s="262">
        <v>1585.7228500000001</v>
      </c>
      <c r="AA174" s="262">
        <v>5651186.0571380053</v>
      </c>
      <c r="AB174" s="262">
        <f t="shared" si="29"/>
        <v>21078.921600000001</v>
      </c>
      <c r="AC174" s="262">
        <f t="shared" si="27"/>
        <v>73913828.12116003</v>
      </c>
      <c r="AD174" s="84"/>
      <c r="AE174" s="84"/>
    </row>
    <row r="175" spans="1:31" ht="12" customHeight="1" x14ac:dyDescent="0.25">
      <c r="A175" s="301"/>
      <c r="B175" s="388"/>
      <c r="C175" s="380" t="s">
        <v>333</v>
      </c>
      <c r="D175" s="265">
        <v>982.10523999999998</v>
      </c>
      <c r="E175" s="265">
        <v>4441501.0417289995</v>
      </c>
      <c r="F175" s="265">
        <v>1902.7696000000001</v>
      </c>
      <c r="G175" s="265">
        <v>8780631.6012200005</v>
      </c>
      <c r="H175" s="265">
        <v>2207.02909</v>
      </c>
      <c r="I175" s="265">
        <v>10166240.034193</v>
      </c>
      <c r="J175" s="265">
        <v>1504.7061000000001</v>
      </c>
      <c r="K175" s="265">
        <v>6677093.1417899998</v>
      </c>
      <c r="L175" s="265">
        <v>1320.7731799999999</v>
      </c>
      <c r="M175" s="265">
        <v>5802526.4793920005</v>
      </c>
      <c r="N175" s="265">
        <v>777.68285000000003</v>
      </c>
      <c r="O175" s="265">
        <v>3293684.4872939996</v>
      </c>
      <c r="P175" s="265">
        <v>684.72145999999998</v>
      </c>
      <c r="Q175" s="265">
        <v>2902859.555981</v>
      </c>
      <c r="R175" s="265">
        <v>677.03492999999992</v>
      </c>
      <c r="S175" s="265">
        <v>2746444.1948200003</v>
      </c>
      <c r="T175" s="265">
        <v>1678.9464399999999</v>
      </c>
      <c r="U175" s="265">
        <v>6826175.8071999997</v>
      </c>
      <c r="V175" s="265">
        <v>1088.81342</v>
      </c>
      <c r="W175" s="265">
        <v>4383626.1852589995</v>
      </c>
      <c r="X175" s="265">
        <v>1534.04729</v>
      </c>
      <c r="Y175" s="265">
        <v>5923351.7238659998</v>
      </c>
      <c r="Z175" s="265">
        <v>974.57865000000004</v>
      </c>
      <c r="AA175" s="265">
        <v>3641741.6392000001</v>
      </c>
      <c r="AB175" s="262">
        <f t="shared" si="29"/>
        <v>15333.208250000001</v>
      </c>
      <c r="AC175" s="262">
        <f t="shared" si="27"/>
        <v>65585875.891944014</v>
      </c>
    </row>
    <row r="176" spans="1:31" ht="12" customHeight="1" x14ac:dyDescent="0.25">
      <c r="A176" s="301"/>
      <c r="B176" s="388"/>
      <c r="C176" s="380" t="s">
        <v>334</v>
      </c>
      <c r="D176" s="265">
        <v>885.90544000000011</v>
      </c>
      <c r="E176" s="265">
        <v>4414102.349204001</v>
      </c>
      <c r="F176" s="265">
        <v>627.06631999999991</v>
      </c>
      <c r="G176" s="265">
        <v>3222024.44655</v>
      </c>
      <c r="H176" s="265">
        <v>479.95074</v>
      </c>
      <c r="I176" s="265">
        <v>2449978.3894479997</v>
      </c>
      <c r="J176" s="265">
        <v>451.00810999999987</v>
      </c>
      <c r="K176" s="265">
        <v>2215513.9833649993</v>
      </c>
      <c r="L176" s="265">
        <v>460.77152999999998</v>
      </c>
      <c r="M176" s="265">
        <v>2057614.3182639999</v>
      </c>
      <c r="N176" s="265">
        <v>446.28612999999996</v>
      </c>
      <c r="O176" s="265">
        <v>1828776.2294449997</v>
      </c>
      <c r="P176" s="265">
        <v>422.17908999999997</v>
      </c>
      <c r="Q176" s="265">
        <v>1617007.3521740003</v>
      </c>
      <c r="R176" s="265">
        <v>670.05491000000006</v>
      </c>
      <c r="S176" s="265">
        <v>2498384.7626619996</v>
      </c>
      <c r="T176" s="265">
        <v>771.69960000000026</v>
      </c>
      <c r="U176" s="265">
        <v>2784581.6452310001</v>
      </c>
      <c r="V176" s="265">
        <v>407.85538000000003</v>
      </c>
      <c r="W176" s="265">
        <v>1512548.8177100003</v>
      </c>
      <c r="X176" s="265">
        <v>421.49080000000004</v>
      </c>
      <c r="Y176" s="265">
        <v>1581236.3059449999</v>
      </c>
      <c r="Z176" s="265">
        <v>388.69535999999999</v>
      </c>
      <c r="AA176" s="265">
        <v>1606366.5826809998</v>
      </c>
      <c r="AB176" s="262">
        <f>D176+F176+H176+J176+L176+N176+P176+R176+T176+V176+X176+Z176</f>
        <v>6432.9634100000003</v>
      </c>
      <c r="AC176" s="262">
        <f t="shared" si="27"/>
        <v>27788135.182679005</v>
      </c>
    </row>
    <row r="177" spans="1:32" ht="12.75" customHeight="1" x14ac:dyDescent="0.25">
      <c r="A177" s="301"/>
      <c r="B177" s="388"/>
      <c r="C177" s="380" t="s">
        <v>335</v>
      </c>
      <c r="D177" s="265">
        <v>638.02697000000001</v>
      </c>
      <c r="E177" s="265">
        <v>892537.28610299993</v>
      </c>
      <c r="F177" s="265">
        <v>354.85171000000003</v>
      </c>
      <c r="G177" s="265">
        <v>545337.07854700007</v>
      </c>
      <c r="H177" s="265">
        <v>439.88788</v>
      </c>
      <c r="I177" s="265">
        <v>632358.04501700005</v>
      </c>
      <c r="J177" s="265">
        <v>203.91123000000002</v>
      </c>
      <c r="K177" s="265">
        <v>377702.310788</v>
      </c>
      <c r="L177" s="265">
        <v>105.72966000000001</v>
      </c>
      <c r="M177" s="265">
        <v>196767.73218699999</v>
      </c>
      <c r="N177" s="265">
        <v>254.51734999999991</v>
      </c>
      <c r="O177" s="265">
        <v>487682.41448699991</v>
      </c>
      <c r="P177" s="265">
        <v>338.06127000000009</v>
      </c>
      <c r="Q177" s="265">
        <v>563935.70687699993</v>
      </c>
      <c r="R177" s="265">
        <v>259.76183000000003</v>
      </c>
      <c r="S177" s="265">
        <v>445644.33706599998</v>
      </c>
      <c r="T177" s="265">
        <v>232.87849000000003</v>
      </c>
      <c r="U177" s="265">
        <v>382303.72208399995</v>
      </c>
      <c r="V177" s="265">
        <v>223.28826999999998</v>
      </c>
      <c r="W177" s="265">
        <v>402112.27282799996</v>
      </c>
      <c r="X177" s="265">
        <v>235.66719999999998</v>
      </c>
      <c r="Y177" s="265">
        <v>421971.39768400003</v>
      </c>
      <c r="Z177" s="265">
        <v>331.26441000000005</v>
      </c>
      <c r="AA177" s="265">
        <v>524259.15218799986</v>
      </c>
      <c r="AB177" s="262">
        <f>D177+F177+H177+J177+L177+N177+P177+R177+T177+V177+X177+Z177</f>
        <v>3617.84627</v>
      </c>
      <c r="AC177" s="262">
        <f>E177+G177+I177+K177+M177+O177+Q177+S177+U177+W177+Y177+AA177</f>
        <v>5872611.455856001</v>
      </c>
    </row>
    <row r="178" spans="1:32" ht="12" customHeight="1" x14ac:dyDescent="0.25">
      <c r="A178" s="301"/>
      <c r="B178" s="388"/>
      <c r="C178" s="350" t="s">
        <v>249</v>
      </c>
      <c r="D178" s="265">
        <v>472.35260999999986</v>
      </c>
      <c r="E178" s="265">
        <v>3159307.4376869998</v>
      </c>
      <c r="F178" s="265">
        <v>486.19070999999985</v>
      </c>
      <c r="G178" s="265">
        <v>2533257.3793589999</v>
      </c>
      <c r="H178" s="265">
        <v>411.4747499999998</v>
      </c>
      <c r="I178" s="265">
        <v>2297172.0016130004</v>
      </c>
      <c r="J178" s="265">
        <v>454.97613999999993</v>
      </c>
      <c r="K178" s="265">
        <v>2211437.4986699978</v>
      </c>
      <c r="L178" s="265">
        <v>753.84910999999954</v>
      </c>
      <c r="M178" s="265">
        <v>3918904.5160290021</v>
      </c>
      <c r="N178" s="265">
        <v>306.85505999999998</v>
      </c>
      <c r="O178" s="265">
        <v>1570509.2934050001</v>
      </c>
      <c r="P178" s="265">
        <v>422.98247000000003</v>
      </c>
      <c r="Q178" s="265">
        <v>2232945.4250939996</v>
      </c>
      <c r="R178" s="265">
        <v>371.4899699999998</v>
      </c>
      <c r="S178" s="265">
        <v>1995226.8127060004</v>
      </c>
      <c r="T178" s="265">
        <v>563.91446999999982</v>
      </c>
      <c r="U178" s="265">
        <v>3122086.3837550012</v>
      </c>
      <c r="V178" s="265">
        <v>380.09934999999996</v>
      </c>
      <c r="W178" s="265">
        <v>1825067.670176001</v>
      </c>
      <c r="X178" s="265">
        <v>363.02728999999994</v>
      </c>
      <c r="Y178" s="265">
        <v>1878369.1747940013</v>
      </c>
      <c r="Z178" s="265">
        <v>509.34450999999996</v>
      </c>
      <c r="AA178" s="265">
        <v>2570598.0764590004</v>
      </c>
      <c r="AB178" s="262">
        <f>D178+F178+H178+J178+L178+N178+P178+R178+T178+V178+X178+Z178</f>
        <v>5496.5564399999976</v>
      </c>
      <c r="AC178" s="262">
        <f t="shared" si="27"/>
        <v>29314881.669747002</v>
      </c>
      <c r="AF178" s="2"/>
    </row>
    <row r="179" spans="1:32" ht="12" customHeight="1" x14ac:dyDescent="0.25">
      <c r="A179" s="278" t="s">
        <v>250</v>
      </c>
      <c r="B179" s="295" t="s">
        <v>321</v>
      </c>
      <c r="C179" s="328" t="s">
        <v>251</v>
      </c>
      <c r="D179" s="262">
        <v>1679.2877999999998</v>
      </c>
      <c r="E179" s="262">
        <v>6844049.5384400003</v>
      </c>
      <c r="F179" s="262">
        <v>2931.596</v>
      </c>
      <c r="G179" s="262">
        <v>12198066.63246</v>
      </c>
      <c r="H179" s="262">
        <v>2599.4286000000002</v>
      </c>
      <c r="I179" s="262">
        <v>9326075.5743199978</v>
      </c>
      <c r="J179" s="262">
        <v>3432.5798000000004</v>
      </c>
      <c r="K179" s="262">
        <v>12146616.735580003</v>
      </c>
      <c r="L179" s="262">
        <v>5356.5284000000001</v>
      </c>
      <c r="M179" s="262">
        <v>18292582.333279997</v>
      </c>
      <c r="N179" s="262">
        <v>5449.1139999999996</v>
      </c>
      <c r="O179" s="262">
        <v>18973631.90388</v>
      </c>
      <c r="P179" s="262">
        <v>2973.27459</v>
      </c>
      <c r="Q179" s="262">
        <v>9930304.478148004</v>
      </c>
      <c r="R179" s="262">
        <v>1645.82205</v>
      </c>
      <c r="S179" s="262">
        <v>5876239.0457899999</v>
      </c>
      <c r="T179" s="262">
        <v>2217.2730000000001</v>
      </c>
      <c r="U179" s="262">
        <v>7482803.3211999983</v>
      </c>
      <c r="V179" s="262">
        <v>2610.0904000000005</v>
      </c>
      <c r="W179" s="262">
        <v>8672904.9938199986</v>
      </c>
      <c r="X179" s="262">
        <v>1613.3863999999999</v>
      </c>
      <c r="Y179" s="262">
        <v>5312830.0237800004</v>
      </c>
      <c r="Z179" s="262">
        <v>1512.0126</v>
      </c>
      <c r="AA179" s="262">
        <v>5007496.7634800002</v>
      </c>
      <c r="AB179" s="262">
        <f>D179+F179+H179+J179+L179+N179+P179+R179+T179+V179+X179+Z179</f>
        <v>34020.393640000002</v>
      </c>
      <c r="AC179" s="262">
        <f t="shared" si="27"/>
        <v>120063601.34417799</v>
      </c>
      <c r="AE179" s="2"/>
      <c r="AF179" s="2"/>
    </row>
    <row r="180" spans="1:32" ht="12" customHeight="1" x14ac:dyDescent="0.25">
      <c r="A180" s="278"/>
      <c r="B180" s="295" t="s">
        <v>322</v>
      </c>
      <c r="C180" s="328" t="s">
        <v>252</v>
      </c>
      <c r="D180" s="262">
        <v>2401.8917099999999</v>
      </c>
      <c r="E180" s="262">
        <v>2018785.2944390008</v>
      </c>
      <c r="F180" s="262">
        <v>2369.5600600000002</v>
      </c>
      <c r="G180" s="262">
        <v>1964870.0933600003</v>
      </c>
      <c r="H180" s="262">
        <v>5343.8058300000012</v>
      </c>
      <c r="I180" s="262">
        <v>4170540.4380479995</v>
      </c>
      <c r="J180" s="262">
        <v>4253.3985299999995</v>
      </c>
      <c r="K180" s="262">
        <v>3442937.7811790025</v>
      </c>
      <c r="L180" s="262">
        <v>4119.5375900000008</v>
      </c>
      <c r="M180" s="262">
        <v>3342032.3676979989</v>
      </c>
      <c r="N180" s="262">
        <v>4387.4634400000004</v>
      </c>
      <c r="O180" s="262">
        <v>3092839.742370001</v>
      </c>
      <c r="P180" s="262">
        <v>5409.2654900000025</v>
      </c>
      <c r="Q180" s="262">
        <v>4452359.9490459971</v>
      </c>
      <c r="R180" s="262">
        <v>4215.8329900000008</v>
      </c>
      <c r="S180" s="262">
        <v>3374111.6311720023</v>
      </c>
      <c r="T180" s="262">
        <v>4219.0533200000009</v>
      </c>
      <c r="U180" s="262">
        <v>3189986.8206560002</v>
      </c>
      <c r="V180" s="262">
        <v>2242.6637400000004</v>
      </c>
      <c r="W180" s="262">
        <v>1739456.1803830001</v>
      </c>
      <c r="X180" s="262">
        <v>2186.5837100000003</v>
      </c>
      <c r="Y180" s="262">
        <v>1760690.3627110003</v>
      </c>
      <c r="Z180" s="262">
        <v>3880.4963200000011</v>
      </c>
      <c r="AA180" s="262">
        <v>3149423.4856879986</v>
      </c>
      <c r="AB180" s="262">
        <f t="shared" si="29"/>
        <v>45029.552730000003</v>
      </c>
      <c r="AC180" s="262">
        <f t="shared" si="27"/>
        <v>35698034.146750003</v>
      </c>
      <c r="AF180" s="2"/>
    </row>
    <row r="181" spans="1:32" ht="12" customHeight="1" x14ac:dyDescent="0.25">
      <c r="A181" s="278"/>
      <c r="B181" s="295"/>
      <c r="C181" s="328" t="s">
        <v>299</v>
      </c>
      <c r="D181" s="262">
        <v>379.35065000000003</v>
      </c>
      <c r="E181" s="262">
        <v>681092.7710200001</v>
      </c>
      <c r="F181" s="262">
        <v>772.6619199999999</v>
      </c>
      <c r="G181" s="262">
        <v>1369178.0737600001</v>
      </c>
      <c r="H181" s="262">
        <v>918.42255999999998</v>
      </c>
      <c r="I181" s="262">
        <v>1639263.0495939997</v>
      </c>
      <c r="J181" s="262">
        <v>456.13590000000005</v>
      </c>
      <c r="K181" s="262">
        <v>830203.60970999999</v>
      </c>
      <c r="L181" s="262">
        <v>505.68172000000004</v>
      </c>
      <c r="M181" s="262">
        <v>917998.77195399988</v>
      </c>
      <c r="N181" s="262">
        <v>640.79998000000001</v>
      </c>
      <c r="O181" s="262">
        <v>1126553.1189540001</v>
      </c>
      <c r="P181" s="262">
        <v>746.17522999999994</v>
      </c>
      <c r="Q181" s="262">
        <v>1359812.3345049997</v>
      </c>
      <c r="R181" s="262">
        <v>246.88825999999997</v>
      </c>
      <c r="S181" s="262">
        <v>461121.63581699994</v>
      </c>
      <c r="T181" s="262">
        <v>760.81175999999994</v>
      </c>
      <c r="U181" s="262">
        <v>1354347.9537920002</v>
      </c>
      <c r="V181" s="262">
        <v>500.77319</v>
      </c>
      <c r="W181" s="262">
        <v>897584.33365600009</v>
      </c>
      <c r="X181" s="262">
        <v>798.42890999999986</v>
      </c>
      <c r="Y181" s="262">
        <v>1468213.8961180001</v>
      </c>
      <c r="Z181" s="262">
        <v>593.24752999999998</v>
      </c>
      <c r="AA181" s="262">
        <v>1053671.150959</v>
      </c>
      <c r="AB181" s="262">
        <f>D181+F181+H181+J181+L181+N181+P181+R181+T181+V181+X181+Z181</f>
        <v>7319.3776099999986</v>
      </c>
      <c r="AC181" s="262">
        <f t="shared" si="27"/>
        <v>13159040.699839002</v>
      </c>
      <c r="AD181" s="2"/>
      <c r="AF181" s="2"/>
    </row>
    <row r="182" spans="1:32" ht="12" customHeight="1" x14ac:dyDescent="0.25">
      <c r="A182" s="278"/>
      <c r="B182" s="295"/>
      <c r="C182" s="328" t="s">
        <v>300</v>
      </c>
      <c r="D182" s="356">
        <v>0</v>
      </c>
      <c r="E182" s="356">
        <v>0</v>
      </c>
      <c r="F182" s="356">
        <v>0</v>
      </c>
      <c r="G182" s="356">
        <v>0</v>
      </c>
      <c r="H182" s="356">
        <v>0</v>
      </c>
      <c r="I182" s="356">
        <v>0</v>
      </c>
      <c r="J182" s="356">
        <v>0</v>
      </c>
      <c r="K182" s="356">
        <v>0</v>
      </c>
      <c r="L182" s="356">
        <v>0</v>
      </c>
      <c r="M182" s="356">
        <v>0</v>
      </c>
      <c r="N182" s="262">
        <v>0</v>
      </c>
      <c r="O182" s="262">
        <v>0</v>
      </c>
      <c r="P182" s="262">
        <v>0</v>
      </c>
      <c r="Q182" s="262">
        <v>0</v>
      </c>
      <c r="R182" s="262">
        <v>0</v>
      </c>
      <c r="S182" s="262">
        <v>0</v>
      </c>
      <c r="T182" s="262">
        <v>0</v>
      </c>
      <c r="U182" s="262">
        <v>0</v>
      </c>
      <c r="V182" s="262">
        <v>0</v>
      </c>
      <c r="W182" s="262">
        <v>0</v>
      </c>
      <c r="X182" s="262">
        <v>0</v>
      </c>
      <c r="Y182" s="262">
        <v>0</v>
      </c>
      <c r="Z182" s="262">
        <v>0</v>
      </c>
      <c r="AA182" s="262">
        <v>0</v>
      </c>
      <c r="AB182" s="262">
        <f>D182+F182+H182+J182+L182+N182+P182+R182+T182+V182+X182+Z182</f>
        <v>0</v>
      </c>
      <c r="AC182" s="262">
        <f t="shared" si="27"/>
        <v>0</v>
      </c>
    </row>
    <row r="183" spans="1:32" ht="12" customHeight="1" x14ac:dyDescent="0.25">
      <c r="A183" s="278"/>
      <c r="B183" s="295"/>
      <c r="C183" s="328" t="s">
        <v>253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265">
        <v>0</v>
      </c>
      <c r="J183" s="265">
        <v>0</v>
      </c>
      <c r="K183" s="265">
        <v>0</v>
      </c>
      <c r="L183" s="265">
        <v>0</v>
      </c>
      <c r="M183" s="265">
        <v>0</v>
      </c>
      <c r="N183" s="265">
        <v>0</v>
      </c>
      <c r="O183" s="265">
        <v>0</v>
      </c>
      <c r="P183" s="265">
        <v>0</v>
      </c>
      <c r="Q183" s="265">
        <v>0</v>
      </c>
      <c r="R183" s="265">
        <v>0</v>
      </c>
      <c r="S183" s="265">
        <v>0</v>
      </c>
      <c r="T183" s="265">
        <v>0</v>
      </c>
      <c r="U183" s="265">
        <v>0</v>
      </c>
      <c r="V183" s="265">
        <v>0</v>
      </c>
      <c r="W183" s="265">
        <v>0</v>
      </c>
      <c r="X183" s="265">
        <v>0</v>
      </c>
      <c r="Y183" s="265">
        <v>0</v>
      </c>
      <c r="Z183" s="265">
        <v>0</v>
      </c>
      <c r="AA183" s="265">
        <v>0</v>
      </c>
      <c r="AB183" s="262">
        <f t="shared" si="29"/>
        <v>0</v>
      </c>
      <c r="AC183" s="262">
        <f t="shared" si="27"/>
        <v>0</v>
      </c>
    </row>
    <row r="184" spans="1:32" ht="12" customHeight="1" x14ac:dyDescent="0.25">
      <c r="A184" s="278"/>
      <c r="B184" s="295"/>
      <c r="C184" s="328" t="s">
        <v>254</v>
      </c>
      <c r="D184" s="265">
        <v>30.407769999999999</v>
      </c>
      <c r="E184" s="265">
        <v>64829.428657999997</v>
      </c>
      <c r="F184" s="265">
        <v>30.716999999999999</v>
      </c>
      <c r="G184" s="265">
        <v>74661.497174000004</v>
      </c>
      <c r="H184" s="265">
        <v>41.233930000000001</v>
      </c>
      <c r="I184" s="265">
        <v>90474.646657000005</v>
      </c>
      <c r="J184" s="265">
        <v>64.661209999999997</v>
      </c>
      <c r="K184" s="265">
        <v>134700.22764</v>
      </c>
      <c r="L184" s="265">
        <v>122.99141</v>
      </c>
      <c r="M184" s="265">
        <v>279960.35451600002</v>
      </c>
      <c r="N184" s="265">
        <v>61.762610000000002</v>
      </c>
      <c r="O184" s="265">
        <v>146805.19043199997</v>
      </c>
      <c r="P184" s="265">
        <v>34.378270000000001</v>
      </c>
      <c r="Q184" s="265">
        <v>71138.005999000001</v>
      </c>
      <c r="R184" s="265">
        <v>77.313410000000005</v>
      </c>
      <c r="S184" s="265">
        <v>180628.724135</v>
      </c>
      <c r="T184" s="265">
        <v>30.945209999999999</v>
      </c>
      <c r="U184" s="265">
        <v>69051.424740000002</v>
      </c>
      <c r="V184" s="265">
        <v>44.115670000000001</v>
      </c>
      <c r="W184" s="265">
        <v>93278.431544999999</v>
      </c>
      <c r="X184" s="265">
        <v>112.4969</v>
      </c>
      <c r="Y184" s="265">
        <v>254901.92806600005</v>
      </c>
      <c r="Z184" s="265">
        <v>61.887059999999998</v>
      </c>
      <c r="AA184" s="265">
        <v>133687.227744</v>
      </c>
      <c r="AB184" s="262">
        <f>D184+F184+H184+J184+L184+N184+P184+R184+T184+V184+X184+Z184</f>
        <v>712.91044999999997</v>
      </c>
      <c r="AC184" s="262">
        <f>E184+G184+I184+K184+M184+O184+Q184+S184+U184+W184+Y184+AA184</f>
        <v>1594117.0873060003</v>
      </c>
    </row>
    <row r="185" spans="1:32" ht="12" customHeight="1" x14ac:dyDescent="0.25">
      <c r="A185" s="357"/>
      <c r="B185" s="358" t="s">
        <v>314</v>
      </c>
      <c r="C185" s="328" t="s">
        <v>315</v>
      </c>
      <c r="D185" s="265">
        <v>953.68691999999965</v>
      </c>
      <c r="E185" s="265">
        <v>6746145.0913149975</v>
      </c>
      <c r="F185" s="265">
        <v>2130.1874900000003</v>
      </c>
      <c r="G185" s="265">
        <v>13093686.556022989</v>
      </c>
      <c r="H185" s="265">
        <v>1314.5059000000003</v>
      </c>
      <c r="I185" s="265">
        <v>9022284.5194489993</v>
      </c>
      <c r="J185" s="265">
        <v>1436.643500000001</v>
      </c>
      <c r="K185" s="265">
        <v>8762602.3197289947</v>
      </c>
      <c r="L185" s="265">
        <v>2337.0018699999996</v>
      </c>
      <c r="M185" s="265">
        <v>16998002.440143008</v>
      </c>
      <c r="N185" s="265">
        <v>1173.7776100000003</v>
      </c>
      <c r="O185" s="265">
        <v>9187533.4154189955</v>
      </c>
      <c r="P185" s="265">
        <v>1654.7964100000004</v>
      </c>
      <c r="Q185" s="265">
        <v>10967011.960675998</v>
      </c>
      <c r="R185" s="265">
        <v>1393.13806</v>
      </c>
      <c r="S185" s="265">
        <v>11412993.105144991</v>
      </c>
      <c r="T185" s="265">
        <v>1239.6840599999994</v>
      </c>
      <c r="U185" s="265">
        <v>9161915.8692909982</v>
      </c>
      <c r="V185" s="265">
        <v>1129.4932900000001</v>
      </c>
      <c r="W185" s="265">
        <v>7809041.3424419947</v>
      </c>
      <c r="X185" s="265">
        <v>709.80268000000001</v>
      </c>
      <c r="Y185" s="265">
        <v>5449883.3995309994</v>
      </c>
      <c r="Z185" s="265">
        <v>1155.6535699999995</v>
      </c>
      <c r="AA185" s="265">
        <v>8399895.7880850025</v>
      </c>
      <c r="AB185" s="262">
        <f>D185+F185+H185+J185+L185+N185+P185+R185+T185+V185+X185+Z185</f>
        <v>16628.371360000001</v>
      </c>
      <c r="AC185" s="262">
        <f>E185+G185+I185+K185+M185+O185+Q185+S185+U185+W185+Y185+AA185</f>
        <v>117010995.80724795</v>
      </c>
    </row>
    <row r="186" spans="1:32" ht="12" customHeight="1" x14ac:dyDescent="0.25">
      <c r="A186" s="278" t="s">
        <v>250</v>
      </c>
      <c r="B186" s="388"/>
      <c r="C186" s="339" t="s">
        <v>259</v>
      </c>
      <c r="D186" s="262">
        <v>127.02102000000001</v>
      </c>
      <c r="E186" s="262">
        <v>350257.85676499997</v>
      </c>
      <c r="F186" s="262">
        <v>231.30892</v>
      </c>
      <c r="G186" s="262">
        <v>712159.0226770005</v>
      </c>
      <c r="H186" s="262">
        <v>215.21605</v>
      </c>
      <c r="I186" s="262">
        <v>628955.96565399994</v>
      </c>
      <c r="J186" s="262">
        <v>338.81991999999991</v>
      </c>
      <c r="K186" s="262">
        <v>977157.91434400005</v>
      </c>
      <c r="L186" s="262">
        <v>241.34274000000011</v>
      </c>
      <c r="M186" s="262">
        <v>723720.77118499996</v>
      </c>
      <c r="N186" s="262">
        <v>251.71127000000007</v>
      </c>
      <c r="O186" s="262">
        <v>694660.34922700003</v>
      </c>
      <c r="P186" s="262">
        <v>308.15596999999991</v>
      </c>
      <c r="Q186" s="262">
        <v>950281.89822599955</v>
      </c>
      <c r="R186" s="262">
        <v>285.96204999999998</v>
      </c>
      <c r="S186" s="262">
        <v>837188.43144800002</v>
      </c>
      <c r="T186" s="262">
        <v>205.09491</v>
      </c>
      <c r="U186" s="262">
        <v>528500.65105100011</v>
      </c>
      <c r="V186" s="262">
        <v>392.7985900000001</v>
      </c>
      <c r="W186" s="262">
        <v>1141420.9693229997</v>
      </c>
      <c r="X186" s="262">
        <v>232.07585000000003</v>
      </c>
      <c r="Y186" s="262">
        <v>725184.59713400004</v>
      </c>
      <c r="Z186" s="262">
        <v>474.88340999999991</v>
      </c>
      <c r="AA186" s="262">
        <v>1448889.0389460004</v>
      </c>
      <c r="AB186" s="262">
        <f>D186+F186+H186+J186+L186+N186+P186+R186+T186+V186+X186+Z186</f>
        <v>3304.3907000000004</v>
      </c>
      <c r="AC186" s="262">
        <f t="shared" si="27"/>
        <v>9718377.4659800008</v>
      </c>
    </row>
    <row r="187" spans="1:32" ht="12" customHeight="1" x14ac:dyDescent="0.25">
      <c r="A187" s="595" t="s">
        <v>260</v>
      </c>
      <c r="B187" s="596"/>
      <c r="C187" s="359" t="s">
        <v>261</v>
      </c>
      <c r="D187" s="360">
        <v>2189.4668599999995</v>
      </c>
      <c r="E187" s="360">
        <v>13357414.279761992</v>
      </c>
      <c r="F187" s="360">
        <v>2129.7700099999988</v>
      </c>
      <c r="G187" s="360">
        <v>12157645.895654002</v>
      </c>
      <c r="H187" s="360">
        <v>2772.4555600000026</v>
      </c>
      <c r="I187" s="360">
        <v>15754412.670768971</v>
      </c>
      <c r="J187" s="360">
        <v>2167.5645399999999</v>
      </c>
      <c r="K187" s="360">
        <v>12096151.657292014</v>
      </c>
      <c r="L187" s="360">
        <v>2698.4244200000039</v>
      </c>
      <c r="M187" s="360">
        <v>14154776.033873012</v>
      </c>
      <c r="N187" s="360">
        <v>2494.3434700000075</v>
      </c>
      <c r="O187" s="360">
        <v>12422424.900986988</v>
      </c>
      <c r="P187" s="360">
        <v>2502.5847600000006</v>
      </c>
      <c r="Q187" s="360">
        <v>16836139.166120972</v>
      </c>
      <c r="R187" s="360">
        <v>2390.8531699999985</v>
      </c>
      <c r="S187" s="360">
        <v>12201885.485389994</v>
      </c>
      <c r="T187" s="360">
        <v>2798.4914399999925</v>
      </c>
      <c r="U187" s="360">
        <v>13948422.550154006</v>
      </c>
      <c r="V187" s="360">
        <v>2547.4055700000022</v>
      </c>
      <c r="W187" s="360">
        <v>12912556.370449027</v>
      </c>
      <c r="X187" s="360">
        <v>4337.5476300000046</v>
      </c>
      <c r="Y187" s="360">
        <v>21931771.051410023</v>
      </c>
      <c r="Z187" s="360">
        <v>3114.8551200000002</v>
      </c>
      <c r="AA187" s="360">
        <v>15462501.545861978</v>
      </c>
      <c r="AB187" s="262">
        <f>D187+F187+H187+J187+L187+N187+P187+R187+T187+V187+X187+Z187</f>
        <v>32143.76255000001</v>
      </c>
      <c r="AC187" s="262">
        <f t="shared" si="27"/>
        <v>173236101.60772297</v>
      </c>
    </row>
    <row r="188" spans="1:32" ht="12" customHeight="1" x14ac:dyDescent="0.25">
      <c r="A188" s="361"/>
      <c r="B188" s="267"/>
      <c r="C188" s="359" t="s">
        <v>262</v>
      </c>
      <c r="D188" s="360">
        <v>12.25347</v>
      </c>
      <c r="E188" s="360">
        <v>105434.78898300001</v>
      </c>
      <c r="F188" s="360">
        <v>173.51307</v>
      </c>
      <c r="G188" s="360">
        <v>1090927.978265</v>
      </c>
      <c r="H188" s="360">
        <v>81.440770000000001</v>
      </c>
      <c r="I188" s="360">
        <v>594627.65381200006</v>
      </c>
      <c r="J188" s="360">
        <v>21.726140000000001</v>
      </c>
      <c r="K188" s="360">
        <v>231278.35039300003</v>
      </c>
      <c r="L188" s="360">
        <v>151.63326999999998</v>
      </c>
      <c r="M188" s="360">
        <v>1089399.3160929999</v>
      </c>
      <c r="N188" s="360">
        <v>225.80116000000001</v>
      </c>
      <c r="O188" s="360">
        <v>1488852.5946519999</v>
      </c>
      <c r="P188" s="360">
        <v>80.626220000000004</v>
      </c>
      <c r="Q188" s="360">
        <v>541290.89592599997</v>
      </c>
      <c r="R188" s="360">
        <v>111.23838000000001</v>
      </c>
      <c r="S188" s="360">
        <v>761643.39083599998</v>
      </c>
      <c r="T188" s="360">
        <v>52.753699999999995</v>
      </c>
      <c r="U188" s="360">
        <v>327627.07578900002</v>
      </c>
      <c r="V188" s="360">
        <v>287.87632999999994</v>
      </c>
      <c r="W188" s="360">
        <v>1615264.1842419999</v>
      </c>
      <c r="X188" s="360">
        <v>115.33597</v>
      </c>
      <c r="Y188" s="360">
        <v>719828.5571199999</v>
      </c>
      <c r="Z188" s="360">
        <v>83.950320000000005</v>
      </c>
      <c r="AA188" s="360">
        <v>670707.21806500002</v>
      </c>
      <c r="AB188" s="262">
        <f>D188+F188+H188+J188+L188+N188+P188+R188+T188+V188+X188+Z188</f>
        <v>1398.1487999999999</v>
      </c>
      <c r="AC188" s="262">
        <f t="shared" si="27"/>
        <v>9236882.0041759983</v>
      </c>
      <c r="AD188" s="2"/>
    </row>
    <row r="189" spans="1:32" ht="12" customHeight="1" x14ac:dyDescent="0.25">
      <c r="A189" s="361"/>
      <c r="B189" s="267"/>
      <c r="C189" s="359" t="s">
        <v>263</v>
      </c>
      <c r="D189" s="360">
        <v>106.04894</v>
      </c>
      <c r="E189" s="360">
        <v>284939.30832100008</v>
      </c>
      <c r="F189" s="360">
        <v>100.54333</v>
      </c>
      <c r="G189" s="360">
        <v>317344.05398400006</v>
      </c>
      <c r="H189" s="360">
        <v>318.34206000000006</v>
      </c>
      <c r="I189" s="360">
        <v>609037.0407240002</v>
      </c>
      <c r="J189" s="360">
        <v>242.20714000000001</v>
      </c>
      <c r="K189" s="360">
        <v>430943.49013799994</v>
      </c>
      <c r="L189" s="360">
        <v>269.82164000000012</v>
      </c>
      <c r="M189" s="360">
        <v>561646.87456300016</v>
      </c>
      <c r="N189" s="360">
        <v>223.92844999999997</v>
      </c>
      <c r="O189" s="360">
        <v>434820.93747499993</v>
      </c>
      <c r="P189" s="360">
        <v>193.57082999999994</v>
      </c>
      <c r="Q189" s="360">
        <v>489005.71483799996</v>
      </c>
      <c r="R189" s="360">
        <v>140.29626999999996</v>
      </c>
      <c r="S189" s="360">
        <v>325744.18898800004</v>
      </c>
      <c r="T189" s="360">
        <v>282.47384999999997</v>
      </c>
      <c r="U189" s="360">
        <v>570844.19566999981</v>
      </c>
      <c r="V189" s="360">
        <v>134.78774999999996</v>
      </c>
      <c r="W189" s="360">
        <v>390680.24442400032</v>
      </c>
      <c r="X189" s="360">
        <v>155.31848000000002</v>
      </c>
      <c r="Y189" s="360">
        <v>453987.18995800003</v>
      </c>
      <c r="Z189" s="360">
        <v>183.20651000000007</v>
      </c>
      <c r="AA189" s="360">
        <v>425378.79831399955</v>
      </c>
      <c r="AB189" s="262">
        <f>D189+F189+H189+J189+L189+N189+P189+R189+T189+V189+X189+Z189</f>
        <v>2350.5452499999997</v>
      </c>
      <c r="AC189" s="262">
        <f t="shared" si="27"/>
        <v>5294372.037397</v>
      </c>
      <c r="AD189" s="2"/>
    </row>
    <row r="190" spans="1:32" ht="12" customHeight="1" x14ac:dyDescent="0.25">
      <c r="A190" s="361"/>
      <c r="B190" s="362">
        <v>409</v>
      </c>
      <c r="C190" s="359" t="s">
        <v>264</v>
      </c>
      <c r="D190" s="360">
        <v>0</v>
      </c>
      <c r="E190" s="360">
        <v>0</v>
      </c>
      <c r="F190" s="360">
        <v>0</v>
      </c>
      <c r="G190" s="360">
        <v>0</v>
      </c>
      <c r="H190" s="360">
        <v>0</v>
      </c>
      <c r="I190" s="360">
        <v>0</v>
      </c>
      <c r="J190" s="360">
        <v>0</v>
      </c>
      <c r="K190" s="360">
        <v>0</v>
      </c>
      <c r="L190" s="360">
        <v>0</v>
      </c>
      <c r="M190" s="360">
        <v>0</v>
      </c>
      <c r="N190" s="360">
        <v>0</v>
      </c>
      <c r="O190" s="360">
        <v>0</v>
      </c>
      <c r="P190" s="360">
        <v>4.2000000000000003E-2</v>
      </c>
      <c r="Q190" s="360">
        <v>309.53999999999996</v>
      </c>
      <c r="R190" s="360">
        <v>14.038</v>
      </c>
      <c r="S190" s="360">
        <v>30750.239000000001</v>
      </c>
      <c r="T190" s="360">
        <v>0</v>
      </c>
      <c r="U190" s="360">
        <v>0</v>
      </c>
      <c r="V190" s="360">
        <v>0</v>
      </c>
      <c r="W190" s="360">
        <v>0</v>
      </c>
      <c r="X190" s="360">
        <v>0</v>
      </c>
      <c r="Y190" s="360">
        <v>0</v>
      </c>
      <c r="Z190" s="360">
        <v>0</v>
      </c>
      <c r="AA190" s="360">
        <v>0</v>
      </c>
      <c r="AB190" s="262">
        <f>D190+F190+H190+J190+L190+N190+P190+R190+T190+V190+X190+Z190</f>
        <v>14.08</v>
      </c>
      <c r="AC190" s="262">
        <f>E190+G190+I190+K190+M190+O190+Q190+S190+U190+W190+Y190+AA190</f>
        <v>31059.779000000002</v>
      </c>
    </row>
    <row r="191" spans="1:32" ht="9" customHeight="1" x14ac:dyDescent="0.25">
      <c r="A191" s="239"/>
      <c r="B191" s="239"/>
      <c r="C191" s="239"/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</row>
    <row r="192" spans="1:32" x14ac:dyDescent="0.25">
      <c r="A192" s="120" t="s">
        <v>316</v>
      </c>
      <c r="B192" s="120"/>
      <c r="C192" s="5"/>
      <c r="D192" s="121"/>
      <c r="E192" s="1"/>
      <c r="F192" s="7"/>
      <c r="G192" s="7"/>
      <c r="H192" s="7"/>
      <c r="I192" s="7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5"/>
      <c r="AC192" s="5"/>
      <c r="AD192" s="2"/>
    </row>
    <row r="193" spans="1:30" x14ac:dyDescent="0.25">
      <c r="A193" s="120" t="s">
        <v>266</v>
      </c>
      <c r="B193" s="5"/>
      <c r="C193" s="5"/>
      <c r="D193" s="5"/>
      <c r="E193" s="5"/>
      <c r="F193" s="2"/>
      <c r="G193" s="2"/>
      <c r="H193" s="5"/>
      <c r="I193" s="84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5"/>
      <c r="AC193" s="5"/>
    </row>
    <row r="194" spans="1:30" s="5" customFormat="1" x14ac:dyDescent="0.25">
      <c r="A194" s="120" t="s">
        <v>303</v>
      </c>
      <c r="B194" s="120"/>
      <c r="D194" s="2"/>
      <c r="E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30" s="5" customFormat="1" x14ac:dyDescent="0.25">
      <c r="A195" s="124" t="s">
        <v>268</v>
      </c>
      <c r="B195" s="120"/>
      <c r="AD195" s="84"/>
    </row>
    <row r="196" spans="1:30" s="5" customFormat="1" x14ac:dyDescent="0.25">
      <c r="A196" s="125" t="s">
        <v>269</v>
      </c>
      <c r="B196" s="120"/>
      <c r="D196" s="2"/>
      <c r="E196" s="2"/>
      <c r="J196" s="2"/>
      <c r="AB196" s="2"/>
      <c r="AC196" s="2"/>
    </row>
    <row r="197" spans="1:30" x14ac:dyDescent="0.25">
      <c r="A197" s="5"/>
      <c r="B197" s="5"/>
      <c r="C197" s="5"/>
      <c r="D197" s="2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30" s="5" customFormat="1" x14ac:dyDescent="0.25">
      <c r="D198" s="2"/>
      <c r="E198" s="2"/>
    </row>
    <row r="199" spans="1:30" s="5" customFormat="1" x14ac:dyDescent="0.25">
      <c r="D199" s="396"/>
      <c r="E199" s="84"/>
    </row>
    <row r="200" spans="1:30" s="5" customFormat="1" x14ac:dyDescent="0.25">
      <c r="E200" s="84"/>
      <c r="F200" s="127"/>
    </row>
    <row r="201" spans="1:30" x14ac:dyDescent="0.25"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30" x14ac:dyDescent="0.25"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</row>
    <row r="203" spans="1:30" x14ac:dyDescent="0.25">
      <c r="E203" s="88"/>
      <c r="F203" s="88"/>
    </row>
  </sheetData>
  <mergeCells count="87">
    <mergeCell ref="A4:AC4"/>
    <mergeCell ref="A5:AC5"/>
    <mergeCell ref="A7:AC7"/>
    <mergeCell ref="A8:AC8"/>
    <mergeCell ref="A9:A10"/>
    <mergeCell ref="B9:B10"/>
    <mergeCell ref="C9:C10"/>
    <mergeCell ref="D9:E9"/>
    <mergeCell ref="F9:G9"/>
    <mergeCell ref="H9:I9"/>
    <mergeCell ref="V9:W9"/>
    <mergeCell ref="X9:Y9"/>
    <mergeCell ref="Z9:AA9"/>
    <mergeCell ref="AB9:AC9"/>
    <mergeCell ref="R9:S9"/>
    <mergeCell ref="T9:U9"/>
    <mergeCell ref="A28:B28"/>
    <mergeCell ref="J9:K9"/>
    <mergeCell ref="L9:M9"/>
    <mergeCell ref="N9:O9"/>
    <mergeCell ref="P9:Q9"/>
    <mergeCell ref="A27:B27"/>
    <mergeCell ref="A31:B31"/>
    <mergeCell ref="A65:AC65"/>
    <mergeCell ref="A66:AC66"/>
    <mergeCell ref="A67:A68"/>
    <mergeCell ref="B67:B68"/>
    <mergeCell ref="C67:C68"/>
    <mergeCell ref="D67:E67"/>
    <mergeCell ref="F67:G67"/>
    <mergeCell ref="H67:I67"/>
    <mergeCell ref="J67:K67"/>
    <mergeCell ref="X67:Y67"/>
    <mergeCell ref="Z67:AA67"/>
    <mergeCell ref="AB67:AC67"/>
    <mergeCell ref="T67:U67"/>
    <mergeCell ref="V67:W67"/>
    <mergeCell ref="A85:B85"/>
    <mergeCell ref="L67:M67"/>
    <mergeCell ref="N67:O67"/>
    <mergeCell ref="P67:Q67"/>
    <mergeCell ref="R67:S67"/>
    <mergeCell ref="B71:C71"/>
    <mergeCell ref="A80:B80"/>
    <mergeCell ref="P111:Q111"/>
    <mergeCell ref="R111:S111"/>
    <mergeCell ref="A86:B86"/>
    <mergeCell ref="A87:B87"/>
    <mergeCell ref="A94:B94"/>
    <mergeCell ref="A109:AC109"/>
    <mergeCell ref="A110:AC110"/>
    <mergeCell ref="A111:A112"/>
    <mergeCell ref="B111:B112"/>
    <mergeCell ref="C111:C112"/>
    <mergeCell ref="D111:E111"/>
    <mergeCell ref="F111:G111"/>
    <mergeCell ref="T111:U111"/>
    <mergeCell ref="V111:W111"/>
    <mergeCell ref="X111:Y111"/>
    <mergeCell ref="Z111:AA111"/>
    <mergeCell ref="A122:B122"/>
    <mergeCell ref="H111:I111"/>
    <mergeCell ref="J111:K111"/>
    <mergeCell ref="L111:M111"/>
    <mergeCell ref="N111:O111"/>
    <mergeCell ref="AB111:AC111"/>
    <mergeCell ref="A151:AC151"/>
    <mergeCell ref="A152:AC152"/>
    <mergeCell ref="A153:A154"/>
    <mergeCell ref="B153:B154"/>
    <mergeCell ref="C153:C154"/>
    <mergeCell ref="D153:E153"/>
    <mergeCell ref="F153:G153"/>
    <mergeCell ref="H153:I153"/>
    <mergeCell ref="J153:K153"/>
    <mergeCell ref="L153:M153"/>
    <mergeCell ref="Z153:AA153"/>
    <mergeCell ref="AB153:AC153"/>
    <mergeCell ref="R153:S153"/>
    <mergeCell ref="T153:U153"/>
    <mergeCell ref="V153:W153"/>
    <mergeCell ref="X153:Y153"/>
    <mergeCell ref="A162:B162"/>
    <mergeCell ref="A166:B166"/>
    <mergeCell ref="A187:B187"/>
    <mergeCell ref="N153:O153"/>
    <mergeCell ref="P153:Q15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07"/>
  <sheetViews>
    <sheetView workbookViewId="0">
      <selection activeCell="AF131" sqref="AF131"/>
    </sheetView>
  </sheetViews>
  <sheetFormatPr baseColWidth="10" defaultColWidth="9.140625" defaultRowHeight="15" x14ac:dyDescent="0.25"/>
  <cols>
    <col min="1" max="1" width="6" customWidth="1"/>
    <col min="2" max="2" width="21.140625" customWidth="1"/>
    <col min="3" max="3" width="35.28515625" customWidth="1"/>
    <col min="4" max="4" width="13.85546875" customWidth="1"/>
    <col min="5" max="5" width="16.42578125" customWidth="1"/>
    <col min="6" max="6" width="13.7109375" customWidth="1"/>
    <col min="7" max="7" width="16.7109375" customWidth="1"/>
    <col min="8" max="8" width="13.42578125" bestFit="1" customWidth="1"/>
    <col min="9" max="9" width="16" customWidth="1"/>
    <col min="10" max="10" width="13.42578125" bestFit="1" customWidth="1"/>
    <col min="11" max="11" width="16.140625" customWidth="1"/>
    <col min="12" max="12" width="13.42578125" bestFit="1" customWidth="1"/>
    <col min="13" max="13" width="14.85546875" customWidth="1"/>
    <col min="14" max="14" width="11.28515625" customWidth="1"/>
    <col min="15" max="15" width="15.140625" customWidth="1"/>
    <col min="16" max="16" width="13.42578125" customWidth="1"/>
    <col min="17" max="17" width="16" bestFit="1" customWidth="1"/>
    <col min="18" max="18" width="14.28515625" customWidth="1"/>
    <col min="19" max="19" width="15.28515625" customWidth="1"/>
    <col min="20" max="20" width="13.28515625" customWidth="1"/>
    <col min="21" max="21" width="15" customWidth="1"/>
    <col min="22" max="22" width="13.140625" customWidth="1"/>
    <col min="23" max="23" width="14.5703125" customWidth="1"/>
    <col min="24" max="24" width="13.7109375" customWidth="1"/>
    <col min="25" max="25" width="14.85546875" customWidth="1"/>
    <col min="26" max="26" width="11.140625" customWidth="1"/>
    <col min="27" max="27" width="14.85546875" customWidth="1"/>
    <col min="28" max="28" width="13.85546875" customWidth="1"/>
    <col min="29" max="29" width="16.5703125" customWidth="1"/>
    <col min="30" max="30" width="15.140625" style="5" customWidth="1"/>
    <col min="31" max="31" width="15.7109375" style="5" customWidth="1"/>
    <col min="32" max="33" width="13.140625" style="5" customWidth="1"/>
    <col min="34" max="35" width="9.140625" style="5"/>
  </cols>
  <sheetData>
    <row r="1" spans="1:32" ht="17.25" customHeight="1" x14ac:dyDescent="0.25">
      <c r="A1" s="1"/>
      <c r="B1" s="1"/>
      <c r="C1" s="1"/>
      <c r="D1" s="2"/>
      <c r="E1" s="3"/>
      <c r="F1" s="231"/>
      <c r="G1" s="2"/>
      <c r="H1" s="23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32" ht="13.5" customHeight="1" x14ac:dyDescent="0.25">
      <c r="A2" s="1"/>
      <c r="B2" s="1"/>
      <c r="C2" s="1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32" ht="13.5" customHeight="1" x14ac:dyDescent="0.25">
      <c r="A3" s="1"/>
      <c r="B3" s="1"/>
      <c r="C3" s="1"/>
      <c r="D3" s="2"/>
      <c r="E3" s="3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</row>
    <row r="4" spans="1:32" ht="13.5" customHeight="1" x14ac:dyDescent="0.25">
      <c r="A4" s="590" t="s">
        <v>304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</row>
    <row r="5" spans="1:32" ht="14.25" customHeight="1" x14ac:dyDescent="0.25">
      <c r="A5" s="591" t="s">
        <v>305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</row>
    <row r="6" spans="1:32" ht="6" customHeight="1" x14ac:dyDescent="0.25">
      <c r="A6" s="1"/>
      <c r="B6" s="1"/>
      <c r="C6" s="1"/>
      <c r="D6" s="2"/>
      <c r="E6" s="3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1:32" ht="15" customHeight="1" x14ac:dyDescent="0.25">
      <c r="A7" s="610" t="s">
        <v>343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</row>
    <row r="8" spans="1:32" x14ac:dyDescent="0.25">
      <c r="A8" s="611" t="s">
        <v>3</v>
      </c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11"/>
      <c r="U8" s="611"/>
      <c r="V8" s="611"/>
      <c r="W8" s="611"/>
      <c r="X8" s="611"/>
      <c r="Y8" s="611"/>
      <c r="Z8" s="611"/>
      <c r="AA8" s="611"/>
      <c r="AB8" s="611"/>
      <c r="AC8" s="611"/>
    </row>
    <row r="9" spans="1:32" ht="4.5" customHeight="1" thickBot="1" x14ac:dyDescent="0.35">
      <c r="A9" s="400"/>
      <c r="B9" s="400"/>
      <c r="C9" s="400"/>
      <c r="D9" s="400"/>
      <c r="E9" s="400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5"/>
      <c r="AC9" s="5"/>
    </row>
    <row r="10" spans="1:32" ht="12.75" customHeight="1" thickBot="1" x14ac:dyDescent="0.3">
      <c r="A10" s="597" t="s">
        <v>4</v>
      </c>
      <c r="B10" s="599" t="s">
        <v>5</v>
      </c>
      <c r="C10" s="608" t="s">
        <v>6</v>
      </c>
      <c r="D10" s="585" t="s">
        <v>7</v>
      </c>
      <c r="E10" s="585"/>
      <c r="F10" s="585" t="s">
        <v>8</v>
      </c>
      <c r="G10" s="585"/>
      <c r="H10" s="585" t="s">
        <v>9</v>
      </c>
      <c r="I10" s="585"/>
      <c r="J10" s="585" t="s">
        <v>10</v>
      </c>
      <c r="K10" s="585"/>
      <c r="L10" s="585" t="s">
        <v>11</v>
      </c>
      <c r="M10" s="585"/>
      <c r="N10" s="585" t="s">
        <v>12</v>
      </c>
      <c r="O10" s="585"/>
      <c r="P10" s="585" t="s">
        <v>13</v>
      </c>
      <c r="Q10" s="585"/>
      <c r="R10" s="585" t="s">
        <v>272</v>
      </c>
      <c r="S10" s="585"/>
      <c r="T10" s="585" t="s">
        <v>15</v>
      </c>
      <c r="U10" s="585"/>
      <c r="V10" s="585" t="s">
        <v>16</v>
      </c>
      <c r="W10" s="585"/>
      <c r="X10" s="585" t="s">
        <v>17</v>
      </c>
      <c r="Y10" s="585"/>
      <c r="Z10" s="585" t="s">
        <v>18</v>
      </c>
      <c r="AA10" s="585"/>
      <c r="AB10" s="585" t="s">
        <v>19</v>
      </c>
      <c r="AC10" s="592"/>
    </row>
    <row r="11" spans="1:32" ht="15" customHeight="1" thickBot="1" x14ac:dyDescent="0.3">
      <c r="A11" s="598"/>
      <c r="B11" s="600"/>
      <c r="C11" s="609"/>
      <c r="D11" s="242" t="s">
        <v>20</v>
      </c>
      <c r="E11" s="242" t="s">
        <v>21</v>
      </c>
      <c r="F11" s="242" t="s">
        <v>20</v>
      </c>
      <c r="G11" s="242" t="s">
        <v>21</v>
      </c>
      <c r="H11" s="242" t="s">
        <v>20</v>
      </c>
      <c r="I11" s="242" t="s">
        <v>21</v>
      </c>
      <c r="J11" s="242" t="s">
        <v>20</v>
      </c>
      <c r="K11" s="242" t="s">
        <v>21</v>
      </c>
      <c r="L11" s="242" t="s">
        <v>20</v>
      </c>
      <c r="M11" s="242" t="s">
        <v>21</v>
      </c>
      <c r="N11" s="242" t="s">
        <v>20</v>
      </c>
      <c r="O11" s="242" t="s">
        <v>21</v>
      </c>
      <c r="P11" s="242" t="s">
        <v>20</v>
      </c>
      <c r="Q11" s="242" t="s">
        <v>21</v>
      </c>
      <c r="R11" s="242" t="s">
        <v>20</v>
      </c>
      <c r="S11" s="242" t="s">
        <v>21</v>
      </c>
      <c r="T11" s="242" t="s">
        <v>20</v>
      </c>
      <c r="U11" s="242" t="s">
        <v>21</v>
      </c>
      <c r="V11" s="242" t="s">
        <v>20</v>
      </c>
      <c r="W11" s="242" t="s">
        <v>21</v>
      </c>
      <c r="X11" s="242" t="s">
        <v>20</v>
      </c>
      <c r="Y11" s="242" t="s">
        <v>21</v>
      </c>
      <c r="Z11" s="242" t="s">
        <v>20</v>
      </c>
      <c r="AA11" s="242" t="s">
        <v>21</v>
      </c>
      <c r="AB11" s="242" t="s">
        <v>20</v>
      </c>
      <c r="AC11" s="243" t="s">
        <v>21</v>
      </c>
    </row>
    <row r="12" spans="1:32" ht="1.5" customHeight="1" x14ac:dyDescent="0.25">
      <c r="A12" s="244"/>
      <c r="B12" s="244"/>
      <c r="C12" s="244"/>
      <c r="D12" s="245"/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7"/>
      <c r="AC12" s="247"/>
    </row>
    <row r="13" spans="1:32" ht="13.5" customHeight="1" x14ac:dyDescent="0.25">
      <c r="A13" s="248">
        <v>10</v>
      </c>
      <c r="B13" s="247"/>
      <c r="C13" s="249" t="s">
        <v>22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</row>
    <row r="14" spans="1:32" ht="12" customHeight="1" x14ac:dyDescent="0.25">
      <c r="A14" s="251"/>
      <c r="B14" s="402" t="s">
        <v>23</v>
      </c>
      <c r="C14" s="252" t="s">
        <v>24</v>
      </c>
      <c r="D14" s="406">
        <v>67776.984039999996</v>
      </c>
      <c r="E14" s="406">
        <v>19711934.18</v>
      </c>
      <c r="F14" s="406">
        <v>41283.984010000015</v>
      </c>
      <c r="G14" s="406">
        <v>12214966.610000001</v>
      </c>
      <c r="H14" s="407">
        <v>74960.523219999988</v>
      </c>
      <c r="I14" s="407">
        <v>22367013.09</v>
      </c>
      <c r="J14" s="407">
        <v>95910.248400000026</v>
      </c>
      <c r="K14" s="407">
        <v>27008189.809999995</v>
      </c>
      <c r="L14" s="407">
        <v>90203.21762000001</v>
      </c>
      <c r="M14" s="407">
        <v>26053348.539999995</v>
      </c>
      <c r="N14" s="407">
        <v>29534.486789999999</v>
      </c>
      <c r="O14" s="407">
        <v>7860968.209999999</v>
      </c>
      <c r="P14" s="407">
        <v>88828.598420000024</v>
      </c>
      <c r="Q14" s="407">
        <v>25210667.690000005</v>
      </c>
      <c r="R14" s="283">
        <v>47063.231350000002</v>
      </c>
      <c r="S14" s="283">
        <v>12235287.859999999</v>
      </c>
      <c r="T14" s="283">
        <v>69436.160839999997</v>
      </c>
      <c r="U14" s="283">
        <v>18642109.549999997</v>
      </c>
      <c r="V14" s="283">
        <v>43210.796650000004</v>
      </c>
      <c r="W14" s="283">
        <v>10605236.279999999</v>
      </c>
      <c r="X14" s="283">
        <v>54434.518929999998</v>
      </c>
      <c r="Y14" s="283">
        <v>14343636.41</v>
      </c>
      <c r="Z14" s="283">
        <v>56883.129280000001</v>
      </c>
      <c r="AA14" s="283">
        <v>15391295.16</v>
      </c>
      <c r="AB14" s="283">
        <f t="shared" ref="AB14:AC22" si="0">D14+F14+H14+J14+L14+N14+P14+R14+T14+V14+X14+Z14</f>
        <v>759525.87955000019</v>
      </c>
      <c r="AC14" s="283">
        <f t="shared" si="0"/>
        <v>211644653.39000002</v>
      </c>
    </row>
    <row r="15" spans="1:32" ht="12" customHeight="1" x14ac:dyDescent="0.25">
      <c r="A15" s="251"/>
      <c r="B15" s="402" t="s">
        <v>25</v>
      </c>
      <c r="C15" s="254" t="s">
        <v>293</v>
      </c>
      <c r="D15" s="407">
        <v>1055.682</v>
      </c>
      <c r="E15" s="407">
        <v>719780.69</v>
      </c>
      <c r="F15" s="407">
        <v>959.26</v>
      </c>
      <c r="G15" s="407">
        <v>662081.72</v>
      </c>
      <c r="H15" s="407">
        <v>709.64</v>
      </c>
      <c r="I15" s="407">
        <v>485855.91000000003</v>
      </c>
      <c r="J15" s="407">
        <v>955.49</v>
      </c>
      <c r="K15" s="407">
        <v>690288.29000000015</v>
      </c>
      <c r="L15" s="407">
        <v>1309.98</v>
      </c>
      <c r="M15" s="407">
        <v>850619.44000000006</v>
      </c>
      <c r="N15" s="407">
        <v>657.47</v>
      </c>
      <c r="O15" s="407">
        <v>412268.74</v>
      </c>
      <c r="P15" s="407">
        <v>1177.52</v>
      </c>
      <c r="Q15" s="407">
        <v>770153.33000000007</v>
      </c>
      <c r="R15" s="283">
        <v>1003.55</v>
      </c>
      <c r="S15" s="283">
        <v>692680.5</v>
      </c>
      <c r="T15" s="283">
        <v>777.33</v>
      </c>
      <c r="U15" s="283">
        <v>516571.57</v>
      </c>
      <c r="V15" s="283">
        <v>982.07272999999998</v>
      </c>
      <c r="W15" s="283">
        <v>683842.79</v>
      </c>
      <c r="X15" s="283">
        <v>452.95</v>
      </c>
      <c r="Y15" s="283">
        <v>301251.45</v>
      </c>
      <c r="Z15" s="283">
        <v>1117.71</v>
      </c>
      <c r="AA15" s="283">
        <v>786724.80000000016</v>
      </c>
      <c r="AB15" s="283">
        <f t="shared" si="0"/>
        <v>11158.654730000002</v>
      </c>
      <c r="AC15" s="283">
        <f t="shared" si="0"/>
        <v>7572119.2300000004</v>
      </c>
    </row>
    <row r="16" spans="1:32" ht="12" customHeight="1" x14ac:dyDescent="0.25">
      <c r="A16" s="408"/>
      <c r="B16" s="452" t="s">
        <v>27</v>
      </c>
      <c r="C16" s="282" t="s">
        <v>28</v>
      </c>
      <c r="D16" s="407">
        <v>138746.364</v>
      </c>
      <c r="E16" s="407">
        <v>28463615.340000004</v>
      </c>
      <c r="F16" s="407">
        <v>114750.042</v>
      </c>
      <c r="G16" s="407">
        <v>23823434.400000002</v>
      </c>
      <c r="H16" s="407">
        <v>89752.23</v>
      </c>
      <c r="I16" s="407">
        <v>18682619.649999999</v>
      </c>
      <c r="J16" s="407">
        <v>148610.22200000001</v>
      </c>
      <c r="K16" s="407">
        <v>28698375.499999993</v>
      </c>
      <c r="L16" s="407">
        <v>121413.57399999999</v>
      </c>
      <c r="M16" s="407">
        <v>23951132.010000002</v>
      </c>
      <c r="N16" s="407">
        <v>64455.942000000003</v>
      </c>
      <c r="O16" s="407">
        <v>13038988.020000001</v>
      </c>
      <c r="P16" s="407">
        <v>197511.29699999999</v>
      </c>
      <c r="Q16" s="407">
        <v>38549019.040000007</v>
      </c>
      <c r="R16" s="283">
        <v>186907.60500000001</v>
      </c>
      <c r="S16" s="283">
        <v>34658673.090000004</v>
      </c>
      <c r="T16" s="283">
        <v>153999.07399999999</v>
      </c>
      <c r="U16" s="283">
        <v>28330198.070000004</v>
      </c>
      <c r="V16" s="283">
        <v>75889.964999999997</v>
      </c>
      <c r="W16" s="283">
        <v>14906805.289999999</v>
      </c>
      <c r="X16" s="283">
        <v>182930.981</v>
      </c>
      <c r="Y16" s="283">
        <v>36607109.300000012</v>
      </c>
      <c r="Z16" s="283">
        <v>49919.372000000003</v>
      </c>
      <c r="AA16" s="283">
        <v>10033650.48</v>
      </c>
      <c r="AB16" s="283">
        <f t="shared" si="0"/>
        <v>1524886.6680000001</v>
      </c>
      <c r="AC16" s="283">
        <f t="shared" si="0"/>
        <v>299743620.19000006</v>
      </c>
      <c r="AD16" s="2"/>
      <c r="AE16" s="232"/>
      <c r="AF16" s="232"/>
    </row>
    <row r="17" spans="1:35" ht="2.25" customHeight="1" x14ac:dyDescent="0.25">
      <c r="A17" s="256"/>
      <c r="B17" s="257"/>
      <c r="C17" s="258"/>
      <c r="D17" s="253"/>
      <c r="E17" s="253"/>
      <c r="F17" s="253"/>
      <c r="G17" s="25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>
        <f t="shared" si="0"/>
        <v>0</v>
      </c>
      <c r="AC17" s="283">
        <f t="shared" si="0"/>
        <v>0</v>
      </c>
    </row>
    <row r="18" spans="1:35" ht="13.5" customHeight="1" x14ac:dyDescent="0.25">
      <c r="A18" s="259"/>
      <c r="B18" s="260"/>
      <c r="C18" s="261" t="s">
        <v>29</v>
      </c>
      <c r="D18" s="262">
        <f>(D19+D20+D21+D22)</f>
        <v>11321.049439999999</v>
      </c>
      <c r="E18" s="262">
        <f t="shared" ref="E18:G18" si="1">(E19+E20+E21+E22)</f>
        <v>7666651.25</v>
      </c>
      <c r="F18" s="262">
        <f>(F19+F20+F21+F22)</f>
        <v>13203.494979999999</v>
      </c>
      <c r="G18" s="262">
        <f t="shared" si="1"/>
        <v>10667853.620000001</v>
      </c>
      <c r="H18" s="352">
        <f>+H19+H20+H21+H22</f>
        <v>1225.13195</v>
      </c>
      <c r="I18" s="352">
        <f t="shared" ref="I18:AA18" si="2">+I19+I20+I21+I22</f>
        <v>982283.89999999991</v>
      </c>
      <c r="J18" s="352">
        <f t="shared" si="2"/>
        <v>19613.616990000002</v>
      </c>
      <c r="K18" s="352">
        <f t="shared" si="2"/>
        <v>15758458.150000006</v>
      </c>
      <c r="L18" s="352">
        <f t="shared" si="2"/>
        <v>18445.479859999999</v>
      </c>
      <c r="M18" s="352">
        <f t="shared" si="2"/>
        <v>13099414.560000001</v>
      </c>
      <c r="N18" s="352">
        <f t="shared" si="2"/>
        <v>26773.480320000002</v>
      </c>
      <c r="O18" s="352">
        <f t="shared" si="2"/>
        <v>19964295.719999999</v>
      </c>
      <c r="P18" s="352">
        <f t="shared" si="2"/>
        <v>12407.890669999999</v>
      </c>
      <c r="Q18" s="352">
        <f t="shared" si="2"/>
        <v>9086711.1899999976</v>
      </c>
      <c r="R18" s="352">
        <f t="shared" si="2"/>
        <v>8472.9471400000002</v>
      </c>
      <c r="S18" s="352">
        <f t="shared" si="2"/>
        <v>6085055.9399999995</v>
      </c>
      <c r="T18" s="352">
        <f t="shared" si="2"/>
        <v>36107.130189999996</v>
      </c>
      <c r="U18" s="352">
        <f t="shared" si="2"/>
        <v>27055327.949999999</v>
      </c>
      <c r="V18" s="352">
        <f t="shared" si="2"/>
        <v>7078.3509300000005</v>
      </c>
      <c r="W18" s="352">
        <f t="shared" si="2"/>
        <v>5716583.5399999991</v>
      </c>
      <c r="X18" s="352">
        <f t="shared" si="2"/>
        <v>2582.8968900000009</v>
      </c>
      <c r="Y18" s="352">
        <f t="shared" si="2"/>
        <v>2087147.6899999995</v>
      </c>
      <c r="Z18" s="352">
        <f t="shared" si="2"/>
        <v>56689.910979999986</v>
      </c>
      <c r="AA18" s="352">
        <f t="shared" si="2"/>
        <v>34382510.129999988</v>
      </c>
      <c r="AB18" s="409">
        <f t="shared" si="0"/>
        <v>213921.38034</v>
      </c>
      <c r="AC18" s="409">
        <f t="shared" si="0"/>
        <v>152552293.63999999</v>
      </c>
      <c r="AD18" s="2"/>
      <c r="AE18" s="2"/>
      <c r="AF18" s="2"/>
      <c r="AG18" s="2"/>
      <c r="AH18" s="2"/>
      <c r="AI18" s="2"/>
    </row>
    <row r="19" spans="1:35" s="5" customFormat="1" ht="13.5" customHeight="1" x14ac:dyDescent="0.25">
      <c r="A19" s="251"/>
      <c r="B19" s="402" t="s">
        <v>30</v>
      </c>
      <c r="C19" s="252" t="s">
        <v>31</v>
      </c>
      <c r="D19" s="253">
        <v>0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f t="shared" si="0"/>
        <v>0</v>
      </c>
      <c r="AC19" s="253">
        <f t="shared" si="0"/>
        <v>0</v>
      </c>
      <c r="AD19" s="2"/>
      <c r="AE19" s="2"/>
      <c r="AF19" s="2"/>
    </row>
    <row r="20" spans="1:35" s="5" customFormat="1" ht="13.5" customHeight="1" x14ac:dyDescent="0.25">
      <c r="A20" s="251"/>
      <c r="B20" s="402" t="s">
        <v>32</v>
      </c>
      <c r="C20" s="410" t="s">
        <v>33</v>
      </c>
      <c r="D20" s="411">
        <v>4.4830200000000007</v>
      </c>
      <c r="E20" s="412">
        <v>26918.690000000002</v>
      </c>
      <c r="F20" s="412">
        <v>0.78471000000000002</v>
      </c>
      <c r="G20" s="412">
        <v>14507.01</v>
      </c>
      <c r="H20" s="412">
        <v>0</v>
      </c>
      <c r="I20" s="412">
        <v>0</v>
      </c>
      <c r="J20" s="412">
        <v>0.25174999999999997</v>
      </c>
      <c r="K20" s="412">
        <v>4663.5</v>
      </c>
      <c r="L20" s="413">
        <v>5.2399499999999994</v>
      </c>
      <c r="M20" s="413">
        <v>20630.54</v>
      </c>
      <c r="N20" s="413">
        <v>8.165E-2</v>
      </c>
      <c r="O20" s="413">
        <v>1557</v>
      </c>
      <c r="P20" s="413">
        <v>17.44416</v>
      </c>
      <c r="Q20" s="413">
        <v>57285.029999999992</v>
      </c>
      <c r="R20" s="414">
        <v>2.3265700000000002</v>
      </c>
      <c r="S20" s="414">
        <v>4925.0200000000004</v>
      </c>
      <c r="T20" s="265">
        <v>0.9936799999999999</v>
      </c>
      <c r="U20" s="265">
        <v>4560.5599999999995</v>
      </c>
      <c r="V20" s="265">
        <v>0</v>
      </c>
      <c r="W20" s="265">
        <v>0</v>
      </c>
      <c r="X20" s="265">
        <v>0.61234</v>
      </c>
      <c r="Y20" s="265">
        <v>12837.98</v>
      </c>
      <c r="Z20" s="265">
        <v>2.2695499999999997</v>
      </c>
      <c r="AA20" s="265">
        <v>12339.480000000001</v>
      </c>
      <c r="AB20" s="253">
        <f t="shared" si="0"/>
        <v>34.487380000000009</v>
      </c>
      <c r="AC20" s="253">
        <f t="shared" si="0"/>
        <v>160224.81000000003</v>
      </c>
      <c r="AD20" s="84"/>
    </row>
    <row r="21" spans="1:35" s="5" customFormat="1" ht="23.25" customHeight="1" x14ac:dyDescent="0.25">
      <c r="A21" s="251"/>
      <c r="B21" s="402" t="s">
        <v>34</v>
      </c>
      <c r="C21" s="410" t="s">
        <v>35</v>
      </c>
      <c r="D21" s="253">
        <v>11297.65942</v>
      </c>
      <c r="E21" s="253">
        <v>7560805.29</v>
      </c>
      <c r="F21" s="253">
        <v>13202.71027</v>
      </c>
      <c r="G21" s="253">
        <v>10653346.610000001</v>
      </c>
      <c r="H21" s="253">
        <v>1225.13195</v>
      </c>
      <c r="I21" s="253">
        <v>982283.89999999991</v>
      </c>
      <c r="J21" s="253">
        <v>19613.365240000003</v>
      </c>
      <c r="K21" s="253">
        <v>15753794.650000006</v>
      </c>
      <c r="L21" s="253">
        <v>18440.23991</v>
      </c>
      <c r="M21" s="253">
        <v>13078784.020000001</v>
      </c>
      <c r="N21" s="253">
        <v>26758.241670000003</v>
      </c>
      <c r="O21" s="253">
        <v>19959238.969999999</v>
      </c>
      <c r="P21" s="253">
        <v>12390.236510000001</v>
      </c>
      <c r="Q21" s="253">
        <v>9028606.0499999989</v>
      </c>
      <c r="R21" s="253">
        <v>8470.620570000001</v>
      </c>
      <c r="S21" s="253">
        <v>6080130.9199999999</v>
      </c>
      <c r="T21" s="253">
        <v>36106.136509999997</v>
      </c>
      <c r="U21" s="253">
        <v>27050767.390000001</v>
      </c>
      <c r="V21" s="253">
        <v>7078.3509300000005</v>
      </c>
      <c r="W21" s="253">
        <v>5716583.5399999991</v>
      </c>
      <c r="X21" s="253">
        <v>2582.2845500000008</v>
      </c>
      <c r="Y21" s="253">
        <v>2074309.7099999995</v>
      </c>
      <c r="Z21" s="253">
        <v>56687.640429999992</v>
      </c>
      <c r="AA21" s="253">
        <v>34370162.249999993</v>
      </c>
      <c r="AB21" s="253">
        <f t="shared" si="0"/>
        <v>213852.61796</v>
      </c>
      <c r="AC21" s="253">
        <f t="shared" si="0"/>
        <v>152308813.29999998</v>
      </c>
    </row>
    <row r="22" spans="1:35" s="5" customFormat="1" ht="11.25" customHeight="1" x14ac:dyDescent="0.25">
      <c r="A22" s="266"/>
      <c r="B22" s="267" t="s">
        <v>36</v>
      </c>
      <c r="C22" s="347" t="s">
        <v>37</v>
      </c>
      <c r="D22" s="269">
        <v>18.907</v>
      </c>
      <c r="E22" s="269">
        <v>78927.27</v>
      </c>
      <c r="F22" s="269">
        <v>0</v>
      </c>
      <c r="G22" s="269">
        <v>0</v>
      </c>
      <c r="H22" s="269">
        <v>0</v>
      </c>
      <c r="I22" s="269">
        <v>0</v>
      </c>
      <c r="J22" s="269">
        <v>0</v>
      </c>
      <c r="K22" s="269">
        <v>0</v>
      </c>
      <c r="L22" s="253">
        <v>0</v>
      </c>
      <c r="M22" s="253">
        <v>0</v>
      </c>
      <c r="N22" s="253">
        <v>15.157</v>
      </c>
      <c r="O22" s="253">
        <v>3499.75</v>
      </c>
      <c r="P22" s="253">
        <v>0.21</v>
      </c>
      <c r="Q22" s="253">
        <v>820.11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  <c r="X22" s="269">
        <v>0</v>
      </c>
      <c r="Y22" s="269">
        <v>0</v>
      </c>
      <c r="Z22" s="269">
        <v>1E-3</v>
      </c>
      <c r="AA22" s="269">
        <v>8.4</v>
      </c>
      <c r="AB22" s="253">
        <f t="shared" si="0"/>
        <v>34.274999999999999</v>
      </c>
      <c r="AC22" s="253">
        <f t="shared" si="0"/>
        <v>83255.53</v>
      </c>
    </row>
    <row r="23" spans="1:35" ht="6" customHeight="1" x14ac:dyDescent="0.25">
      <c r="A23" s="270"/>
      <c r="B23" s="271"/>
      <c r="C23" s="272"/>
      <c r="D23" s="273"/>
      <c r="E23" s="273"/>
      <c r="F23" s="273"/>
      <c r="G23" s="273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</row>
    <row r="24" spans="1:35" ht="12" customHeight="1" x14ac:dyDescent="0.25">
      <c r="A24" s="416"/>
      <c r="B24" s="453" t="s">
        <v>38</v>
      </c>
      <c r="C24" s="417" t="s">
        <v>39</v>
      </c>
      <c r="D24" s="284">
        <v>100.01814</v>
      </c>
      <c r="E24" s="284">
        <v>87805.93</v>
      </c>
      <c r="F24" s="284">
        <v>219.43610999999999</v>
      </c>
      <c r="G24" s="284">
        <v>186458.97</v>
      </c>
      <c r="H24" s="284">
        <v>435.74414000000002</v>
      </c>
      <c r="I24" s="284">
        <v>380142.48</v>
      </c>
      <c r="J24" s="284">
        <v>361.24525</v>
      </c>
      <c r="K24" s="284">
        <v>304132.39</v>
      </c>
      <c r="L24" s="284">
        <v>415.77103999999997</v>
      </c>
      <c r="M24" s="284">
        <v>339602.18</v>
      </c>
      <c r="N24" s="284">
        <v>426.09</v>
      </c>
      <c r="O24" s="284">
        <v>347642.25</v>
      </c>
      <c r="P24" s="284">
        <v>197.18199999999999</v>
      </c>
      <c r="Q24" s="284">
        <v>164298.13999999998</v>
      </c>
      <c r="R24" s="284">
        <v>202.398</v>
      </c>
      <c r="S24" s="284">
        <v>164022.84000000003</v>
      </c>
      <c r="T24" s="284">
        <v>386.673</v>
      </c>
      <c r="U24" s="284">
        <v>314180.89</v>
      </c>
      <c r="V24" s="284">
        <v>141.70400000000001</v>
      </c>
      <c r="W24" s="284">
        <v>119284.9</v>
      </c>
      <c r="X24" s="284">
        <v>48.58</v>
      </c>
      <c r="Y24" s="284">
        <v>38816.26</v>
      </c>
      <c r="Z24" s="284">
        <v>50</v>
      </c>
      <c r="AA24" s="284">
        <v>41885</v>
      </c>
      <c r="AB24" s="283">
        <f t="shared" ref="AB24:AC31" si="3">D24+F24+H24+J24+L24+N24+P24+R24+T24+V24+X24+Z24</f>
        <v>2984.84168</v>
      </c>
      <c r="AC24" s="283">
        <f t="shared" si="3"/>
        <v>2488272.2299999995</v>
      </c>
    </row>
    <row r="25" spans="1:35" ht="12" customHeight="1" x14ac:dyDescent="0.25">
      <c r="A25" s="418">
        <v>11</v>
      </c>
      <c r="B25" s="452" t="s">
        <v>40</v>
      </c>
      <c r="C25" s="282" t="s">
        <v>41</v>
      </c>
      <c r="D25" s="283">
        <v>243.82688000000002</v>
      </c>
      <c r="E25" s="283">
        <v>180702.49</v>
      </c>
      <c r="F25" s="283">
        <v>201.42520000000002</v>
      </c>
      <c r="G25" s="283">
        <v>118657.50000000001</v>
      </c>
      <c r="H25" s="283">
        <v>329.70425</v>
      </c>
      <c r="I25" s="283">
        <v>202780.62999999995</v>
      </c>
      <c r="J25" s="283">
        <v>740.0847799999998</v>
      </c>
      <c r="K25" s="283">
        <v>362509.07000000007</v>
      </c>
      <c r="L25" s="284">
        <v>791.20129999999995</v>
      </c>
      <c r="M25" s="284">
        <v>374161.97999999992</v>
      </c>
      <c r="N25" s="284">
        <v>465.03712999999999</v>
      </c>
      <c r="O25" s="284">
        <v>248852.69999999998</v>
      </c>
      <c r="P25" s="284">
        <v>434.43645000000004</v>
      </c>
      <c r="Q25" s="284">
        <v>252027.89</v>
      </c>
      <c r="R25" s="284">
        <v>255.73383000000001</v>
      </c>
      <c r="S25" s="284">
        <v>191599.56000000003</v>
      </c>
      <c r="T25" s="284">
        <v>735.40896999999995</v>
      </c>
      <c r="U25" s="284">
        <v>367924.31</v>
      </c>
      <c r="V25" s="284">
        <v>847.52224999999999</v>
      </c>
      <c r="W25" s="284">
        <v>466635.20999999996</v>
      </c>
      <c r="X25" s="284">
        <v>438.87564000000003</v>
      </c>
      <c r="Y25" s="284">
        <v>283486.73000000004</v>
      </c>
      <c r="Z25" s="284">
        <v>919.34772999999939</v>
      </c>
      <c r="AA25" s="284">
        <v>510483</v>
      </c>
      <c r="AB25" s="283">
        <f t="shared" si="3"/>
        <v>6402.6044099999999</v>
      </c>
      <c r="AC25" s="283">
        <f t="shared" si="3"/>
        <v>3559821.07</v>
      </c>
    </row>
    <row r="26" spans="1:35" ht="14.25" customHeight="1" x14ac:dyDescent="0.25">
      <c r="A26" s="278"/>
      <c r="B26" s="279" t="s">
        <v>42</v>
      </c>
      <c r="C26" s="254" t="s">
        <v>43</v>
      </c>
      <c r="D26" s="253">
        <v>156.98172999999997</v>
      </c>
      <c r="E26" s="253">
        <v>172910.352931</v>
      </c>
      <c r="F26" s="253">
        <v>248.09446</v>
      </c>
      <c r="G26" s="253">
        <v>263093.221632</v>
      </c>
      <c r="H26" s="283">
        <v>324.68757999999997</v>
      </c>
      <c r="I26" s="283">
        <v>354868.66894399998</v>
      </c>
      <c r="J26" s="283">
        <v>191.29446000000002</v>
      </c>
      <c r="K26" s="283">
        <v>231694.871128</v>
      </c>
      <c r="L26" s="284">
        <v>526.89648999999997</v>
      </c>
      <c r="M26" s="284">
        <v>505078.16224499984</v>
      </c>
      <c r="N26" s="284">
        <v>306.61872</v>
      </c>
      <c r="O26" s="284">
        <v>320017.20189200004</v>
      </c>
      <c r="P26" s="284">
        <v>319.08793999999995</v>
      </c>
      <c r="Q26" s="284">
        <v>346836.02513599995</v>
      </c>
      <c r="R26" s="284">
        <v>283.10351000000003</v>
      </c>
      <c r="S26" s="284">
        <v>301309.48709100002</v>
      </c>
      <c r="T26" s="284">
        <v>697.70961999999997</v>
      </c>
      <c r="U26" s="284">
        <v>668137.44440499996</v>
      </c>
      <c r="V26" s="284">
        <v>170.9058</v>
      </c>
      <c r="W26" s="284">
        <v>178047.22763999997</v>
      </c>
      <c r="X26" s="284">
        <v>178.63903999999991</v>
      </c>
      <c r="Y26" s="284">
        <v>175282.00473200006</v>
      </c>
      <c r="Z26" s="284">
        <v>216.38288</v>
      </c>
      <c r="AA26" s="284">
        <v>199790.06855200001</v>
      </c>
      <c r="AB26" s="283">
        <f t="shared" si="3"/>
        <v>3620.4022300000001</v>
      </c>
      <c r="AC26" s="283">
        <f t="shared" si="3"/>
        <v>3717064.7363280002</v>
      </c>
    </row>
    <row r="27" spans="1:35" s="5" customFormat="1" ht="14.25" customHeight="1" x14ac:dyDescent="0.25">
      <c r="A27" s="402"/>
      <c r="B27" s="280" t="s">
        <v>44</v>
      </c>
      <c r="C27" s="252" t="s">
        <v>45</v>
      </c>
      <c r="D27" s="253">
        <v>0</v>
      </c>
      <c r="E27" s="253">
        <v>0</v>
      </c>
      <c r="F27" s="253">
        <v>0</v>
      </c>
      <c r="G27" s="253">
        <v>0</v>
      </c>
      <c r="H27" s="253">
        <v>0.21978999999999999</v>
      </c>
      <c r="I27" s="253">
        <v>826.78789299999994</v>
      </c>
      <c r="J27" s="253">
        <v>0</v>
      </c>
      <c r="K27" s="253">
        <v>0</v>
      </c>
      <c r="L27" s="277">
        <v>0</v>
      </c>
      <c r="M27" s="277">
        <v>0</v>
      </c>
      <c r="N27" s="277">
        <v>0.21928999999999998</v>
      </c>
      <c r="O27" s="277">
        <v>1124.394783</v>
      </c>
      <c r="P27" s="277">
        <v>0</v>
      </c>
      <c r="Q27" s="277">
        <v>0</v>
      </c>
      <c r="R27" s="277">
        <v>0</v>
      </c>
      <c r="S27" s="277">
        <v>0</v>
      </c>
      <c r="T27" s="277">
        <v>0.95200000000000007</v>
      </c>
      <c r="U27" s="277">
        <v>1446.9678999999999</v>
      </c>
      <c r="V27" s="277">
        <v>0</v>
      </c>
      <c r="W27" s="277">
        <v>0</v>
      </c>
      <c r="X27" s="277">
        <v>2.5000000000000001E-2</v>
      </c>
      <c r="Y27" s="277">
        <v>269</v>
      </c>
      <c r="Z27" s="277">
        <v>0</v>
      </c>
      <c r="AA27" s="277">
        <v>0</v>
      </c>
      <c r="AB27" s="253">
        <f t="shared" si="3"/>
        <v>1.41608</v>
      </c>
      <c r="AC27" s="253">
        <f t="shared" si="3"/>
        <v>3667.150576</v>
      </c>
    </row>
    <row r="28" spans="1:35" ht="12" customHeight="1" x14ac:dyDescent="0.25">
      <c r="A28" s="614" t="s">
        <v>46</v>
      </c>
      <c r="B28" s="615"/>
      <c r="C28" s="282" t="s">
        <v>47</v>
      </c>
      <c r="D28" s="283">
        <v>1823.1266799999999</v>
      </c>
      <c r="E28" s="283">
        <v>3793831.1864810004</v>
      </c>
      <c r="F28" s="283">
        <v>1580.9732999999999</v>
      </c>
      <c r="G28" s="283">
        <v>3914237.0027009998</v>
      </c>
      <c r="H28" s="283">
        <v>1637.6707800000001</v>
      </c>
      <c r="I28" s="283">
        <v>3957398.7833920009</v>
      </c>
      <c r="J28" s="283">
        <v>1860.3809799999999</v>
      </c>
      <c r="K28" s="283">
        <v>4429010.7750089997</v>
      </c>
      <c r="L28" s="284">
        <v>1942.3184400000005</v>
      </c>
      <c r="M28" s="284">
        <v>4004716.9715440003</v>
      </c>
      <c r="N28" s="284">
        <v>2000.9707800000003</v>
      </c>
      <c r="O28" s="284">
        <v>4657174.5046019992</v>
      </c>
      <c r="P28" s="284">
        <v>1645.1017400000001</v>
      </c>
      <c r="Q28" s="284">
        <v>4380451.1459680004</v>
      </c>
      <c r="R28" s="284">
        <v>2697.7946199999997</v>
      </c>
      <c r="S28" s="284">
        <v>6284444.2571539953</v>
      </c>
      <c r="T28" s="284">
        <v>1565.5212400000005</v>
      </c>
      <c r="U28" s="284">
        <v>3970127.2423169985</v>
      </c>
      <c r="V28" s="284">
        <v>2160.9852799999994</v>
      </c>
      <c r="W28" s="284">
        <v>4631130.3873320008</v>
      </c>
      <c r="X28" s="284">
        <v>1898.5761899999998</v>
      </c>
      <c r="Y28" s="284">
        <v>4139155.1322299992</v>
      </c>
      <c r="Z28" s="284">
        <v>2104.43111</v>
      </c>
      <c r="AA28" s="284">
        <v>5128112.7216819972</v>
      </c>
      <c r="AB28" s="283">
        <f t="shared" si="3"/>
        <v>22917.851140000002</v>
      </c>
      <c r="AC28" s="283">
        <f t="shared" si="3"/>
        <v>53289790.110411994</v>
      </c>
      <c r="AD28" s="2"/>
      <c r="AE28" s="2"/>
      <c r="AF28" s="2"/>
    </row>
    <row r="29" spans="1:35" ht="12" customHeight="1" x14ac:dyDescent="0.25">
      <c r="A29" s="612" t="s">
        <v>48</v>
      </c>
      <c r="B29" s="613"/>
      <c r="C29" s="282" t="s">
        <v>49</v>
      </c>
      <c r="D29" s="283">
        <v>18718.102999999999</v>
      </c>
      <c r="E29" s="283">
        <v>9466198.7291000001</v>
      </c>
      <c r="F29" s="283">
        <v>9072.7049999999999</v>
      </c>
      <c r="G29" s="283">
        <v>4116051.0445000003</v>
      </c>
      <c r="H29" s="283">
        <v>9411.8150000000005</v>
      </c>
      <c r="I29" s="283">
        <v>4153278.1875</v>
      </c>
      <c r="J29" s="283">
        <v>37626.552000000003</v>
      </c>
      <c r="K29" s="283">
        <v>15418192.683499999</v>
      </c>
      <c r="L29" s="284">
        <v>24839.95</v>
      </c>
      <c r="M29" s="284">
        <v>9708301.748300001</v>
      </c>
      <c r="N29" s="284">
        <v>16198.848</v>
      </c>
      <c r="O29" s="284">
        <v>10634928.380800001</v>
      </c>
      <c r="P29" s="284">
        <v>12325.981</v>
      </c>
      <c r="Q29" s="284">
        <v>5082818.2386000007</v>
      </c>
      <c r="R29" s="284">
        <v>38046.601999999999</v>
      </c>
      <c r="S29" s="284">
        <v>16136156.9198</v>
      </c>
      <c r="T29" s="284">
        <v>11204</v>
      </c>
      <c r="U29" s="284">
        <v>4405319.2</v>
      </c>
      <c r="V29" s="284">
        <v>3588.75</v>
      </c>
      <c r="W29" s="284">
        <v>1480711.25</v>
      </c>
      <c r="X29" s="284">
        <v>30349.600999999999</v>
      </c>
      <c r="Y29" s="284">
        <v>11742486.641199999</v>
      </c>
      <c r="Z29" s="284">
        <v>31071</v>
      </c>
      <c r="AA29" s="284">
        <v>11419637.800000001</v>
      </c>
      <c r="AB29" s="283">
        <f t="shared" si="3"/>
        <v>242453.90699999998</v>
      </c>
      <c r="AC29" s="283">
        <f t="shared" si="3"/>
        <v>103764080.82330002</v>
      </c>
    </row>
    <row r="30" spans="1:35" ht="12" customHeight="1" x14ac:dyDescent="0.25">
      <c r="A30" s="452"/>
      <c r="B30" s="281" t="s">
        <v>50</v>
      </c>
      <c r="C30" s="282" t="s">
        <v>51</v>
      </c>
      <c r="D30" s="283">
        <v>0</v>
      </c>
      <c r="E30" s="283">
        <v>0</v>
      </c>
      <c r="F30" s="283">
        <v>0</v>
      </c>
      <c r="G30" s="283">
        <v>0</v>
      </c>
      <c r="H30" s="283">
        <v>0</v>
      </c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4">
        <v>0</v>
      </c>
      <c r="Q30" s="284">
        <v>0</v>
      </c>
      <c r="R30" s="284">
        <v>0</v>
      </c>
      <c r="S30" s="284">
        <v>0</v>
      </c>
      <c r="T30" s="284">
        <v>0</v>
      </c>
      <c r="U30" s="284">
        <v>0</v>
      </c>
      <c r="V30" s="284">
        <v>0</v>
      </c>
      <c r="W30" s="284">
        <v>0</v>
      </c>
      <c r="X30" s="284">
        <v>0</v>
      </c>
      <c r="Y30" s="284">
        <v>0</v>
      </c>
      <c r="Z30" s="284">
        <v>0</v>
      </c>
      <c r="AA30" s="284">
        <v>0</v>
      </c>
      <c r="AB30" s="283">
        <f t="shared" si="3"/>
        <v>0</v>
      </c>
      <c r="AC30" s="283">
        <f t="shared" si="3"/>
        <v>0</v>
      </c>
    </row>
    <row r="31" spans="1:35" ht="12" customHeight="1" x14ac:dyDescent="0.25">
      <c r="A31" s="452"/>
      <c r="B31" s="419">
        <v>1208.0999999999999</v>
      </c>
      <c r="C31" s="282" t="s">
        <v>324</v>
      </c>
      <c r="D31" s="283">
        <v>31273.494999999999</v>
      </c>
      <c r="E31" s="283">
        <v>14067498.960000001</v>
      </c>
      <c r="F31" s="283">
        <v>24391.274000000001</v>
      </c>
      <c r="G31" s="283">
        <v>11014303.4244</v>
      </c>
      <c r="H31" s="283">
        <v>12457.451999999999</v>
      </c>
      <c r="I31" s="283">
        <v>7163653.1837999998</v>
      </c>
      <c r="J31" s="283">
        <v>32654.116000000002</v>
      </c>
      <c r="K31" s="283">
        <v>13983980.381499998</v>
      </c>
      <c r="L31" s="284">
        <v>32712.767</v>
      </c>
      <c r="M31" s="284">
        <v>14562541.5067</v>
      </c>
      <c r="N31" s="284">
        <v>12903.116</v>
      </c>
      <c r="O31" s="284">
        <v>5327246.0483999997</v>
      </c>
      <c r="P31" s="284">
        <v>41155.196000000004</v>
      </c>
      <c r="Q31" s="284">
        <v>18856562.373199996</v>
      </c>
      <c r="R31" s="284">
        <v>26475.511999999999</v>
      </c>
      <c r="S31" s="284">
        <v>12855234.8364</v>
      </c>
      <c r="T31" s="284">
        <v>35035.667000000001</v>
      </c>
      <c r="U31" s="284">
        <v>14310960.794199999</v>
      </c>
      <c r="V31" s="284">
        <v>11203.759</v>
      </c>
      <c r="W31" s="284">
        <v>4582688.8626000006</v>
      </c>
      <c r="X31" s="284">
        <v>22937.212</v>
      </c>
      <c r="Y31" s="284">
        <v>8938949.8678000011</v>
      </c>
      <c r="Z31" s="284">
        <v>41584.423999999999</v>
      </c>
      <c r="AA31" s="284">
        <v>16513961.5647</v>
      </c>
      <c r="AB31" s="283">
        <f t="shared" si="3"/>
        <v>324783.99</v>
      </c>
      <c r="AC31" s="283">
        <f t="shared" si="3"/>
        <v>142177581.8037</v>
      </c>
    </row>
    <row r="32" spans="1:35" ht="13.5" customHeight="1" x14ac:dyDescent="0.25">
      <c r="A32" s="616" t="s">
        <v>54</v>
      </c>
      <c r="B32" s="617"/>
      <c r="C32" s="420" t="s">
        <v>55</v>
      </c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</row>
    <row r="33" spans="1:31" ht="12" customHeight="1" x14ac:dyDescent="0.25">
      <c r="A33" s="422"/>
      <c r="B33" s="370" t="s">
        <v>56</v>
      </c>
      <c r="C33" s="252" t="s">
        <v>57</v>
      </c>
      <c r="D33" s="283">
        <v>22.68</v>
      </c>
      <c r="E33" s="283">
        <v>67999.176000000007</v>
      </c>
      <c r="F33" s="283">
        <v>54.911999999999999</v>
      </c>
      <c r="G33" s="283">
        <v>165590.34240000002</v>
      </c>
      <c r="H33" s="283">
        <v>14.91502</v>
      </c>
      <c r="I33" s="283">
        <v>43762.370739999998</v>
      </c>
      <c r="J33" s="283">
        <v>50.295999999999999</v>
      </c>
      <c r="K33" s="283">
        <v>154744.79920000001</v>
      </c>
      <c r="L33" s="283">
        <v>0.52</v>
      </c>
      <c r="M33" s="283">
        <v>2579.46</v>
      </c>
      <c r="N33" s="283">
        <v>24.131510000000002</v>
      </c>
      <c r="O33" s="283">
        <v>69643.33928</v>
      </c>
      <c r="P33" s="283">
        <v>109.45295000000002</v>
      </c>
      <c r="Q33" s="283">
        <v>345067.01721500006</v>
      </c>
      <c r="R33" s="283">
        <v>25.0944</v>
      </c>
      <c r="S33" s="283">
        <v>78259.500960000005</v>
      </c>
      <c r="T33" s="283">
        <v>64.103999999999999</v>
      </c>
      <c r="U33" s="283">
        <v>189069.39599999998</v>
      </c>
      <c r="V33" s="283">
        <v>88.905599999999993</v>
      </c>
      <c r="W33" s="283">
        <v>253348.3008</v>
      </c>
      <c r="X33" s="283">
        <v>36.488</v>
      </c>
      <c r="Y33" s="283">
        <v>104237.8832</v>
      </c>
      <c r="Z33" s="283">
        <v>36.940750000000001</v>
      </c>
      <c r="AA33" s="283">
        <v>106054.45744999999</v>
      </c>
      <c r="AB33" s="283">
        <f t="shared" ref="AB33:AC36" si="4">D33+F33+H33+J33+L33+N33+P33+R33+T33+V33+X33+Z33</f>
        <v>528.44023000000004</v>
      </c>
      <c r="AC33" s="283">
        <f t="shared" si="4"/>
        <v>1580356.0432450003</v>
      </c>
    </row>
    <row r="34" spans="1:31" ht="12" customHeight="1" x14ac:dyDescent="0.25">
      <c r="A34" s="422"/>
      <c r="B34" s="423" t="s">
        <v>319</v>
      </c>
      <c r="C34" s="424" t="s">
        <v>59</v>
      </c>
      <c r="D34" s="283">
        <v>456.07234000000005</v>
      </c>
      <c r="E34" s="283">
        <v>792056.60581800062</v>
      </c>
      <c r="F34" s="283">
        <v>1467.9205099999999</v>
      </c>
      <c r="G34" s="283">
        <v>1816582.700354002</v>
      </c>
      <c r="H34" s="283">
        <v>815.6681500000002</v>
      </c>
      <c r="I34" s="283">
        <v>1227458.900722</v>
      </c>
      <c r="J34" s="283">
        <v>125.95134</v>
      </c>
      <c r="K34" s="283">
        <v>282231.05026699998</v>
      </c>
      <c r="L34" s="283">
        <v>143.17214999999987</v>
      </c>
      <c r="M34" s="283">
        <v>433024.06353100005</v>
      </c>
      <c r="N34" s="283">
        <v>493.98133999999993</v>
      </c>
      <c r="O34" s="283">
        <v>828249.64141599985</v>
      </c>
      <c r="P34" s="283">
        <v>511.26751999999993</v>
      </c>
      <c r="Q34" s="283">
        <v>915864.35393000033</v>
      </c>
      <c r="R34" s="283">
        <v>102.44883999999996</v>
      </c>
      <c r="S34" s="283">
        <v>307389.51321700006</v>
      </c>
      <c r="T34" s="283">
        <v>462.74849999999981</v>
      </c>
      <c r="U34" s="283">
        <v>737103.97164300038</v>
      </c>
      <c r="V34" s="283">
        <v>516.18356999999992</v>
      </c>
      <c r="W34" s="283">
        <v>938038.55525600002</v>
      </c>
      <c r="X34" s="283">
        <v>420.25789999999989</v>
      </c>
      <c r="Y34" s="283">
        <v>884151.11436500063</v>
      </c>
      <c r="Z34" s="283">
        <v>128.74003999999994</v>
      </c>
      <c r="AA34" s="283">
        <v>325902.49800800002</v>
      </c>
      <c r="AB34" s="283">
        <f t="shared" si="4"/>
        <v>5644.4121999999988</v>
      </c>
      <c r="AC34" s="283">
        <f t="shared" si="4"/>
        <v>9488052.9685270041</v>
      </c>
      <c r="AD34" s="84"/>
    </row>
    <row r="35" spans="1:31" ht="12" customHeight="1" x14ac:dyDescent="0.25">
      <c r="A35" s="422"/>
      <c r="B35" s="370">
        <v>1507</v>
      </c>
      <c r="C35" s="288" t="s">
        <v>320</v>
      </c>
      <c r="D35" s="283">
        <v>15817.612360000001</v>
      </c>
      <c r="E35" s="283">
        <v>15861002.619305</v>
      </c>
      <c r="F35" s="283">
        <v>12334.472550000002</v>
      </c>
      <c r="G35" s="283">
        <v>11866567.968921</v>
      </c>
      <c r="H35" s="283">
        <v>19224.357159999996</v>
      </c>
      <c r="I35" s="283">
        <v>18075993.106328998</v>
      </c>
      <c r="J35" s="283">
        <v>25410.133449999983</v>
      </c>
      <c r="K35" s="283">
        <v>22559198.771963995</v>
      </c>
      <c r="L35" s="283">
        <v>17259.118449999991</v>
      </c>
      <c r="M35" s="283">
        <v>15979686.596819006</v>
      </c>
      <c r="N35" s="283">
        <v>11753.060170000012</v>
      </c>
      <c r="O35" s="283">
        <v>10833918.056789001</v>
      </c>
      <c r="P35" s="283">
        <v>17712.640299999999</v>
      </c>
      <c r="Q35" s="283">
        <v>16623358.735243006</v>
      </c>
      <c r="R35" s="283">
        <v>8582.0707299999922</v>
      </c>
      <c r="S35" s="283">
        <v>8451398.897938</v>
      </c>
      <c r="T35" s="283">
        <v>20629.674099999997</v>
      </c>
      <c r="U35" s="283">
        <v>18913360.267991006</v>
      </c>
      <c r="V35" s="283">
        <v>21600.840049999995</v>
      </c>
      <c r="W35" s="283">
        <v>21211627.126466978</v>
      </c>
      <c r="X35" s="283">
        <v>21684.299759999991</v>
      </c>
      <c r="Y35" s="283">
        <v>21728805.752985019</v>
      </c>
      <c r="Z35" s="283">
        <v>24632.480379999997</v>
      </c>
      <c r="AA35" s="283">
        <v>25576837.967505015</v>
      </c>
      <c r="AB35" s="283">
        <f t="shared" si="4"/>
        <v>216640.75945999997</v>
      </c>
      <c r="AC35" s="283">
        <f t="shared" si="4"/>
        <v>207681755.86825603</v>
      </c>
    </row>
    <row r="36" spans="1:31" ht="22.5" customHeight="1" x14ac:dyDescent="0.25">
      <c r="A36" s="422"/>
      <c r="B36" s="370" t="s">
        <v>60</v>
      </c>
      <c r="C36" s="289" t="s">
        <v>61</v>
      </c>
      <c r="D36" s="283">
        <v>1079.0156899999999</v>
      </c>
      <c r="E36" s="283">
        <v>1311308.167901</v>
      </c>
      <c r="F36" s="283">
        <v>101.37413000000001</v>
      </c>
      <c r="G36" s="283">
        <v>168428.736894</v>
      </c>
      <c r="H36" s="283">
        <v>121.77200000000001</v>
      </c>
      <c r="I36" s="283">
        <v>195327.82550000001</v>
      </c>
      <c r="J36" s="283">
        <v>619.58901000000003</v>
      </c>
      <c r="K36" s="283">
        <v>730635.86805500009</v>
      </c>
      <c r="L36" s="283">
        <v>1040.60923</v>
      </c>
      <c r="M36" s="283">
        <v>1139142.211987</v>
      </c>
      <c r="N36" s="283">
        <v>63.994759999999999</v>
      </c>
      <c r="O36" s="283">
        <v>114809.39208000001</v>
      </c>
      <c r="P36" s="283">
        <v>136.33199999999999</v>
      </c>
      <c r="Q36" s="283">
        <v>201636.5974</v>
      </c>
      <c r="R36" s="283">
        <v>39.661000000000001</v>
      </c>
      <c r="S36" s="283">
        <v>55433.2192</v>
      </c>
      <c r="T36" s="283">
        <v>1111.0567599999999</v>
      </c>
      <c r="U36" s="283">
        <v>1281752.24018</v>
      </c>
      <c r="V36" s="283">
        <v>122.063</v>
      </c>
      <c r="W36" s="283">
        <v>210717.06989999997</v>
      </c>
      <c r="X36" s="283">
        <v>127.67391000000001</v>
      </c>
      <c r="Y36" s="283">
        <v>204607.54150500003</v>
      </c>
      <c r="Z36" s="283">
        <v>843.87800000000004</v>
      </c>
      <c r="AA36" s="283">
        <v>1034378.0327999999</v>
      </c>
      <c r="AB36" s="283">
        <f t="shared" si="4"/>
        <v>5407.0194900000006</v>
      </c>
      <c r="AC36" s="283">
        <f t="shared" si="4"/>
        <v>6648176.9034019997</v>
      </c>
      <c r="AD36" s="84"/>
      <c r="AE36" s="84"/>
    </row>
    <row r="37" spans="1:31" ht="13.5" customHeight="1" x14ac:dyDescent="0.25">
      <c r="A37" s="425"/>
      <c r="B37" s="290"/>
      <c r="C37" s="420" t="s">
        <v>62</v>
      </c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2"/>
    </row>
    <row r="38" spans="1:31" ht="0.75" customHeight="1" x14ac:dyDescent="0.25">
      <c r="A38" s="260"/>
      <c r="B38" s="247"/>
      <c r="C38" s="292"/>
      <c r="D38" s="285"/>
      <c r="E38" s="285"/>
      <c r="F38" s="285"/>
      <c r="G38" s="285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</row>
    <row r="39" spans="1:31" ht="12.75" customHeight="1" x14ac:dyDescent="0.25">
      <c r="A39" s="408">
        <v>24</v>
      </c>
      <c r="B39" s="293"/>
      <c r="C39" s="427" t="s">
        <v>63</v>
      </c>
      <c r="D39" s="352">
        <f>+D40+D41+D42+D43+D44+D45</f>
        <v>3242.1925942999997</v>
      </c>
      <c r="E39" s="352">
        <f t="shared" ref="E39:AA39" si="5">+E40+E41+E42+E43+E44+E45</f>
        <v>42775602.119495012</v>
      </c>
      <c r="F39" s="352">
        <f t="shared" si="5"/>
        <v>4883.1145943000001</v>
      </c>
      <c r="G39" s="352">
        <f t="shared" si="5"/>
        <v>54771954.201942004</v>
      </c>
      <c r="H39" s="352">
        <f t="shared" si="5"/>
        <v>3192.4617328000004</v>
      </c>
      <c r="I39" s="352">
        <f t="shared" si="5"/>
        <v>44422824.045843981</v>
      </c>
      <c r="J39" s="352">
        <f t="shared" si="5"/>
        <v>2821.1337081999991</v>
      </c>
      <c r="K39" s="352">
        <f t="shared" si="5"/>
        <v>38597498.68252001</v>
      </c>
      <c r="L39" s="352">
        <f t="shared" si="5"/>
        <v>3526.310973900002</v>
      </c>
      <c r="M39" s="352">
        <f t="shared" si="5"/>
        <v>40069230.970134988</v>
      </c>
      <c r="N39" s="352">
        <f t="shared" si="5"/>
        <v>2492.3707503000005</v>
      </c>
      <c r="O39" s="352">
        <f t="shared" si="5"/>
        <v>36658990.258534007</v>
      </c>
      <c r="P39" s="352">
        <f t="shared" si="5"/>
        <v>2739.6817807000011</v>
      </c>
      <c r="Q39" s="352">
        <f t="shared" si="5"/>
        <v>41663538.883262999</v>
      </c>
      <c r="R39" s="352">
        <f t="shared" si="5"/>
        <v>2323.0845788000001</v>
      </c>
      <c r="S39" s="352">
        <f t="shared" si="5"/>
        <v>30604699.553523</v>
      </c>
      <c r="T39" s="352">
        <f t="shared" si="5"/>
        <v>2197.8304026000001</v>
      </c>
      <c r="U39" s="352">
        <f t="shared" si="5"/>
        <v>29247610.766949005</v>
      </c>
      <c r="V39" s="352">
        <f t="shared" si="5"/>
        <v>1915.5261319999997</v>
      </c>
      <c r="W39" s="352">
        <f t="shared" si="5"/>
        <v>26411774.669852</v>
      </c>
      <c r="X39" s="352">
        <f t="shared" si="5"/>
        <v>3888.9715915999973</v>
      </c>
      <c r="Y39" s="352">
        <f t="shared" si="5"/>
        <v>50526177.67410399</v>
      </c>
      <c r="Z39" s="352">
        <f t="shared" si="5"/>
        <v>4255.5378766999993</v>
      </c>
      <c r="AA39" s="352">
        <f t="shared" si="5"/>
        <v>67019095.326133996</v>
      </c>
      <c r="AB39" s="409">
        <f t="shared" ref="AB39:AC46" si="6">D39+F39+H39+J39+L39+N39+P39+R39+T39+V39+X39+Z39</f>
        <v>37478.216716199997</v>
      </c>
      <c r="AC39" s="409">
        <f t="shared" si="6"/>
        <v>502768997.15229499</v>
      </c>
    </row>
    <row r="40" spans="1:31" ht="23.25" customHeight="1" x14ac:dyDescent="0.25">
      <c r="A40" s="251"/>
      <c r="B40" s="428" t="s">
        <v>64</v>
      </c>
      <c r="C40" s="264" t="s">
        <v>65</v>
      </c>
      <c r="D40" s="253">
        <v>2712.2479799999996</v>
      </c>
      <c r="E40" s="253">
        <v>33458335.72143402</v>
      </c>
      <c r="F40" s="253">
        <v>4363.4443000000001</v>
      </c>
      <c r="G40" s="253">
        <v>43900320.069452003</v>
      </c>
      <c r="H40" s="283">
        <v>2543.1560600000003</v>
      </c>
      <c r="I40" s="283">
        <v>34551233.287662983</v>
      </c>
      <c r="J40" s="283">
        <v>2230.3053499999987</v>
      </c>
      <c r="K40" s="283">
        <v>28397115.878075011</v>
      </c>
      <c r="L40" s="283">
        <v>2882.9748500000014</v>
      </c>
      <c r="M40" s="283">
        <v>29833737.184479989</v>
      </c>
      <c r="N40" s="283">
        <v>1992.5662800000002</v>
      </c>
      <c r="O40" s="283">
        <v>27435533.735811006</v>
      </c>
      <c r="P40" s="283">
        <v>2046.8151800000007</v>
      </c>
      <c r="Q40" s="283">
        <v>28388759.621457994</v>
      </c>
      <c r="R40" s="283">
        <v>1655.3352</v>
      </c>
      <c r="S40" s="283">
        <v>20791283.013321001</v>
      </c>
      <c r="T40" s="283">
        <v>1503.44118</v>
      </c>
      <c r="U40" s="283">
        <v>17397763.702932004</v>
      </c>
      <c r="V40" s="283">
        <v>1063.3108799999995</v>
      </c>
      <c r="W40" s="283">
        <v>15073670.449213998</v>
      </c>
      <c r="X40" s="283">
        <v>3134.1209099999983</v>
      </c>
      <c r="Y40" s="283">
        <v>39101173.388227984</v>
      </c>
      <c r="Z40" s="283">
        <v>3595.3564399999996</v>
      </c>
      <c r="AA40" s="283">
        <v>56806819.757466994</v>
      </c>
      <c r="AB40" s="283">
        <f t="shared" si="6"/>
        <v>29723.074610000003</v>
      </c>
      <c r="AC40" s="283">
        <f t="shared" si="6"/>
        <v>375135745.80953497</v>
      </c>
    </row>
    <row r="41" spans="1:31" ht="12.75" customHeight="1" x14ac:dyDescent="0.25">
      <c r="A41" s="429"/>
      <c r="B41" s="430">
        <v>2402</v>
      </c>
      <c r="C41" s="282" t="s">
        <v>66</v>
      </c>
      <c r="D41" s="283">
        <v>76.25307430000008</v>
      </c>
      <c r="E41" s="283">
        <v>3348700.359960001</v>
      </c>
      <c r="F41" s="283">
        <v>87.21844430000003</v>
      </c>
      <c r="G41" s="283">
        <v>5003705.4737999989</v>
      </c>
      <c r="H41" s="283">
        <v>80.424262800000022</v>
      </c>
      <c r="I41" s="283">
        <v>2584897.663600001</v>
      </c>
      <c r="J41" s="283">
        <v>90.811938200000043</v>
      </c>
      <c r="K41" s="283">
        <v>3331684.477405</v>
      </c>
      <c r="L41" s="283">
        <v>111.69317389999999</v>
      </c>
      <c r="M41" s="283">
        <v>3907026.7413599999</v>
      </c>
      <c r="N41" s="283">
        <v>106.73056030000004</v>
      </c>
      <c r="O41" s="283">
        <v>3684948.2777999998</v>
      </c>
      <c r="P41" s="283">
        <v>103.11058069999997</v>
      </c>
      <c r="Q41" s="283">
        <v>5345930.921184998</v>
      </c>
      <c r="R41" s="283">
        <v>142.84151880000005</v>
      </c>
      <c r="S41" s="283">
        <v>3739217.2969640004</v>
      </c>
      <c r="T41" s="283">
        <v>102.6645426</v>
      </c>
      <c r="U41" s="283">
        <v>4303659.0530320005</v>
      </c>
      <c r="V41" s="283">
        <v>115.57327200000009</v>
      </c>
      <c r="W41" s="283">
        <v>3000253.0377250025</v>
      </c>
      <c r="X41" s="283">
        <v>99.272058199999833</v>
      </c>
      <c r="Y41" s="283">
        <v>3910113.9283000021</v>
      </c>
      <c r="Z41" s="283">
        <v>82.446156699999946</v>
      </c>
      <c r="AA41" s="283">
        <v>3084481.9364090003</v>
      </c>
      <c r="AB41" s="283">
        <f t="shared" si="6"/>
        <v>1199.0395828000001</v>
      </c>
      <c r="AC41" s="283">
        <f t="shared" si="6"/>
        <v>45244619.167539999</v>
      </c>
    </row>
    <row r="42" spans="1:31" ht="48.75" customHeight="1" x14ac:dyDescent="0.25">
      <c r="A42" s="251"/>
      <c r="B42" s="430">
        <v>2403</v>
      </c>
      <c r="C42" s="264" t="s">
        <v>67</v>
      </c>
      <c r="D42" s="253">
        <v>444.67203999999987</v>
      </c>
      <c r="E42" s="253">
        <v>5793480.988100999</v>
      </c>
      <c r="F42" s="253">
        <v>406.1020200000001</v>
      </c>
      <c r="G42" s="253">
        <v>5270453.6239</v>
      </c>
      <c r="H42" s="283">
        <v>551.19954999999993</v>
      </c>
      <c r="I42" s="283">
        <v>6841397.4822610021</v>
      </c>
      <c r="J42" s="283">
        <v>487.70188000000007</v>
      </c>
      <c r="K42" s="283">
        <v>6511273.241460002</v>
      </c>
      <c r="L42" s="283">
        <v>516.02112000000022</v>
      </c>
      <c r="M42" s="283">
        <v>5870781.5201119995</v>
      </c>
      <c r="N42" s="283">
        <v>366.45642999999995</v>
      </c>
      <c r="O42" s="283">
        <v>4742136.9465599991</v>
      </c>
      <c r="P42" s="283">
        <v>559.3116399999999</v>
      </c>
      <c r="Q42" s="283">
        <v>7371119.285970998</v>
      </c>
      <c r="R42" s="283">
        <v>507.87415999999996</v>
      </c>
      <c r="S42" s="283">
        <v>5608594.0389780002</v>
      </c>
      <c r="T42" s="283">
        <v>560.72147999999993</v>
      </c>
      <c r="U42" s="283">
        <v>6839102.8927200008</v>
      </c>
      <c r="V42" s="283">
        <v>696.08925999999997</v>
      </c>
      <c r="W42" s="283">
        <v>7285676.4492959967</v>
      </c>
      <c r="X42" s="283">
        <v>637.2958799999999</v>
      </c>
      <c r="Y42" s="283">
        <v>7078166.3105510008</v>
      </c>
      <c r="Z42" s="283">
        <v>550.46097000000009</v>
      </c>
      <c r="AA42" s="283">
        <v>6635128.4906240022</v>
      </c>
      <c r="AB42" s="283">
        <f t="shared" si="6"/>
        <v>6283.9064299999991</v>
      </c>
      <c r="AC42" s="283">
        <f t="shared" si="6"/>
        <v>75847311.270533994</v>
      </c>
    </row>
    <row r="43" spans="1:31" ht="25.5" customHeight="1" x14ac:dyDescent="0.25">
      <c r="A43" s="429"/>
      <c r="B43" s="281" t="s">
        <v>325</v>
      </c>
      <c r="C43" s="431" t="s">
        <v>326</v>
      </c>
      <c r="D43" s="283">
        <v>0</v>
      </c>
      <c r="E43" s="283">
        <v>0</v>
      </c>
      <c r="F43" s="283">
        <v>6.0279800000000003</v>
      </c>
      <c r="G43" s="283">
        <v>134620.06679000001</v>
      </c>
      <c r="H43" s="283">
        <v>0.53837999999999997</v>
      </c>
      <c r="I43" s="283">
        <v>11448.11232</v>
      </c>
      <c r="J43" s="283">
        <v>0.39510000000000001</v>
      </c>
      <c r="K43" s="283">
        <v>9540.0055799999991</v>
      </c>
      <c r="L43" s="283">
        <v>2.0628299999999999</v>
      </c>
      <c r="M43" s="283">
        <v>49608.024183000001</v>
      </c>
      <c r="N43" s="283">
        <v>3.0051200000000002</v>
      </c>
      <c r="O43" s="283">
        <v>72503.994363000005</v>
      </c>
      <c r="P43" s="283">
        <v>1.68022</v>
      </c>
      <c r="Q43" s="283">
        <v>40280.002649000002</v>
      </c>
      <c r="R43" s="283">
        <v>2.1406499999999999</v>
      </c>
      <c r="S43" s="283">
        <v>51516.024260000006</v>
      </c>
      <c r="T43" s="283">
        <v>4.0012699999999999</v>
      </c>
      <c r="U43" s="283">
        <v>97096.03826500001</v>
      </c>
      <c r="V43" s="283">
        <v>0.84643000000000002</v>
      </c>
      <c r="W43" s="283">
        <v>20776.001617000002</v>
      </c>
      <c r="X43" s="283">
        <v>1.4985299999999999</v>
      </c>
      <c r="Y43" s="283">
        <v>36675.987524999997</v>
      </c>
      <c r="Z43" s="283">
        <v>2.8682999999999996</v>
      </c>
      <c r="AA43" s="283">
        <v>70383.981633999996</v>
      </c>
      <c r="AB43" s="283">
        <f t="shared" si="6"/>
        <v>25.064810000000001</v>
      </c>
      <c r="AC43" s="283">
        <f t="shared" si="6"/>
        <v>594448.23918599996</v>
      </c>
    </row>
    <row r="44" spans="1:31" ht="39.75" customHeight="1" x14ac:dyDescent="0.25">
      <c r="A44" s="432"/>
      <c r="B44" s="433" t="s">
        <v>327</v>
      </c>
      <c r="C44" s="431" t="s">
        <v>328</v>
      </c>
      <c r="D44" s="283">
        <v>9.0195000000000007</v>
      </c>
      <c r="E44" s="283">
        <v>175085.05</v>
      </c>
      <c r="F44" s="283">
        <v>20.321850000000012</v>
      </c>
      <c r="G44" s="283">
        <v>462854.96799999999</v>
      </c>
      <c r="H44" s="283">
        <v>17.143480000000004</v>
      </c>
      <c r="I44" s="283">
        <v>433847.5</v>
      </c>
      <c r="J44" s="283">
        <v>11.919440000000005</v>
      </c>
      <c r="K44" s="283">
        <v>347885.08</v>
      </c>
      <c r="L44" s="283">
        <v>13.559000000000003</v>
      </c>
      <c r="M44" s="283">
        <v>408077.5</v>
      </c>
      <c r="N44" s="283">
        <v>23.612359999999999</v>
      </c>
      <c r="O44" s="283">
        <v>723867.304</v>
      </c>
      <c r="P44" s="283">
        <v>28.764159999999993</v>
      </c>
      <c r="Q44" s="283">
        <v>517449.05200000003</v>
      </c>
      <c r="R44" s="283">
        <v>14.893050000000001</v>
      </c>
      <c r="S44" s="283">
        <v>414089.18</v>
      </c>
      <c r="T44" s="283">
        <v>27.001929999999998</v>
      </c>
      <c r="U44" s="283">
        <v>609989.08000000019</v>
      </c>
      <c r="V44" s="283">
        <v>39.706289999999996</v>
      </c>
      <c r="W44" s="283">
        <v>1031398.7320000001</v>
      </c>
      <c r="X44" s="283">
        <v>16.784213399999995</v>
      </c>
      <c r="Y44" s="283">
        <v>400048.05950000003</v>
      </c>
      <c r="Z44" s="283">
        <v>24.406010000000006</v>
      </c>
      <c r="AA44" s="283">
        <v>422281.16000000003</v>
      </c>
      <c r="AB44" s="283">
        <f t="shared" si="6"/>
        <v>247.1312834</v>
      </c>
      <c r="AC44" s="283">
        <f t="shared" si="6"/>
        <v>5946872.6655000011</v>
      </c>
    </row>
    <row r="45" spans="1:31" ht="24.75" customHeight="1" x14ac:dyDescent="0.25">
      <c r="A45" s="270"/>
      <c r="B45" s="281" t="s">
        <v>329</v>
      </c>
      <c r="C45" s="264" t="s">
        <v>330</v>
      </c>
      <c r="D45" s="253">
        <v>0</v>
      </c>
      <c r="E45" s="253">
        <v>0</v>
      </c>
      <c r="F45" s="253">
        <v>0</v>
      </c>
      <c r="G45" s="253">
        <v>0</v>
      </c>
      <c r="H45" s="283">
        <v>0</v>
      </c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3">
        <v>0</v>
      </c>
      <c r="V45" s="283">
        <v>0</v>
      </c>
      <c r="W45" s="283">
        <v>0</v>
      </c>
      <c r="X45" s="283">
        <v>0</v>
      </c>
      <c r="Y45" s="283">
        <v>0</v>
      </c>
      <c r="Z45" s="283">
        <v>0</v>
      </c>
      <c r="AA45" s="283">
        <v>0</v>
      </c>
      <c r="AB45" s="283">
        <f t="shared" si="6"/>
        <v>0</v>
      </c>
      <c r="AC45" s="283">
        <f t="shared" si="6"/>
        <v>0</v>
      </c>
    </row>
    <row r="46" spans="1:31" ht="12.75" customHeight="1" x14ac:dyDescent="0.25">
      <c r="A46" s="370"/>
      <c r="B46" s="423" t="s">
        <v>340</v>
      </c>
      <c r="C46" s="253" t="s">
        <v>341</v>
      </c>
      <c r="D46" s="253">
        <v>0</v>
      </c>
      <c r="E46" s="253">
        <v>0</v>
      </c>
      <c r="F46" s="253">
        <v>0</v>
      </c>
      <c r="G46" s="253">
        <v>0</v>
      </c>
      <c r="H46" s="283">
        <v>0</v>
      </c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3">
        <v>0</v>
      </c>
      <c r="V46" s="283">
        <v>0</v>
      </c>
      <c r="W46" s="283">
        <v>0</v>
      </c>
      <c r="X46" s="283">
        <v>0</v>
      </c>
      <c r="Y46" s="283">
        <v>0</v>
      </c>
      <c r="Z46" s="283">
        <v>0</v>
      </c>
      <c r="AA46" s="283">
        <v>0</v>
      </c>
      <c r="AB46" s="283">
        <f t="shared" si="6"/>
        <v>0</v>
      </c>
      <c r="AC46" s="434">
        <f t="shared" si="6"/>
        <v>0</v>
      </c>
    </row>
    <row r="47" spans="1:31" ht="3.75" customHeight="1" x14ac:dyDescent="0.25">
      <c r="A47" s="435"/>
      <c r="B47" s="436"/>
      <c r="C47" s="437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</row>
    <row r="48" spans="1:31" ht="12.75" customHeight="1" x14ac:dyDescent="0.25">
      <c r="A48" s="408">
        <v>18</v>
      </c>
      <c r="B48" s="299"/>
      <c r="C48" s="438" t="s">
        <v>68</v>
      </c>
      <c r="D48" s="352">
        <f>SUM(D49:D54)</f>
        <v>446.93153000000024</v>
      </c>
      <c r="E48" s="352">
        <f t="shared" ref="E48:G48" si="7">SUM(E49:E54)</f>
        <v>2627274.2287289994</v>
      </c>
      <c r="F48" s="352">
        <f t="shared" si="7"/>
        <v>769.75655999999992</v>
      </c>
      <c r="G48" s="352">
        <f t="shared" si="7"/>
        <v>4583244.9786209967</v>
      </c>
      <c r="H48" s="352">
        <f t="shared" ref="H48:AA48" si="8">+H49+H50+H52+H51+H53+H54</f>
        <v>754.54403000000002</v>
      </c>
      <c r="I48" s="352">
        <f t="shared" si="8"/>
        <v>4357927.4574999986</v>
      </c>
      <c r="J48" s="352">
        <f t="shared" si="8"/>
        <v>836.6116724999988</v>
      </c>
      <c r="K48" s="352">
        <f t="shared" si="8"/>
        <v>4236644.3226300003</v>
      </c>
      <c r="L48" s="352">
        <f t="shared" si="8"/>
        <v>712.91161389999979</v>
      </c>
      <c r="M48" s="352">
        <f t="shared" si="8"/>
        <v>4047020.4461000017</v>
      </c>
      <c r="N48" s="352">
        <f t="shared" si="8"/>
        <v>940.7062699999982</v>
      </c>
      <c r="O48" s="352">
        <f t="shared" si="8"/>
        <v>5133508.0397220012</v>
      </c>
      <c r="P48" s="352">
        <f t="shared" si="8"/>
        <v>864.93638000000283</v>
      </c>
      <c r="Q48" s="352">
        <f t="shared" si="8"/>
        <v>4936412.8610720057</v>
      </c>
      <c r="R48" s="352">
        <f t="shared" si="8"/>
        <v>837.43384960000026</v>
      </c>
      <c r="S48" s="352">
        <f t="shared" si="8"/>
        <v>5250681.2099589994</v>
      </c>
      <c r="T48" s="352">
        <f t="shared" si="8"/>
        <v>706.11348619999876</v>
      </c>
      <c r="U48" s="352">
        <f t="shared" si="8"/>
        <v>5028152.1542120008</v>
      </c>
      <c r="V48" s="352">
        <f t="shared" si="8"/>
        <v>683.66668999999899</v>
      </c>
      <c r="W48" s="352">
        <f t="shared" si="8"/>
        <v>5147425.7138010077</v>
      </c>
      <c r="X48" s="352">
        <f t="shared" si="8"/>
        <v>459.74743460000019</v>
      </c>
      <c r="Y48" s="352">
        <f t="shared" si="8"/>
        <v>3027032.0488100005</v>
      </c>
      <c r="Z48" s="352">
        <f t="shared" si="8"/>
        <v>438.72584999999953</v>
      </c>
      <c r="AA48" s="352">
        <f t="shared" si="8"/>
        <v>3302229.5079320008</v>
      </c>
      <c r="AB48" s="409">
        <f t="shared" ref="AB48:AC54" si="9">D48+F48+H48+J48+L48+N48+P48+R48+T48+V48+X48+Z48</f>
        <v>8452.0853667999963</v>
      </c>
      <c r="AC48" s="409">
        <f t="shared" si="9"/>
        <v>51677552.969088003</v>
      </c>
    </row>
    <row r="49" spans="1:30" ht="12.75" customHeight="1" x14ac:dyDescent="0.25">
      <c r="A49" s="355"/>
      <c r="B49" s="428" t="s">
        <v>69</v>
      </c>
      <c r="C49" s="431" t="s">
        <v>70</v>
      </c>
      <c r="D49" s="283">
        <v>0.49099999999999999</v>
      </c>
      <c r="E49" s="283">
        <v>1239.51</v>
      </c>
      <c r="F49" s="283">
        <v>0</v>
      </c>
      <c r="G49" s="283">
        <v>0</v>
      </c>
      <c r="H49" s="283">
        <v>1.19</v>
      </c>
      <c r="I49" s="283">
        <v>2975</v>
      </c>
      <c r="J49" s="283">
        <v>5.19</v>
      </c>
      <c r="K49" s="283">
        <v>12975</v>
      </c>
      <c r="L49" s="283">
        <v>0.18</v>
      </c>
      <c r="M49" s="283">
        <v>270</v>
      </c>
      <c r="N49" s="283">
        <v>0.19</v>
      </c>
      <c r="O49" s="283">
        <v>285</v>
      </c>
      <c r="P49" s="283">
        <v>0</v>
      </c>
      <c r="Q49" s="283">
        <v>0</v>
      </c>
      <c r="R49" s="283">
        <v>50.4</v>
      </c>
      <c r="S49" s="283">
        <v>126000</v>
      </c>
      <c r="T49" s="283">
        <v>2.5000000000000001E-2</v>
      </c>
      <c r="U49" s="283">
        <v>67.5</v>
      </c>
      <c r="V49" s="283">
        <v>0</v>
      </c>
      <c r="W49" s="283">
        <v>0</v>
      </c>
      <c r="X49" s="283">
        <v>0.29799999999999999</v>
      </c>
      <c r="Y49" s="283">
        <v>447</v>
      </c>
      <c r="Z49" s="283">
        <v>0</v>
      </c>
      <c r="AA49" s="283">
        <v>0</v>
      </c>
      <c r="AB49" s="283">
        <f t="shared" si="9"/>
        <v>57.963999999999999</v>
      </c>
      <c r="AC49" s="283">
        <f t="shared" si="9"/>
        <v>144259.01</v>
      </c>
    </row>
    <row r="50" spans="1:30" ht="12.75" customHeight="1" x14ac:dyDescent="0.25">
      <c r="A50" s="355"/>
      <c r="B50" s="428">
        <v>1802</v>
      </c>
      <c r="C50" s="431" t="s">
        <v>71</v>
      </c>
      <c r="D50" s="283">
        <v>0</v>
      </c>
      <c r="E50" s="283">
        <v>0</v>
      </c>
      <c r="F50" s="283">
        <v>0</v>
      </c>
      <c r="G50" s="283">
        <v>0</v>
      </c>
      <c r="H50" s="283">
        <v>0</v>
      </c>
      <c r="I50" s="283">
        <v>0</v>
      </c>
      <c r="J50" s="283">
        <v>0</v>
      </c>
      <c r="K50" s="283">
        <v>0</v>
      </c>
      <c r="L50" s="283">
        <v>0.5</v>
      </c>
      <c r="M50" s="283">
        <v>1000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3">
        <v>0</v>
      </c>
      <c r="V50" s="283">
        <v>0</v>
      </c>
      <c r="W50" s="283">
        <v>0</v>
      </c>
      <c r="X50" s="283">
        <v>0</v>
      </c>
      <c r="Y50" s="283">
        <v>0</v>
      </c>
      <c r="Z50" s="283">
        <v>0</v>
      </c>
      <c r="AA50" s="283">
        <v>0</v>
      </c>
      <c r="AB50" s="283">
        <f t="shared" si="9"/>
        <v>0.5</v>
      </c>
      <c r="AC50" s="283">
        <f t="shared" si="9"/>
        <v>1000</v>
      </c>
      <c r="AD50" s="2"/>
    </row>
    <row r="51" spans="1:30" ht="12.75" customHeight="1" x14ac:dyDescent="0.25">
      <c r="A51" s="355"/>
      <c r="B51" s="428">
        <v>1803</v>
      </c>
      <c r="C51" s="431" t="s">
        <v>72</v>
      </c>
      <c r="D51" s="439">
        <v>1E-3</v>
      </c>
      <c r="E51" s="283">
        <v>24.49</v>
      </c>
      <c r="F51" s="440">
        <v>80.001499999999993</v>
      </c>
      <c r="G51" s="283">
        <v>336002.5</v>
      </c>
      <c r="H51" s="283">
        <v>40.15</v>
      </c>
      <c r="I51" s="440">
        <v>168600</v>
      </c>
      <c r="J51" s="283">
        <v>160</v>
      </c>
      <c r="K51" s="440">
        <v>681800</v>
      </c>
      <c r="L51" s="283">
        <v>0</v>
      </c>
      <c r="M51" s="283">
        <v>0</v>
      </c>
      <c r="N51" s="283">
        <v>195.62</v>
      </c>
      <c r="O51" s="283">
        <v>882498.29399999999</v>
      </c>
      <c r="P51" s="283">
        <v>160</v>
      </c>
      <c r="Q51" s="283">
        <v>793600</v>
      </c>
      <c r="R51" s="283">
        <v>80</v>
      </c>
      <c r="S51" s="283">
        <v>396800</v>
      </c>
      <c r="T51" s="283">
        <v>0</v>
      </c>
      <c r="U51" s="283">
        <v>0</v>
      </c>
      <c r="V51" s="283">
        <v>0</v>
      </c>
      <c r="W51" s="283">
        <v>0</v>
      </c>
      <c r="X51" s="283">
        <v>0</v>
      </c>
      <c r="Y51" s="283">
        <v>0</v>
      </c>
      <c r="Z51" s="283">
        <v>0</v>
      </c>
      <c r="AA51" s="283">
        <v>0</v>
      </c>
      <c r="AB51" s="283">
        <f t="shared" si="9"/>
        <v>715.77250000000004</v>
      </c>
      <c r="AC51" s="283">
        <f t="shared" si="9"/>
        <v>3259325.284</v>
      </c>
    </row>
    <row r="52" spans="1:30" ht="12.75" customHeight="1" x14ac:dyDescent="0.25">
      <c r="A52" s="355"/>
      <c r="B52" s="428">
        <v>1804</v>
      </c>
      <c r="C52" s="431" t="s">
        <v>73</v>
      </c>
      <c r="D52" s="283">
        <v>2.16</v>
      </c>
      <c r="E52" s="283">
        <v>7560</v>
      </c>
      <c r="F52" s="283">
        <v>0</v>
      </c>
      <c r="G52" s="283">
        <v>0</v>
      </c>
      <c r="H52" s="283">
        <v>1.2</v>
      </c>
      <c r="I52" s="283">
        <v>16225.04</v>
      </c>
      <c r="J52" s="283">
        <v>4.8000000000000001E-2</v>
      </c>
      <c r="K52" s="283">
        <v>738.24</v>
      </c>
      <c r="L52" s="283">
        <v>0.18502000000000002</v>
      </c>
      <c r="M52" s="283">
        <v>2042.1483619999999</v>
      </c>
      <c r="N52" s="283">
        <v>1.49</v>
      </c>
      <c r="O52" s="283">
        <v>32715</v>
      </c>
      <c r="P52" s="283">
        <v>0</v>
      </c>
      <c r="Q52" s="283">
        <v>0</v>
      </c>
      <c r="R52" s="283">
        <v>0.15</v>
      </c>
      <c r="S52" s="283">
        <v>1464</v>
      </c>
      <c r="T52" s="283">
        <v>1.33</v>
      </c>
      <c r="U52" s="283">
        <v>4505.2950000000001</v>
      </c>
      <c r="V52" s="283">
        <v>0</v>
      </c>
      <c r="W52" s="283">
        <v>0</v>
      </c>
      <c r="X52" s="283">
        <v>7.0000000000000007E-2</v>
      </c>
      <c r="Y52" s="283">
        <v>245</v>
      </c>
      <c r="Z52" s="283">
        <v>1.0249999999999999</v>
      </c>
      <c r="AA52" s="283">
        <v>27413.91</v>
      </c>
      <c r="AB52" s="283">
        <f t="shared" si="9"/>
        <v>7.6580200000000005</v>
      </c>
      <c r="AC52" s="283">
        <f t="shared" si="9"/>
        <v>92908.633362000008</v>
      </c>
    </row>
    <row r="53" spans="1:30" ht="25.5" customHeight="1" x14ac:dyDescent="0.25">
      <c r="A53" s="355"/>
      <c r="B53" s="428">
        <v>1805</v>
      </c>
      <c r="C53" s="431" t="s">
        <v>74</v>
      </c>
      <c r="D53" s="283">
        <v>77.500529999999998</v>
      </c>
      <c r="E53" s="283">
        <v>274672.52209599991</v>
      </c>
      <c r="F53" s="283">
        <v>198.10108</v>
      </c>
      <c r="G53" s="283">
        <v>605265.61281200021</v>
      </c>
      <c r="H53" s="283">
        <v>238.79607000000001</v>
      </c>
      <c r="I53" s="283">
        <v>1001214.9052030001</v>
      </c>
      <c r="J53" s="283">
        <v>167.60629999999998</v>
      </c>
      <c r="K53" s="283">
        <v>610123.64629800012</v>
      </c>
      <c r="L53" s="283">
        <v>205.35303000000002</v>
      </c>
      <c r="M53" s="283">
        <v>711613.19167500001</v>
      </c>
      <c r="N53" s="283">
        <v>118.57602000000001</v>
      </c>
      <c r="O53" s="283">
        <v>506031.81217600004</v>
      </c>
      <c r="P53" s="283">
        <v>88.117859999999979</v>
      </c>
      <c r="Q53" s="283">
        <v>436387.435742</v>
      </c>
      <c r="R53" s="283">
        <v>83.852399999999989</v>
      </c>
      <c r="S53" s="283">
        <v>425714.13761599996</v>
      </c>
      <c r="T53" s="283">
        <v>230.06178999999997</v>
      </c>
      <c r="U53" s="283">
        <v>1329014.4243420002</v>
      </c>
      <c r="V53" s="283">
        <v>79.580269999999999</v>
      </c>
      <c r="W53" s="283">
        <v>517984.49483700003</v>
      </c>
      <c r="X53" s="283">
        <v>61.287199999999999</v>
      </c>
      <c r="Y53" s="283">
        <v>388656.81203999999</v>
      </c>
      <c r="Z53" s="283">
        <v>39.054490000000008</v>
      </c>
      <c r="AA53" s="283">
        <v>273566.16682700004</v>
      </c>
      <c r="AB53" s="283">
        <f t="shared" si="9"/>
        <v>1587.8870399999998</v>
      </c>
      <c r="AC53" s="283">
        <f t="shared" si="9"/>
        <v>7080245.1616639998</v>
      </c>
    </row>
    <row r="54" spans="1:30" ht="14.25" customHeight="1" x14ac:dyDescent="0.25">
      <c r="A54" s="441"/>
      <c r="B54" s="442">
        <v>1806</v>
      </c>
      <c r="C54" s="443" t="s">
        <v>75</v>
      </c>
      <c r="D54" s="444">
        <v>366.77900000000022</v>
      </c>
      <c r="E54" s="444">
        <v>2343777.7066329997</v>
      </c>
      <c r="F54" s="444">
        <v>491.65397999999993</v>
      </c>
      <c r="G54" s="444">
        <v>3641976.8658089964</v>
      </c>
      <c r="H54" s="444">
        <v>473.20796000000007</v>
      </c>
      <c r="I54" s="444">
        <v>3168912.5122969989</v>
      </c>
      <c r="J54" s="444">
        <v>503.76737249999877</v>
      </c>
      <c r="K54" s="444">
        <v>2931007.4363320004</v>
      </c>
      <c r="L54" s="444">
        <v>506.69356389999984</v>
      </c>
      <c r="M54" s="444">
        <v>3332095.1060630018</v>
      </c>
      <c r="N54" s="444">
        <v>624.83024999999816</v>
      </c>
      <c r="O54" s="283">
        <v>3711977.9335460011</v>
      </c>
      <c r="P54" s="283">
        <v>616.81852000000288</v>
      </c>
      <c r="Q54" s="283">
        <v>3706425.4253300051</v>
      </c>
      <c r="R54" s="283">
        <v>623.03144960000031</v>
      </c>
      <c r="S54" s="283">
        <v>4300703.0723429993</v>
      </c>
      <c r="T54" s="283">
        <v>474.69669619999877</v>
      </c>
      <c r="U54" s="283">
        <v>3694564.9348700005</v>
      </c>
      <c r="V54" s="283">
        <v>604.08641999999895</v>
      </c>
      <c r="W54" s="283">
        <v>4629441.2189640077</v>
      </c>
      <c r="X54" s="283">
        <v>398.09223460000021</v>
      </c>
      <c r="Y54" s="283">
        <v>2637683.2367700008</v>
      </c>
      <c r="Z54" s="283">
        <v>398.6463599999995</v>
      </c>
      <c r="AA54" s="283">
        <v>3001249.4311050009</v>
      </c>
      <c r="AB54" s="283">
        <f t="shared" si="9"/>
        <v>6082.3038067999978</v>
      </c>
      <c r="AC54" s="283">
        <f t="shared" si="9"/>
        <v>41099814.880062021</v>
      </c>
    </row>
    <row r="55" spans="1:30" ht="15" customHeight="1" x14ac:dyDescent="0.25">
      <c r="A55" s="306"/>
      <c r="B55" s="307"/>
      <c r="C55" s="272"/>
      <c r="D55" s="273"/>
      <c r="E55" s="273"/>
      <c r="F55" s="273"/>
      <c r="G55" s="273"/>
      <c r="H55" s="415"/>
      <c r="I55" s="415"/>
      <c r="J55" s="415"/>
      <c r="K55" s="415"/>
      <c r="L55" s="415"/>
      <c r="M55" s="415"/>
      <c r="N55" s="415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</row>
    <row r="56" spans="1:30" ht="51.75" customHeight="1" x14ac:dyDescent="0.25">
      <c r="A56" s="308" t="s">
        <v>76</v>
      </c>
      <c r="B56" s="309"/>
      <c r="C56" s="310" t="s">
        <v>77</v>
      </c>
      <c r="D56" s="311">
        <f>SUM(D57:D72)</f>
        <v>2434.3263699999998</v>
      </c>
      <c r="E56" s="311">
        <f t="shared" ref="E56:G56" si="10">SUM(E57:E72)</f>
        <v>8373328.6173520004</v>
      </c>
      <c r="F56" s="311">
        <f t="shared" si="10"/>
        <v>202.27435000000003</v>
      </c>
      <c r="G56" s="311">
        <f t="shared" si="10"/>
        <v>671967.59029299975</v>
      </c>
      <c r="H56" s="445">
        <f t="shared" ref="H56:AA56" si="11">+H57+H58+H59+H60+H71+H72</f>
        <v>2160.8833000000004</v>
      </c>
      <c r="I56" s="445">
        <f t="shared" si="11"/>
        <v>6263884.4088329999</v>
      </c>
      <c r="J56" s="445">
        <f t="shared" si="11"/>
        <v>1434.74846</v>
      </c>
      <c r="K56" s="445">
        <f t="shared" si="11"/>
        <v>4596530.6334119998</v>
      </c>
      <c r="L56" s="445">
        <f t="shared" si="11"/>
        <v>1301.83896</v>
      </c>
      <c r="M56" s="445">
        <f t="shared" si="11"/>
        <v>3813422.4823600003</v>
      </c>
      <c r="N56" s="445">
        <f t="shared" si="11"/>
        <v>891.85726999999997</v>
      </c>
      <c r="O56" s="352">
        <f t="shared" si="11"/>
        <v>2718557.8284109998</v>
      </c>
      <c r="P56" s="352">
        <f t="shared" si="11"/>
        <v>360.92185000000001</v>
      </c>
      <c r="Q56" s="352">
        <f t="shared" si="11"/>
        <v>1413179.2314539999</v>
      </c>
      <c r="R56" s="352">
        <f t="shared" si="11"/>
        <v>140.26868999999999</v>
      </c>
      <c r="S56" s="352">
        <f t="shared" si="11"/>
        <v>861841.88369399984</v>
      </c>
      <c r="T56" s="352">
        <f t="shared" si="11"/>
        <v>337.13288</v>
      </c>
      <c r="U56" s="352">
        <f t="shared" si="11"/>
        <v>2100776.693947</v>
      </c>
      <c r="V56" s="352">
        <f t="shared" si="11"/>
        <v>579.10699</v>
      </c>
      <c r="W56" s="352">
        <f t="shared" si="11"/>
        <v>2241584.315924</v>
      </c>
      <c r="X56" s="352">
        <f t="shared" si="11"/>
        <v>694.4205300000001</v>
      </c>
      <c r="Y56" s="352">
        <f t="shared" si="11"/>
        <v>2459642.5037580002</v>
      </c>
      <c r="Z56" s="352">
        <f t="shared" si="11"/>
        <v>250.83501999999999</v>
      </c>
      <c r="AA56" s="352">
        <f t="shared" si="11"/>
        <v>1018428.9381290001</v>
      </c>
      <c r="AB56" s="409">
        <f t="shared" ref="AB56:AC60" si="12">D56+F56+H56+J56+L56+N56+P56+R56+T56+V56+X56+Z56</f>
        <v>10788.614670000001</v>
      </c>
      <c r="AC56" s="409">
        <f t="shared" si="12"/>
        <v>36533145.127567001</v>
      </c>
    </row>
    <row r="57" spans="1:30" ht="15" customHeight="1" x14ac:dyDescent="0.25">
      <c r="A57" s="301" t="s">
        <v>78</v>
      </c>
      <c r="B57" s="428" t="s">
        <v>79</v>
      </c>
      <c r="C57" s="254" t="s">
        <v>80</v>
      </c>
      <c r="D57" s="302">
        <v>2381.4</v>
      </c>
      <c r="E57" s="253">
        <v>7642319.3625000007</v>
      </c>
      <c r="F57" s="302">
        <v>185.63</v>
      </c>
      <c r="G57" s="253">
        <v>444417.641</v>
      </c>
      <c r="H57" s="283">
        <v>2080.9</v>
      </c>
      <c r="I57" s="283">
        <v>5864786.9649999999</v>
      </c>
      <c r="J57" s="283">
        <v>1374.24296</v>
      </c>
      <c r="K57" s="283">
        <v>4170568.9567279993</v>
      </c>
      <c r="L57" s="283">
        <v>1194.2249999999999</v>
      </c>
      <c r="M57" s="283">
        <v>3112261.2</v>
      </c>
      <c r="N57" s="283">
        <v>827.91535999999996</v>
      </c>
      <c r="O57" s="283">
        <v>2305872.0955600003</v>
      </c>
      <c r="P57" s="283">
        <v>317.10340000000002</v>
      </c>
      <c r="Q57" s="283">
        <v>921277.43649999995</v>
      </c>
      <c r="R57" s="283">
        <v>79.5</v>
      </c>
      <c r="S57" s="283">
        <v>215150.85</v>
      </c>
      <c r="T57" s="283">
        <v>72.525000000000006</v>
      </c>
      <c r="U57" s="283">
        <v>252093.38249999998</v>
      </c>
      <c r="V57" s="283">
        <v>521.46199999999999</v>
      </c>
      <c r="W57" s="283">
        <v>1657492.9395999997</v>
      </c>
      <c r="X57" s="283">
        <v>628.22149999999999</v>
      </c>
      <c r="Y57" s="283">
        <v>2159504.05265</v>
      </c>
      <c r="Z57" s="283">
        <v>193.66399999999999</v>
      </c>
      <c r="AA57" s="283">
        <v>638927.43479999993</v>
      </c>
      <c r="AB57" s="283">
        <f t="shared" si="12"/>
        <v>9856.7892200000006</v>
      </c>
      <c r="AC57" s="283">
        <f t="shared" si="12"/>
        <v>29384672.316838</v>
      </c>
    </row>
    <row r="58" spans="1:30" ht="15.75" customHeight="1" x14ac:dyDescent="0.25">
      <c r="A58" s="301"/>
      <c r="B58" s="428" t="s">
        <v>81</v>
      </c>
      <c r="C58" s="254" t="s">
        <v>82</v>
      </c>
      <c r="D58" s="302">
        <v>0.97889999999999999</v>
      </c>
      <c r="E58" s="253">
        <v>889.82010000000002</v>
      </c>
      <c r="F58" s="302">
        <v>0</v>
      </c>
      <c r="G58" s="253">
        <v>0</v>
      </c>
      <c r="H58" s="283">
        <v>1.0183899999999999</v>
      </c>
      <c r="I58" s="283">
        <v>434.139657</v>
      </c>
      <c r="J58" s="283">
        <v>18.984999999999999</v>
      </c>
      <c r="K58" s="283">
        <v>120296.77</v>
      </c>
      <c r="L58" s="283">
        <v>19.082999999999998</v>
      </c>
      <c r="M58" s="283">
        <v>119427.25200000001</v>
      </c>
      <c r="N58" s="283">
        <v>0</v>
      </c>
      <c r="O58" s="283">
        <v>0</v>
      </c>
      <c r="P58" s="283">
        <v>1.32E-3</v>
      </c>
      <c r="Q58" s="283">
        <v>138.229872</v>
      </c>
      <c r="R58" s="283">
        <v>0.41370999999999997</v>
      </c>
      <c r="S58" s="283">
        <v>5452.1540399999994</v>
      </c>
      <c r="T58" s="283">
        <v>3.24</v>
      </c>
      <c r="U58" s="283">
        <v>21629.332000000002</v>
      </c>
      <c r="V58" s="283">
        <v>1.31E-3</v>
      </c>
      <c r="W58" s="283">
        <v>138.22989000000001</v>
      </c>
      <c r="X58" s="283">
        <v>0.85</v>
      </c>
      <c r="Y58" s="283">
        <v>7901.7671999999993</v>
      </c>
      <c r="Z58" s="283">
        <v>0</v>
      </c>
      <c r="AA58" s="283">
        <v>0</v>
      </c>
      <c r="AB58" s="283">
        <f t="shared" si="12"/>
        <v>44.571629999999999</v>
      </c>
      <c r="AC58" s="283">
        <f t="shared" si="12"/>
        <v>276307.69475900003</v>
      </c>
    </row>
    <row r="59" spans="1:30" ht="16.5" customHeight="1" x14ac:dyDescent="0.25">
      <c r="A59" s="301"/>
      <c r="B59" s="428" t="s">
        <v>331</v>
      </c>
      <c r="C59" s="264" t="s">
        <v>84</v>
      </c>
      <c r="D59" s="302">
        <v>2.1779999999999999</v>
      </c>
      <c r="E59" s="253">
        <v>21292.614000000001</v>
      </c>
      <c r="F59" s="302">
        <v>3.00021</v>
      </c>
      <c r="G59" s="253">
        <v>51961.640246999988</v>
      </c>
      <c r="H59" s="283">
        <v>7.3239999999999998</v>
      </c>
      <c r="I59" s="283">
        <v>27030.031999999999</v>
      </c>
      <c r="J59" s="283">
        <v>4.9596100000000005</v>
      </c>
      <c r="K59" s="283">
        <v>93038.959665999995</v>
      </c>
      <c r="L59" s="283">
        <v>0.92623</v>
      </c>
      <c r="M59" s="283">
        <v>8889.0454649999992</v>
      </c>
      <c r="N59" s="283">
        <v>1.6225799999999999</v>
      </c>
      <c r="O59" s="283">
        <v>10773.97136</v>
      </c>
      <c r="P59" s="283">
        <v>1.5826300000000002</v>
      </c>
      <c r="Q59" s="283">
        <v>34129.953632999997</v>
      </c>
      <c r="R59" s="283">
        <v>1.23994</v>
      </c>
      <c r="S59" s="283">
        <v>12589.701684000001</v>
      </c>
      <c r="T59" s="283">
        <v>204.32240999999996</v>
      </c>
      <c r="U59" s="283">
        <v>1290298.427168</v>
      </c>
      <c r="V59" s="283">
        <v>4.0730299999999993</v>
      </c>
      <c r="W59" s="283">
        <v>64460.168593999995</v>
      </c>
      <c r="X59" s="283">
        <v>0.85363999999999995</v>
      </c>
      <c r="Y59" s="283">
        <v>4462.18048</v>
      </c>
      <c r="Z59" s="283">
        <v>3.1149199999999992</v>
      </c>
      <c r="AA59" s="283">
        <v>49177.304542000013</v>
      </c>
      <c r="AB59" s="283">
        <f t="shared" si="12"/>
        <v>235.19719999999998</v>
      </c>
      <c r="AC59" s="283">
        <f t="shared" si="12"/>
        <v>1668103.998839</v>
      </c>
    </row>
    <row r="60" spans="1:30" ht="14.25" customHeight="1" x14ac:dyDescent="0.25">
      <c r="A60" s="301"/>
      <c r="B60" s="428" t="s">
        <v>85</v>
      </c>
      <c r="C60" s="264" t="s">
        <v>86</v>
      </c>
      <c r="D60" s="253">
        <v>47.463050000000003</v>
      </c>
      <c r="E60" s="253">
        <v>636592.59189299995</v>
      </c>
      <c r="F60" s="253">
        <v>11.926490000000001</v>
      </c>
      <c r="G60" s="253">
        <v>149935.02355699992</v>
      </c>
      <c r="H60" s="283">
        <v>70.188800000000015</v>
      </c>
      <c r="I60" s="283">
        <v>348168.404958</v>
      </c>
      <c r="J60" s="283">
        <v>35.584330000000001</v>
      </c>
      <c r="K60" s="283">
        <v>188340.412488</v>
      </c>
      <c r="L60" s="283">
        <v>85.709840000000028</v>
      </c>
      <c r="M60" s="283">
        <v>556635.45174100006</v>
      </c>
      <c r="N60" s="283">
        <v>49.973239999999997</v>
      </c>
      <c r="O60" s="283">
        <v>279039.04815099994</v>
      </c>
      <c r="P60" s="283">
        <v>38.741080000000004</v>
      </c>
      <c r="Q60" s="283">
        <v>403257.81472499989</v>
      </c>
      <c r="R60" s="283">
        <v>50.877929999999985</v>
      </c>
      <c r="S60" s="283">
        <v>507819.22507599997</v>
      </c>
      <c r="T60" s="283">
        <v>53.667360000000002</v>
      </c>
      <c r="U60" s="283">
        <v>475852.35645000008</v>
      </c>
      <c r="V60" s="283">
        <v>48.491530000000026</v>
      </c>
      <c r="W60" s="283">
        <v>448047.69794500008</v>
      </c>
      <c r="X60" s="283">
        <v>63.312810000000006</v>
      </c>
      <c r="Y60" s="283">
        <v>276983.23239000002</v>
      </c>
      <c r="Z60" s="283">
        <v>52.721659999999993</v>
      </c>
      <c r="AA60" s="283">
        <v>309365.99808500026</v>
      </c>
      <c r="AB60" s="283">
        <f t="shared" si="12"/>
        <v>608.65812000000005</v>
      </c>
      <c r="AC60" s="283">
        <f t="shared" si="12"/>
        <v>4580037.2574590007</v>
      </c>
    </row>
    <row r="61" spans="1:30" ht="3" customHeight="1" x14ac:dyDescent="0.25">
      <c r="A61" s="312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</row>
    <row r="62" spans="1:30" ht="20.25" customHeight="1" x14ac:dyDescent="0.25">
      <c r="A62" s="373"/>
      <c r="B62" s="373"/>
      <c r="C62" s="373"/>
      <c r="D62" s="374"/>
      <c r="E62" s="374"/>
      <c r="F62" s="374"/>
      <c r="G62" s="374"/>
      <c r="H62" s="374"/>
      <c r="I62" s="374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47"/>
      <c r="AC62" s="375" t="s">
        <v>273</v>
      </c>
    </row>
    <row r="63" spans="1:30" x14ac:dyDescent="0.25">
      <c r="A63" s="373"/>
      <c r="B63" s="373"/>
      <c r="C63" s="373"/>
      <c r="D63" s="374"/>
      <c r="E63" s="374"/>
      <c r="F63" s="374"/>
      <c r="G63" s="374"/>
      <c r="H63" s="374"/>
      <c r="I63" s="374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247"/>
      <c r="AC63" s="375"/>
    </row>
    <row r="64" spans="1:30" x14ac:dyDescent="0.25">
      <c r="A64" s="373"/>
      <c r="B64" s="373"/>
      <c r="C64" s="373"/>
      <c r="D64" s="374"/>
      <c r="E64" s="374"/>
      <c r="F64" s="374"/>
      <c r="G64" s="374"/>
      <c r="H64" s="374"/>
      <c r="I64" s="374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247"/>
      <c r="AC64" s="375"/>
    </row>
    <row r="65" spans="1:31" x14ac:dyDescent="0.25">
      <c r="A65" s="373"/>
      <c r="B65" s="373"/>
      <c r="C65" s="373"/>
      <c r="D65" s="374"/>
      <c r="E65" s="374"/>
      <c r="F65" s="374"/>
      <c r="G65" s="374"/>
      <c r="H65" s="374"/>
      <c r="I65" s="374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247"/>
      <c r="AC65" s="375"/>
    </row>
    <row r="66" spans="1:31" x14ac:dyDescent="0.25">
      <c r="A66" s="610" t="s">
        <v>344</v>
      </c>
      <c r="B66" s="610"/>
      <c r="C66" s="610"/>
      <c r="D66" s="610"/>
      <c r="E66" s="610"/>
      <c r="F66" s="610"/>
      <c r="G66" s="610"/>
      <c r="H66" s="610"/>
      <c r="I66" s="610"/>
      <c r="J66" s="610"/>
      <c r="K66" s="610"/>
      <c r="L66" s="610"/>
      <c r="M66" s="610"/>
      <c r="N66" s="610"/>
      <c r="O66" s="610"/>
      <c r="P66" s="610"/>
      <c r="Q66" s="610"/>
      <c r="R66" s="610"/>
      <c r="S66" s="610"/>
      <c r="T66" s="610"/>
      <c r="U66" s="610"/>
      <c r="V66" s="610"/>
      <c r="W66" s="610"/>
      <c r="X66" s="610"/>
      <c r="Y66" s="610"/>
      <c r="Z66" s="610"/>
      <c r="AA66" s="610"/>
      <c r="AB66" s="610"/>
      <c r="AC66" s="610"/>
    </row>
    <row r="67" spans="1:31" ht="14.25" customHeight="1" x14ac:dyDescent="0.25">
      <c r="A67" s="582" t="s">
        <v>3</v>
      </c>
      <c r="B67" s="582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  <c r="AA67" s="582"/>
      <c r="AB67" s="582"/>
      <c r="AC67" s="582"/>
    </row>
    <row r="68" spans="1:31" ht="9" customHeight="1" thickBot="1" x14ac:dyDescent="0.3">
      <c r="A68" s="401"/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376"/>
      <c r="AC68" s="376"/>
    </row>
    <row r="69" spans="1:31" ht="15.75" thickBot="1" x14ac:dyDescent="0.3">
      <c r="A69" s="597" t="s">
        <v>4</v>
      </c>
      <c r="B69" s="599" t="s">
        <v>5</v>
      </c>
      <c r="C69" s="586" t="s">
        <v>90</v>
      </c>
      <c r="D69" s="585" t="s">
        <v>7</v>
      </c>
      <c r="E69" s="585"/>
      <c r="F69" s="585" t="s">
        <v>8</v>
      </c>
      <c r="G69" s="585"/>
      <c r="H69" s="585" t="s">
        <v>9</v>
      </c>
      <c r="I69" s="585"/>
      <c r="J69" s="585" t="s">
        <v>10</v>
      </c>
      <c r="K69" s="585"/>
      <c r="L69" s="585" t="s">
        <v>11</v>
      </c>
      <c r="M69" s="585"/>
      <c r="N69" s="585" t="s">
        <v>12</v>
      </c>
      <c r="O69" s="585"/>
      <c r="P69" s="585" t="s">
        <v>13</v>
      </c>
      <c r="Q69" s="585"/>
      <c r="R69" s="585" t="s">
        <v>272</v>
      </c>
      <c r="S69" s="585"/>
      <c r="T69" s="585" t="s">
        <v>15</v>
      </c>
      <c r="U69" s="585"/>
      <c r="V69" s="585" t="s">
        <v>16</v>
      </c>
      <c r="W69" s="585"/>
      <c r="X69" s="585" t="s">
        <v>17</v>
      </c>
      <c r="Y69" s="585"/>
      <c r="Z69" s="585" t="s">
        <v>18</v>
      </c>
      <c r="AA69" s="585"/>
      <c r="AB69" s="585" t="s">
        <v>19</v>
      </c>
      <c r="AC69" s="592"/>
    </row>
    <row r="70" spans="1:31" ht="12" customHeight="1" thickBot="1" x14ac:dyDescent="0.3">
      <c r="A70" s="598"/>
      <c r="B70" s="600"/>
      <c r="C70" s="587"/>
      <c r="D70" s="242" t="s">
        <v>20</v>
      </c>
      <c r="E70" s="242" t="s">
        <v>21</v>
      </c>
      <c r="F70" s="242" t="s">
        <v>20</v>
      </c>
      <c r="G70" s="242" t="s">
        <v>21</v>
      </c>
      <c r="H70" s="242" t="s">
        <v>20</v>
      </c>
      <c r="I70" s="242" t="s">
        <v>21</v>
      </c>
      <c r="J70" s="242" t="s">
        <v>20</v>
      </c>
      <c r="K70" s="242" t="s">
        <v>21</v>
      </c>
      <c r="L70" s="242" t="s">
        <v>20</v>
      </c>
      <c r="M70" s="242" t="s">
        <v>21</v>
      </c>
      <c r="N70" s="242" t="s">
        <v>20</v>
      </c>
      <c r="O70" s="242" t="s">
        <v>21</v>
      </c>
      <c r="P70" s="242" t="s">
        <v>20</v>
      </c>
      <c r="Q70" s="242" t="s">
        <v>21</v>
      </c>
      <c r="R70" s="242" t="s">
        <v>20</v>
      </c>
      <c r="S70" s="242" t="s">
        <v>21</v>
      </c>
      <c r="T70" s="242" t="s">
        <v>20</v>
      </c>
      <c r="U70" s="242" t="s">
        <v>21</v>
      </c>
      <c r="V70" s="242" t="s">
        <v>20</v>
      </c>
      <c r="W70" s="242" t="s">
        <v>21</v>
      </c>
      <c r="X70" s="242" t="s">
        <v>20</v>
      </c>
      <c r="Y70" s="242" t="s">
        <v>21</v>
      </c>
      <c r="Z70" s="242" t="s">
        <v>20</v>
      </c>
      <c r="AA70" s="242" t="s">
        <v>21</v>
      </c>
      <c r="AB70" s="242" t="s">
        <v>20</v>
      </c>
      <c r="AC70" s="243" t="s">
        <v>21</v>
      </c>
    </row>
    <row r="71" spans="1:31" ht="12" customHeight="1" x14ac:dyDescent="0.25">
      <c r="A71" s="313"/>
      <c r="B71" s="314" t="s">
        <v>91</v>
      </c>
      <c r="C71" s="315" t="s">
        <v>92</v>
      </c>
      <c r="D71" s="316">
        <v>2.3064200000000001</v>
      </c>
      <c r="E71" s="316">
        <v>72234.22885900001</v>
      </c>
      <c r="F71" s="316">
        <v>1.4356499999999999</v>
      </c>
      <c r="G71" s="316">
        <v>20823.266169000002</v>
      </c>
      <c r="H71" s="283">
        <v>1.4521099999999998</v>
      </c>
      <c r="I71" s="283">
        <v>23464.867217999999</v>
      </c>
      <c r="J71" s="283">
        <v>0.67146000000000006</v>
      </c>
      <c r="K71" s="283">
        <v>22889.641009999999</v>
      </c>
      <c r="L71" s="283">
        <v>1.7016600000000002</v>
      </c>
      <c r="M71" s="283">
        <v>15499.876656</v>
      </c>
      <c r="N71" s="283">
        <v>11.805290000000001</v>
      </c>
      <c r="O71" s="283">
        <v>117980.243</v>
      </c>
      <c r="P71" s="283">
        <v>2.3244199999999995</v>
      </c>
      <c r="Q71" s="283">
        <v>39360.693123999998</v>
      </c>
      <c r="R71" s="283">
        <v>7.5803799999999999</v>
      </c>
      <c r="S71" s="283">
        <v>115690.21525399998</v>
      </c>
      <c r="T71" s="283">
        <v>2.83073</v>
      </c>
      <c r="U71" s="283">
        <v>60176.118732999988</v>
      </c>
      <c r="V71" s="283">
        <v>4.0497699999999996</v>
      </c>
      <c r="W71" s="283">
        <v>68924.640197000001</v>
      </c>
      <c r="X71" s="283">
        <v>0.64058000000000004</v>
      </c>
      <c r="Y71" s="283">
        <v>8103.4910380000001</v>
      </c>
      <c r="Z71" s="283">
        <v>1.3344400000000001</v>
      </c>
      <c r="AA71" s="283">
        <v>20958.200701999995</v>
      </c>
      <c r="AB71" s="283">
        <f t="shared" ref="AB71:AC77" si="13">D71+F71+H71+J71+L71+N71+P71+R71+T71+V71+X71+Z71</f>
        <v>38.13291000000001</v>
      </c>
      <c r="AC71" s="283">
        <f t="shared" si="13"/>
        <v>586105.48195999989</v>
      </c>
    </row>
    <row r="72" spans="1:31" ht="12" customHeight="1" x14ac:dyDescent="0.25">
      <c r="A72" s="301"/>
      <c r="B72" s="295" t="s">
        <v>93</v>
      </c>
      <c r="C72" s="254" t="s">
        <v>94</v>
      </c>
      <c r="D72" s="253">
        <v>0</v>
      </c>
      <c r="E72" s="253">
        <v>0</v>
      </c>
      <c r="F72" s="302">
        <v>0.28199999999999997</v>
      </c>
      <c r="G72" s="302">
        <v>4830.0193200000003</v>
      </c>
      <c r="H72" s="283">
        <v>0</v>
      </c>
      <c r="I72" s="283">
        <v>0</v>
      </c>
      <c r="J72" s="283">
        <v>0.30510000000000004</v>
      </c>
      <c r="K72" s="283">
        <v>1395.8935200000001</v>
      </c>
      <c r="L72" s="283">
        <v>0.19322999999999999</v>
      </c>
      <c r="M72" s="283">
        <v>709.65649800000006</v>
      </c>
      <c r="N72" s="283">
        <v>0.54079999999999995</v>
      </c>
      <c r="O72" s="283">
        <v>4892.4703399999999</v>
      </c>
      <c r="P72" s="283">
        <v>1.169</v>
      </c>
      <c r="Q72" s="283">
        <v>15015.1036</v>
      </c>
      <c r="R72" s="283">
        <v>0.65673000000000004</v>
      </c>
      <c r="S72" s="283">
        <v>5139.7376399999994</v>
      </c>
      <c r="T72" s="283">
        <v>0.54737999999999998</v>
      </c>
      <c r="U72" s="283">
        <v>727.0770960000001</v>
      </c>
      <c r="V72" s="283">
        <v>1.0293500000000002</v>
      </c>
      <c r="W72" s="283">
        <v>2520.639698</v>
      </c>
      <c r="X72" s="283">
        <v>0.54200000000000004</v>
      </c>
      <c r="Y72" s="283">
        <v>2687.78</v>
      </c>
      <c r="Z72" s="283">
        <v>0</v>
      </c>
      <c r="AA72" s="283">
        <v>0</v>
      </c>
      <c r="AB72" s="283">
        <f t="shared" si="13"/>
        <v>5.2655899999999995</v>
      </c>
      <c r="AC72" s="283">
        <f t="shared" si="13"/>
        <v>37918.377712000001</v>
      </c>
    </row>
    <row r="73" spans="1:31" ht="12" customHeight="1" x14ac:dyDescent="0.25">
      <c r="A73" s="446">
        <v>17</v>
      </c>
      <c r="B73" s="619" t="s">
        <v>95</v>
      </c>
      <c r="C73" s="619"/>
      <c r="D73" s="352">
        <f>SUM(D74:D77)</f>
        <v>5753.7322100000001</v>
      </c>
      <c r="E73" s="352">
        <f t="shared" ref="E73:G73" si="14">SUM(E74:E77)</f>
        <v>8068239.5292120147</v>
      </c>
      <c r="F73" s="352">
        <f t="shared" si="14"/>
        <v>4841.1507400000019</v>
      </c>
      <c r="G73" s="352">
        <f t="shared" si="14"/>
        <v>7329171.6386460084</v>
      </c>
      <c r="H73" s="409">
        <f t="shared" ref="H73:AA73" si="15">+H74+H75+H76+H77</f>
        <v>3857.5832700000014</v>
      </c>
      <c r="I73" s="409">
        <f t="shared" si="15"/>
        <v>6925389.1134089958</v>
      </c>
      <c r="J73" s="409">
        <f t="shared" si="15"/>
        <v>3712.4680099999987</v>
      </c>
      <c r="K73" s="409">
        <f t="shared" si="15"/>
        <v>6535272.8837839961</v>
      </c>
      <c r="L73" s="409">
        <f t="shared" si="15"/>
        <v>4587.015449999999</v>
      </c>
      <c r="M73" s="409">
        <f t="shared" si="15"/>
        <v>7271144.0620770045</v>
      </c>
      <c r="N73" s="409">
        <f t="shared" si="15"/>
        <v>4761.389030000003</v>
      </c>
      <c r="O73" s="409">
        <f t="shared" si="15"/>
        <v>7907448.7911590189</v>
      </c>
      <c r="P73" s="409">
        <f t="shared" si="15"/>
        <v>25978.299630000001</v>
      </c>
      <c r="Q73" s="409">
        <f t="shared" si="15"/>
        <v>16225695.083539996</v>
      </c>
      <c r="R73" s="409">
        <f t="shared" si="15"/>
        <v>32413.055359999995</v>
      </c>
      <c r="S73" s="409">
        <f t="shared" si="15"/>
        <v>20549254.752492011</v>
      </c>
      <c r="T73" s="409">
        <f t="shared" si="15"/>
        <v>59061.013090000022</v>
      </c>
      <c r="U73" s="409">
        <f t="shared" si="15"/>
        <v>33038542.890873991</v>
      </c>
      <c r="V73" s="409">
        <f t="shared" si="15"/>
        <v>6965.2388299999975</v>
      </c>
      <c r="W73" s="409">
        <f t="shared" si="15"/>
        <v>10273162.419532005</v>
      </c>
      <c r="X73" s="409">
        <f t="shared" si="15"/>
        <v>3664.5186199999985</v>
      </c>
      <c r="Y73" s="409">
        <f t="shared" si="15"/>
        <v>5551830.2675060006</v>
      </c>
      <c r="Z73" s="409">
        <f t="shared" si="15"/>
        <v>3934.3515200000011</v>
      </c>
      <c r="AA73" s="409">
        <f t="shared" si="15"/>
        <v>6610933.1592609975</v>
      </c>
      <c r="AB73" s="409">
        <f t="shared" si="13"/>
        <v>159529.81576</v>
      </c>
      <c r="AC73" s="409">
        <f t="shared" si="13"/>
        <v>136286084.59149203</v>
      </c>
      <c r="AD73" s="398"/>
    </row>
    <row r="74" spans="1:31" ht="12" customHeight="1" x14ac:dyDescent="0.25">
      <c r="A74" s="301"/>
      <c r="B74" s="428" t="s">
        <v>96</v>
      </c>
      <c r="C74" s="264" t="s">
        <v>97</v>
      </c>
      <c r="D74" s="253">
        <v>2731.65823</v>
      </c>
      <c r="E74" s="253">
        <v>2095813.3804079997</v>
      </c>
      <c r="F74" s="253">
        <v>2158.4563199999998</v>
      </c>
      <c r="G74" s="253">
        <v>1696189.822382</v>
      </c>
      <c r="H74" s="283">
        <v>1000.1310699999998</v>
      </c>
      <c r="I74" s="283">
        <v>737904.99974200001</v>
      </c>
      <c r="J74" s="283">
        <v>764.96043000000009</v>
      </c>
      <c r="K74" s="283">
        <v>551521.98522199981</v>
      </c>
      <c r="L74" s="283">
        <v>947.12831999999969</v>
      </c>
      <c r="M74" s="283">
        <v>699446.56422599999</v>
      </c>
      <c r="N74" s="283">
        <v>1181.9137199999998</v>
      </c>
      <c r="O74" s="283">
        <v>876591.9333129999</v>
      </c>
      <c r="P74" s="283">
        <v>23155.449570000001</v>
      </c>
      <c r="Q74" s="283">
        <v>10775586.376762005</v>
      </c>
      <c r="R74" s="283">
        <v>28885.745689999996</v>
      </c>
      <c r="S74" s="283">
        <v>13084325.626881998</v>
      </c>
      <c r="T74" s="283">
        <v>56127.67677000002</v>
      </c>
      <c r="U74" s="283">
        <v>25939309.272317998</v>
      </c>
      <c r="V74" s="283">
        <v>3239.9682200000002</v>
      </c>
      <c r="W74" s="283">
        <v>2027229.1555430004</v>
      </c>
      <c r="X74" s="283">
        <v>1501.6129799999999</v>
      </c>
      <c r="Y74" s="283">
        <v>996136.88506299979</v>
      </c>
      <c r="Z74" s="283">
        <v>1573.0819400000003</v>
      </c>
      <c r="AA74" s="283">
        <v>1108200.6706240003</v>
      </c>
      <c r="AB74" s="283">
        <f t="shared" si="13"/>
        <v>123267.78326000001</v>
      </c>
      <c r="AC74" s="283">
        <f t="shared" si="13"/>
        <v>60588256.672485001</v>
      </c>
    </row>
    <row r="75" spans="1:31" ht="12" customHeight="1" x14ac:dyDescent="0.25">
      <c r="A75" s="301"/>
      <c r="B75" s="428">
        <v>17.02</v>
      </c>
      <c r="C75" s="252" t="s">
        <v>98</v>
      </c>
      <c r="D75" s="253">
        <v>940.02406000000019</v>
      </c>
      <c r="E75" s="253">
        <v>874019.68536800053</v>
      </c>
      <c r="F75" s="253">
        <v>791.8019300000002</v>
      </c>
      <c r="G75" s="253">
        <v>817974.23477799911</v>
      </c>
      <c r="H75" s="354">
        <v>999.54073999999991</v>
      </c>
      <c r="I75" s="354">
        <v>822346.19430100033</v>
      </c>
      <c r="J75" s="354">
        <v>1121.2436699999987</v>
      </c>
      <c r="K75" s="354">
        <v>1244594.3844599996</v>
      </c>
      <c r="L75" s="354">
        <v>1432.3917600000004</v>
      </c>
      <c r="M75" s="354">
        <v>1372849.1932070013</v>
      </c>
      <c r="N75" s="354">
        <v>1131.2510200000011</v>
      </c>
      <c r="O75" s="354">
        <v>1235882.9211539996</v>
      </c>
      <c r="P75" s="354">
        <v>1056.0474699999995</v>
      </c>
      <c r="Q75" s="354">
        <v>963406.32178899925</v>
      </c>
      <c r="R75" s="354">
        <v>1213.5741700000003</v>
      </c>
      <c r="S75" s="354">
        <v>1201901.1350979994</v>
      </c>
      <c r="T75" s="354">
        <v>1185.0488099999991</v>
      </c>
      <c r="U75" s="354">
        <v>1347795.4428109997</v>
      </c>
      <c r="V75" s="354">
        <v>1066.4387599999995</v>
      </c>
      <c r="W75" s="354">
        <v>1167794.127397001</v>
      </c>
      <c r="X75" s="354">
        <v>568.2100099999999</v>
      </c>
      <c r="Y75" s="354">
        <v>681762.09675399994</v>
      </c>
      <c r="Z75" s="354">
        <v>713.70099999999968</v>
      </c>
      <c r="AA75" s="354">
        <v>1086113.2954490003</v>
      </c>
      <c r="AB75" s="283">
        <f t="shared" si="13"/>
        <v>12219.273399999996</v>
      </c>
      <c r="AC75" s="283">
        <f t="shared" si="13"/>
        <v>12816439.032566</v>
      </c>
      <c r="AD75" s="494"/>
      <c r="AE75" s="494"/>
    </row>
    <row r="76" spans="1:31" ht="12" customHeight="1" x14ac:dyDescent="0.25">
      <c r="A76" s="301"/>
      <c r="B76" s="428">
        <v>17.03</v>
      </c>
      <c r="C76" s="264" t="s">
        <v>99</v>
      </c>
      <c r="D76" s="253">
        <v>1.4515199999999999</v>
      </c>
      <c r="E76" s="253">
        <v>4800.0314879999996</v>
      </c>
      <c r="F76" s="253">
        <v>0</v>
      </c>
      <c r="G76" s="253">
        <v>0</v>
      </c>
      <c r="H76" s="283">
        <v>1.3608</v>
      </c>
      <c r="I76" s="283">
        <v>4710.0009600000003</v>
      </c>
      <c r="J76" s="283">
        <v>0</v>
      </c>
      <c r="K76" s="283">
        <v>0</v>
      </c>
      <c r="L76" s="283">
        <v>0</v>
      </c>
      <c r="M76" s="283">
        <v>0</v>
      </c>
      <c r="N76" s="283">
        <v>1.3608</v>
      </c>
      <c r="O76" s="283">
        <v>4710.0009600000003</v>
      </c>
      <c r="P76" s="283">
        <v>1.8144</v>
      </c>
      <c r="Q76" s="283">
        <v>6280.0012800000004</v>
      </c>
      <c r="R76" s="283">
        <v>0</v>
      </c>
      <c r="S76" s="283">
        <v>0</v>
      </c>
      <c r="T76" s="283">
        <v>1.17936</v>
      </c>
      <c r="U76" s="283">
        <v>4082.0008320000002</v>
      </c>
      <c r="V76" s="283">
        <v>0</v>
      </c>
      <c r="W76" s="283">
        <v>0</v>
      </c>
      <c r="X76" s="283">
        <v>0</v>
      </c>
      <c r="Y76" s="283">
        <v>0</v>
      </c>
      <c r="Z76" s="283">
        <v>0</v>
      </c>
      <c r="AA76" s="283">
        <v>0</v>
      </c>
      <c r="AB76" s="283">
        <f t="shared" si="13"/>
        <v>7.1668799999999999</v>
      </c>
      <c r="AC76" s="283">
        <f t="shared" si="13"/>
        <v>24582.035520000001</v>
      </c>
    </row>
    <row r="77" spans="1:31" ht="12" customHeight="1" x14ac:dyDescent="0.25">
      <c r="A77" s="301"/>
      <c r="B77" s="428">
        <v>1704</v>
      </c>
      <c r="C77" s="252" t="s">
        <v>100</v>
      </c>
      <c r="D77" s="253">
        <v>2080.5983999999999</v>
      </c>
      <c r="E77" s="253">
        <v>5093606.4319480145</v>
      </c>
      <c r="F77" s="253">
        <v>1890.8924900000018</v>
      </c>
      <c r="G77" s="253">
        <v>4815007.5814860091</v>
      </c>
      <c r="H77" s="354">
        <v>1856.5506600000017</v>
      </c>
      <c r="I77" s="354">
        <v>5360427.9184059957</v>
      </c>
      <c r="J77" s="354">
        <v>1826.2639100000001</v>
      </c>
      <c r="K77" s="354">
        <v>4739156.5141019961</v>
      </c>
      <c r="L77" s="354">
        <v>2207.4953699999987</v>
      </c>
      <c r="M77" s="354">
        <v>5198848.3046440026</v>
      </c>
      <c r="N77" s="354">
        <v>2446.863490000002</v>
      </c>
      <c r="O77" s="354">
        <v>5790263.9357320191</v>
      </c>
      <c r="P77" s="354">
        <v>1764.9881899999991</v>
      </c>
      <c r="Q77" s="354">
        <v>4480422.3837089939</v>
      </c>
      <c r="R77" s="354">
        <v>2313.7354999999975</v>
      </c>
      <c r="S77" s="354">
        <v>6263027.9905120116</v>
      </c>
      <c r="T77" s="354">
        <v>1747.1081499999991</v>
      </c>
      <c r="U77" s="354">
        <v>5747356.174912991</v>
      </c>
      <c r="V77" s="354">
        <v>2658.8318499999978</v>
      </c>
      <c r="W77" s="354">
        <v>7078139.1365920026</v>
      </c>
      <c r="X77" s="354">
        <v>1594.6956299999988</v>
      </c>
      <c r="Y77" s="354">
        <v>3873931.285689001</v>
      </c>
      <c r="Z77" s="354">
        <v>1647.568580000001</v>
      </c>
      <c r="AA77" s="354">
        <v>4416619.1931879967</v>
      </c>
      <c r="AB77" s="283">
        <f t="shared" si="13"/>
        <v>24035.592219999999</v>
      </c>
      <c r="AC77" s="283">
        <f t="shared" si="13"/>
        <v>62856806.850921035</v>
      </c>
    </row>
    <row r="78" spans="1:31" ht="12" customHeight="1" x14ac:dyDescent="0.25">
      <c r="A78" s="447"/>
      <c r="B78" s="290"/>
      <c r="C78" s="448" t="s">
        <v>101</v>
      </c>
      <c r="D78" s="449"/>
      <c r="E78" s="449"/>
      <c r="F78" s="449"/>
      <c r="G78" s="449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</row>
    <row r="79" spans="1:31" ht="12" customHeight="1" x14ac:dyDescent="0.25">
      <c r="A79" s="450"/>
      <c r="B79" s="452">
        <v>801.11</v>
      </c>
      <c r="C79" s="282" t="s">
        <v>102</v>
      </c>
      <c r="D79" s="283">
        <v>1826.6749999999997</v>
      </c>
      <c r="E79" s="283">
        <v>1292095.9437999998</v>
      </c>
      <c r="F79" s="283">
        <v>1174.539</v>
      </c>
      <c r="G79" s="283">
        <v>762820.72420000006</v>
      </c>
      <c r="H79" s="283">
        <v>1315.8040000000001</v>
      </c>
      <c r="I79" s="283">
        <v>924200.58200000005</v>
      </c>
      <c r="J79" s="283">
        <v>1644.7059999999999</v>
      </c>
      <c r="K79" s="283">
        <v>1174550.0703999999</v>
      </c>
      <c r="L79" s="283">
        <v>1533.098</v>
      </c>
      <c r="M79" s="283">
        <v>1026360.9005999999</v>
      </c>
      <c r="N79" s="283">
        <v>1498.6110000000001</v>
      </c>
      <c r="O79" s="283">
        <v>1149583.7923999999</v>
      </c>
      <c r="P79" s="283">
        <v>927.40633000000014</v>
      </c>
      <c r="Q79" s="283">
        <v>612834.63500000001</v>
      </c>
      <c r="R79" s="283">
        <v>1255.1360000000002</v>
      </c>
      <c r="S79" s="283">
        <v>845065.89360000007</v>
      </c>
      <c r="T79" s="283">
        <v>1392.8250000000003</v>
      </c>
      <c r="U79" s="283">
        <v>862287.02650000004</v>
      </c>
      <c r="V79" s="283">
        <v>1248.3420000000003</v>
      </c>
      <c r="W79" s="283">
        <v>983277.62919999997</v>
      </c>
      <c r="X79" s="451">
        <v>849.78399999999999</v>
      </c>
      <c r="Y79" s="444">
        <v>690778.95939999993</v>
      </c>
      <c r="Z79" s="444">
        <v>1156.7351700000004</v>
      </c>
      <c r="AA79" s="444">
        <v>870485.90645200002</v>
      </c>
      <c r="AB79" s="283">
        <f>D79+F79+H79+J79+L79+N79+P79+R79+T79+V79+X79+Z79</f>
        <v>15823.661500000002</v>
      </c>
      <c r="AC79" s="283">
        <f>E79+G79+I79+K79+M79+O79+Q79+S79+U79+W79+Y79+AA79</f>
        <v>11194342.063552</v>
      </c>
    </row>
    <row r="80" spans="1:31" ht="12" customHeight="1" x14ac:dyDescent="0.25">
      <c r="A80" s="447"/>
      <c r="B80" s="452" t="s">
        <v>103</v>
      </c>
      <c r="C80" s="282" t="s">
        <v>104</v>
      </c>
      <c r="D80" s="283">
        <v>1827.1863500000002</v>
      </c>
      <c r="E80" s="283">
        <v>1293139.4932949997</v>
      </c>
      <c r="F80" s="283">
        <v>1174.539</v>
      </c>
      <c r="G80" s="283">
        <v>762820.72420000006</v>
      </c>
      <c r="H80" s="283">
        <v>1316.2539999999999</v>
      </c>
      <c r="I80" s="283">
        <v>925936.99700000009</v>
      </c>
      <c r="J80" s="283">
        <v>1645.1057899999998</v>
      </c>
      <c r="K80" s="283">
        <v>1175993.1230559999</v>
      </c>
      <c r="L80" s="283">
        <v>1533.098</v>
      </c>
      <c r="M80" s="283">
        <v>1026360.9005999999</v>
      </c>
      <c r="N80" s="283">
        <v>1499.213</v>
      </c>
      <c r="O80" s="283">
        <v>1150939.8724</v>
      </c>
      <c r="P80" s="283">
        <v>953.71768000000009</v>
      </c>
      <c r="Q80" s="283">
        <v>660648.16449500003</v>
      </c>
      <c r="R80" s="283">
        <v>1256.136</v>
      </c>
      <c r="S80" s="283">
        <v>847134.69360000012</v>
      </c>
      <c r="T80" s="283">
        <v>1392.93165</v>
      </c>
      <c r="U80" s="283">
        <v>862690.53550000011</v>
      </c>
      <c r="V80" s="283">
        <v>1274.692</v>
      </c>
      <c r="W80" s="283">
        <v>1034577.2942</v>
      </c>
      <c r="X80" s="415">
        <v>851.73831000000007</v>
      </c>
      <c r="Y80" s="415">
        <v>696122.50105699978</v>
      </c>
      <c r="Z80" s="415">
        <v>1182.7351699999999</v>
      </c>
      <c r="AA80" s="415">
        <v>928985.90645200002</v>
      </c>
      <c r="AB80" s="283">
        <f>D80+F80+H80+J80+L80+N80+P80+R80+T80+V80+X80+Z80</f>
        <v>15907.346949999999</v>
      </c>
      <c r="AC80" s="283">
        <f>E80+G80+I80+K80+M80+O80+Q80+S80+U80+W80+Y80+AA80</f>
        <v>11365350.205854997</v>
      </c>
    </row>
    <row r="81" spans="1:33" ht="12" customHeight="1" x14ac:dyDescent="0.25">
      <c r="A81" s="248" t="s">
        <v>105</v>
      </c>
      <c r="B81" s="324"/>
      <c r="C81" s="325" t="s">
        <v>106</v>
      </c>
      <c r="D81" s="291"/>
      <c r="E81" s="291"/>
      <c r="F81" s="326"/>
      <c r="G81" s="326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3"/>
      <c r="AC81" s="283"/>
      <c r="AF81" s="232"/>
    </row>
    <row r="82" spans="1:33" s="5" customFormat="1" ht="12" customHeight="1" x14ac:dyDescent="0.25">
      <c r="A82" s="588" t="s">
        <v>107</v>
      </c>
      <c r="B82" s="588"/>
      <c r="C82" s="328" t="s">
        <v>108</v>
      </c>
      <c r="D82" s="262">
        <f>SUM(D83:D86)</f>
        <v>4441.3348500000002</v>
      </c>
      <c r="E82" s="262">
        <f t="shared" ref="E82:G82" si="16">SUM(E83:E86)</f>
        <v>5831848.847347999</v>
      </c>
      <c r="F82" s="262">
        <f t="shared" si="16"/>
        <v>5140.3566999999994</v>
      </c>
      <c r="G82" s="262">
        <f t="shared" si="16"/>
        <v>6759222.011186</v>
      </c>
      <c r="H82" s="263">
        <f t="shared" ref="H82:AA82" si="17">+H83+H84+H85+H86</f>
        <v>4477.1411100000005</v>
      </c>
      <c r="I82" s="263">
        <f t="shared" si="17"/>
        <v>6119370.9865899999</v>
      </c>
      <c r="J82" s="263">
        <f t="shared" si="17"/>
        <v>6858.0729500000007</v>
      </c>
      <c r="K82" s="263">
        <f t="shared" si="17"/>
        <v>9516808.6491800006</v>
      </c>
      <c r="L82" s="263">
        <f t="shared" si="17"/>
        <v>7925.8568500000001</v>
      </c>
      <c r="M82" s="263">
        <f t="shared" si="17"/>
        <v>11139373.601167999</v>
      </c>
      <c r="N82" s="263">
        <f t="shared" si="17"/>
        <v>12891.980580000001</v>
      </c>
      <c r="O82" s="263">
        <f t="shared" si="17"/>
        <v>17682485.105198007</v>
      </c>
      <c r="P82" s="329">
        <f t="shared" si="17"/>
        <v>8653.0507599999983</v>
      </c>
      <c r="Q82" s="329">
        <f t="shared" si="17"/>
        <v>11993516.760643</v>
      </c>
      <c r="R82" s="329">
        <f t="shared" si="17"/>
        <v>6146.6787300000015</v>
      </c>
      <c r="S82" s="329">
        <f t="shared" si="17"/>
        <v>8147849.1572779985</v>
      </c>
      <c r="T82" s="329">
        <f t="shared" si="17"/>
        <v>4176.7906399999993</v>
      </c>
      <c r="U82" s="329">
        <f t="shared" si="17"/>
        <v>5291153.5635559987</v>
      </c>
      <c r="V82" s="329">
        <f t="shared" si="17"/>
        <v>3110.3608900000004</v>
      </c>
      <c r="W82" s="329">
        <f t="shared" si="17"/>
        <v>3375942.9415779999</v>
      </c>
      <c r="X82" s="329">
        <f t="shared" si="17"/>
        <v>7940.0794100000003</v>
      </c>
      <c r="Y82" s="329">
        <f t="shared" si="17"/>
        <v>9698822.2801530007</v>
      </c>
      <c r="Z82" s="329">
        <f t="shared" si="17"/>
        <v>6731.2163599999994</v>
      </c>
      <c r="AA82" s="329">
        <f t="shared" si="17"/>
        <v>7377448.6315309983</v>
      </c>
      <c r="AB82" s="263">
        <f>D82+F82+H82+J82+L82+N82+P82+R82+T82+V82+X82+Z82</f>
        <v>78492.919830000013</v>
      </c>
      <c r="AC82" s="263">
        <f>E82+G82+I82+K82+M82+O82+Q82+S82+U82+W82+Y82+AA82</f>
        <v>102933842.53540902</v>
      </c>
      <c r="AD82" s="84"/>
      <c r="AE82" s="2"/>
      <c r="AF82" s="232"/>
    </row>
    <row r="83" spans="1:33" s="5" customFormat="1" ht="12" customHeight="1" x14ac:dyDescent="0.25">
      <c r="A83" s="402"/>
      <c r="B83" s="402"/>
      <c r="C83" s="252" t="s">
        <v>109</v>
      </c>
      <c r="D83" s="253">
        <v>3234.33925</v>
      </c>
      <c r="E83" s="253">
        <v>4303035.7075839993</v>
      </c>
      <c r="F83" s="253">
        <v>3556.4871499999999</v>
      </c>
      <c r="G83" s="253">
        <v>4719306.3492280003</v>
      </c>
      <c r="H83" s="253">
        <v>2459.4615100000001</v>
      </c>
      <c r="I83" s="253">
        <v>3219936.319772</v>
      </c>
      <c r="J83" s="253">
        <v>5086.5165399999996</v>
      </c>
      <c r="K83" s="253">
        <v>7105817.351571002</v>
      </c>
      <c r="L83" s="265">
        <v>6317.4044100000001</v>
      </c>
      <c r="M83" s="265">
        <v>8879581.649952</v>
      </c>
      <c r="N83" s="265">
        <v>7432.8490000000038</v>
      </c>
      <c r="O83" s="265">
        <v>10798438.125484003</v>
      </c>
      <c r="P83" s="277">
        <v>5230.9193099999993</v>
      </c>
      <c r="Q83" s="277">
        <v>7791601.551027</v>
      </c>
      <c r="R83" s="277">
        <v>2918.7271500000002</v>
      </c>
      <c r="S83" s="277">
        <v>4408978.7657999992</v>
      </c>
      <c r="T83" s="277">
        <v>818</v>
      </c>
      <c r="U83" s="277">
        <v>1023703.5689999999</v>
      </c>
      <c r="V83" s="277">
        <v>368.15984999999995</v>
      </c>
      <c r="W83" s="277">
        <v>514860.40827000001</v>
      </c>
      <c r="X83" s="277">
        <v>4904.3047300000007</v>
      </c>
      <c r="Y83" s="277">
        <v>6261754.3812159998</v>
      </c>
      <c r="Z83" s="277">
        <v>4260.4984100000001</v>
      </c>
      <c r="AA83" s="277">
        <v>4583401.4826579979</v>
      </c>
      <c r="AB83" s="253">
        <f t="shared" ref="AB83:AC92" si="18">D83+F83+H83+J83+L83+N83+P83+R83+T83+V83+X83+Z83</f>
        <v>46587.667309999997</v>
      </c>
      <c r="AC83" s="253">
        <f t="shared" si="18"/>
        <v>63610415.661562003</v>
      </c>
      <c r="AD83" s="84"/>
      <c r="AE83" s="397"/>
      <c r="AF83" s="232"/>
    </row>
    <row r="84" spans="1:33" s="5" customFormat="1" ht="12" customHeight="1" x14ac:dyDescent="0.25">
      <c r="A84" s="402"/>
      <c r="B84" s="402">
        <v>713.1</v>
      </c>
      <c r="C84" s="252" t="s">
        <v>110</v>
      </c>
      <c r="D84" s="253">
        <v>983.39940999999999</v>
      </c>
      <c r="E84" s="253">
        <v>1225399.7713139998</v>
      </c>
      <c r="F84" s="253">
        <v>1471.8315499999997</v>
      </c>
      <c r="G84" s="253">
        <v>1892239.2941579993</v>
      </c>
      <c r="H84" s="253">
        <v>1603.6944600000002</v>
      </c>
      <c r="I84" s="253">
        <v>2265467.0632619997</v>
      </c>
      <c r="J84" s="253">
        <v>1738.0827600000002</v>
      </c>
      <c r="K84" s="253">
        <v>2360737.538464</v>
      </c>
      <c r="L84" s="253">
        <v>1292.6206499999996</v>
      </c>
      <c r="M84" s="253">
        <v>1790642.1022199998</v>
      </c>
      <c r="N84" s="253">
        <v>5298.7104199999985</v>
      </c>
      <c r="O84" s="253">
        <v>6642929.3056979999</v>
      </c>
      <c r="P84" s="277">
        <v>3124.5321299999996</v>
      </c>
      <c r="Q84" s="277">
        <v>3821964.3005190003</v>
      </c>
      <c r="R84" s="277">
        <v>3197.8314100000011</v>
      </c>
      <c r="S84" s="277">
        <v>3695148.1701779999</v>
      </c>
      <c r="T84" s="277">
        <v>3319.8232599999992</v>
      </c>
      <c r="U84" s="277">
        <v>4181116.8163019991</v>
      </c>
      <c r="V84" s="277">
        <v>2628.1862000000006</v>
      </c>
      <c r="W84" s="277">
        <v>2766163.17166</v>
      </c>
      <c r="X84" s="277">
        <v>2802.0091000000002</v>
      </c>
      <c r="Y84" s="277">
        <v>3100648.4988569999</v>
      </c>
      <c r="Z84" s="277">
        <v>2288.3637000000003</v>
      </c>
      <c r="AA84" s="277">
        <v>2484996.2714200001</v>
      </c>
      <c r="AB84" s="253">
        <f t="shared" si="18"/>
        <v>29749.085050000002</v>
      </c>
      <c r="AC84" s="253">
        <f t="shared" si="18"/>
        <v>36227452.304051995</v>
      </c>
      <c r="AD84" s="84"/>
      <c r="AE84" s="2"/>
    </row>
    <row r="85" spans="1:33" s="5" customFormat="1" ht="12" customHeight="1" x14ac:dyDescent="0.25">
      <c r="A85" s="402"/>
      <c r="B85" s="402"/>
      <c r="C85" s="252" t="s">
        <v>111</v>
      </c>
      <c r="D85" s="253">
        <v>197.67738</v>
      </c>
      <c r="E85" s="253">
        <v>243976.06021999998</v>
      </c>
      <c r="F85" s="253">
        <v>112.038</v>
      </c>
      <c r="G85" s="253">
        <v>147676.36780000001</v>
      </c>
      <c r="H85" s="253">
        <v>362.8784</v>
      </c>
      <c r="I85" s="253">
        <v>522118.58522000007</v>
      </c>
      <c r="J85" s="253">
        <v>22.679849999999998</v>
      </c>
      <c r="K85" s="253">
        <v>25485.347444999999</v>
      </c>
      <c r="L85" s="253">
        <v>273.63840000000005</v>
      </c>
      <c r="M85" s="253">
        <v>358738.66858000006</v>
      </c>
      <c r="N85" s="253">
        <v>136.08000000000001</v>
      </c>
      <c r="O85" s="253">
        <v>191174.25599999999</v>
      </c>
      <c r="P85" s="277">
        <v>286.71300000000002</v>
      </c>
      <c r="Q85" s="277">
        <v>353206.79070000001</v>
      </c>
      <c r="R85" s="277">
        <v>24.886269999999996</v>
      </c>
      <c r="S85" s="277">
        <v>31173.641947999997</v>
      </c>
      <c r="T85" s="277">
        <v>0</v>
      </c>
      <c r="U85" s="277">
        <v>0</v>
      </c>
      <c r="V85" s="277">
        <v>29.99</v>
      </c>
      <c r="W85" s="277">
        <v>30845.364000000001</v>
      </c>
      <c r="X85" s="277">
        <v>226.79839999999999</v>
      </c>
      <c r="Y85" s="277">
        <v>322471.10571999999</v>
      </c>
      <c r="Z85" s="277">
        <v>90.718000000000004</v>
      </c>
      <c r="AA85" s="277">
        <v>144375.42920000001</v>
      </c>
      <c r="AB85" s="253">
        <f t="shared" si="18"/>
        <v>1764.0976999999998</v>
      </c>
      <c r="AC85" s="253">
        <f t="shared" si="18"/>
        <v>2371241.6168330004</v>
      </c>
      <c r="AD85" s="84"/>
      <c r="AE85" s="84"/>
    </row>
    <row r="86" spans="1:33" s="5" customFormat="1" ht="12" customHeight="1" x14ac:dyDescent="0.25">
      <c r="A86" s="402"/>
      <c r="B86" s="402"/>
      <c r="C86" s="252" t="s">
        <v>112</v>
      </c>
      <c r="D86" s="253">
        <v>25.918809999999997</v>
      </c>
      <c r="E86" s="253">
        <v>59437.308229999995</v>
      </c>
      <c r="F86" s="253">
        <v>0</v>
      </c>
      <c r="G86" s="253">
        <v>0</v>
      </c>
      <c r="H86" s="253">
        <v>51.106740000000002</v>
      </c>
      <c r="I86" s="253">
        <v>111849.01833599999</v>
      </c>
      <c r="J86" s="253">
        <v>10.793799999999999</v>
      </c>
      <c r="K86" s="253">
        <v>24768.411700000001</v>
      </c>
      <c r="L86" s="253">
        <v>42.193390000000001</v>
      </c>
      <c r="M86" s="253">
        <v>110411.180416</v>
      </c>
      <c r="N86" s="253">
        <v>24.341159999999999</v>
      </c>
      <c r="O86" s="253">
        <v>49943.418015999996</v>
      </c>
      <c r="P86" s="277">
        <v>10.88632</v>
      </c>
      <c r="Q86" s="277">
        <v>26744.118396999998</v>
      </c>
      <c r="R86" s="277">
        <v>5.2339000000000002</v>
      </c>
      <c r="S86" s="277">
        <v>12548.579352000001</v>
      </c>
      <c r="T86" s="277">
        <v>38.967379999999999</v>
      </c>
      <c r="U86" s="277">
        <v>86333.178253999984</v>
      </c>
      <c r="V86" s="277">
        <v>84.024839999999998</v>
      </c>
      <c r="W86" s="277">
        <v>64073.997648000004</v>
      </c>
      <c r="X86" s="277">
        <v>6.9671799999999999</v>
      </c>
      <c r="Y86" s="277">
        <v>13948.29436</v>
      </c>
      <c r="Z86" s="277">
        <v>91.63624999999999</v>
      </c>
      <c r="AA86" s="277">
        <v>164675.44825299998</v>
      </c>
      <c r="AB86" s="253">
        <f t="shared" si="18"/>
        <v>392.06976999999995</v>
      </c>
      <c r="AC86" s="253">
        <f t="shared" si="18"/>
        <v>724732.95296199992</v>
      </c>
      <c r="AD86" s="84"/>
      <c r="AE86" s="84"/>
    </row>
    <row r="87" spans="1:33" ht="12" customHeight="1" x14ac:dyDescent="0.25">
      <c r="A87" s="618" t="s">
        <v>113</v>
      </c>
      <c r="B87" s="618"/>
      <c r="C87" s="282" t="s">
        <v>114</v>
      </c>
      <c r="D87" s="283">
        <v>38.307850000000002</v>
      </c>
      <c r="E87" s="283">
        <v>38352.775005999996</v>
      </c>
      <c r="F87" s="283">
        <v>23.76</v>
      </c>
      <c r="G87" s="283">
        <v>34265.808000000005</v>
      </c>
      <c r="H87" s="283">
        <v>94.838119999999989</v>
      </c>
      <c r="I87" s="283">
        <v>127245.95926800001</v>
      </c>
      <c r="J87" s="283">
        <v>63.769200000000005</v>
      </c>
      <c r="K87" s="283">
        <v>83752.490520000007</v>
      </c>
      <c r="L87" s="283">
        <v>90.94959999999999</v>
      </c>
      <c r="M87" s="283">
        <v>83943.958839999992</v>
      </c>
      <c r="N87" s="284">
        <v>79.950530000000001</v>
      </c>
      <c r="O87" s="284">
        <v>61826.553044</v>
      </c>
      <c r="P87" s="284">
        <v>32.838149999999999</v>
      </c>
      <c r="Q87" s="284">
        <v>24939.729054999996</v>
      </c>
      <c r="R87" s="284">
        <v>86.864270000000005</v>
      </c>
      <c r="S87" s="284">
        <v>112036.14891199999</v>
      </c>
      <c r="T87" s="284">
        <v>24.627009999999995</v>
      </c>
      <c r="U87" s="284">
        <v>37597.841004000002</v>
      </c>
      <c r="V87" s="284">
        <v>50.082000000000001</v>
      </c>
      <c r="W87" s="284">
        <v>75844.026899999997</v>
      </c>
      <c r="X87" s="284">
        <v>161.83407</v>
      </c>
      <c r="Y87" s="284">
        <v>113128.969839</v>
      </c>
      <c r="Z87" s="284">
        <v>241.21789999999999</v>
      </c>
      <c r="AA87" s="284">
        <v>206157.70444</v>
      </c>
      <c r="AB87" s="283">
        <f t="shared" si="18"/>
        <v>989.03870000000006</v>
      </c>
      <c r="AC87" s="283">
        <f t="shared" si="18"/>
        <v>999091.96482800005</v>
      </c>
      <c r="AD87" s="2"/>
      <c r="AF87" s="84"/>
      <c r="AG87" s="84"/>
    </row>
    <row r="88" spans="1:33" ht="12" customHeight="1" x14ac:dyDescent="0.25">
      <c r="A88" s="618" t="s">
        <v>115</v>
      </c>
      <c r="B88" s="618"/>
      <c r="C88" s="282" t="s">
        <v>116</v>
      </c>
      <c r="D88" s="253">
        <v>0</v>
      </c>
      <c r="E88" s="253">
        <v>0</v>
      </c>
      <c r="F88" s="253">
        <v>0</v>
      </c>
      <c r="G88" s="253">
        <v>0</v>
      </c>
      <c r="H88" s="283">
        <v>10.38946</v>
      </c>
      <c r="I88" s="283">
        <v>16540.948784</v>
      </c>
      <c r="J88" s="283">
        <v>3.6290699999999996</v>
      </c>
      <c r="K88" s="283">
        <v>3682.3450000000003</v>
      </c>
      <c r="L88" s="284">
        <v>2.7219999999999998E-2</v>
      </c>
      <c r="M88" s="284">
        <v>201.1558</v>
      </c>
      <c r="N88" s="284">
        <v>14.173999999999999</v>
      </c>
      <c r="O88" s="284">
        <v>13958.1502</v>
      </c>
      <c r="P88" s="284">
        <v>0.58738999999999997</v>
      </c>
      <c r="Q88" s="284">
        <v>1681.5286080000001</v>
      </c>
      <c r="R88" s="284">
        <v>0</v>
      </c>
      <c r="S88" s="284">
        <v>0</v>
      </c>
      <c r="T88" s="284">
        <v>3.8305299999999995</v>
      </c>
      <c r="U88" s="284">
        <v>7052.167195</v>
      </c>
      <c r="V88" s="284">
        <v>8.4260000000000002</v>
      </c>
      <c r="W88" s="284">
        <v>11440.8228</v>
      </c>
      <c r="X88" s="284">
        <v>0</v>
      </c>
      <c r="Y88" s="284">
        <v>0</v>
      </c>
      <c r="Z88" s="284">
        <v>0</v>
      </c>
      <c r="AA88" s="284">
        <v>0</v>
      </c>
      <c r="AB88" s="283">
        <f t="shared" si="18"/>
        <v>41.063670000000002</v>
      </c>
      <c r="AC88" s="283">
        <f t="shared" si="18"/>
        <v>54557.11838700001</v>
      </c>
      <c r="AD88" s="2"/>
      <c r="AE88" s="398"/>
    </row>
    <row r="89" spans="1:33" ht="12" customHeight="1" x14ac:dyDescent="0.25">
      <c r="A89" s="620"/>
      <c r="B89" s="620"/>
      <c r="C89" s="454" t="s">
        <v>117</v>
      </c>
      <c r="D89" s="445">
        <f>SUM(D90:D92)</f>
        <v>826.2282899999999</v>
      </c>
      <c r="E89" s="445">
        <f t="shared" ref="E89:AA89" si="19">SUM(E90:E92)</f>
        <v>1801560.1278590003</v>
      </c>
      <c r="F89" s="445">
        <f t="shared" si="19"/>
        <v>1047.3262099999999</v>
      </c>
      <c r="G89" s="445">
        <f t="shared" si="19"/>
        <v>2138279.5942230006</v>
      </c>
      <c r="H89" s="421">
        <f t="shared" si="19"/>
        <v>192.71859999999998</v>
      </c>
      <c r="I89" s="283">
        <f t="shared" si="19"/>
        <v>208270.61753999998</v>
      </c>
      <c r="J89" s="283">
        <f t="shared" si="19"/>
        <v>217.43</v>
      </c>
      <c r="K89" s="283">
        <f t="shared" si="19"/>
        <v>278558.60849999997</v>
      </c>
      <c r="L89" s="283">
        <f t="shared" si="19"/>
        <v>101.01715</v>
      </c>
      <c r="M89" s="283">
        <f t="shared" si="19"/>
        <v>127695.744785</v>
      </c>
      <c r="N89" s="283">
        <f t="shared" si="19"/>
        <v>446.16814999999997</v>
      </c>
      <c r="O89" s="283">
        <f t="shared" si="19"/>
        <v>592786.40791200008</v>
      </c>
      <c r="P89" s="283">
        <f t="shared" si="19"/>
        <v>577.43285000000003</v>
      </c>
      <c r="Q89" s="283">
        <f t="shared" si="19"/>
        <v>809217.66966599994</v>
      </c>
      <c r="R89" s="283">
        <f t="shared" si="19"/>
        <v>312.95446000000004</v>
      </c>
      <c r="S89" s="283">
        <f t="shared" si="19"/>
        <v>447560.37279100006</v>
      </c>
      <c r="T89" s="283">
        <f t="shared" si="19"/>
        <v>1238.0283899999999</v>
      </c>
      <c r="U89" s="283">
        <f t="shared" si="19"/>
        <v>2030694.6218660004</v>
      </c>
      <c r="V89" s="283">
        <f t="shared" si="19"/>
        <v>1575.8253599999998</v>
      </c>
      <c r="W89" s="283">
        <f t="shared" si="19"/>
        <v>2842331.6693990007</v>
      </c>
      <c r="X89" s="283">
        <f t="shared" si="19"/>
        <v>2620.5697999999998</v>
      </c>
      <c r="Y89" s="283">
        <f t="shared" si="19"/>
        <v>4733113.0290629994</v>
      </c>
      <c r="Z89" s="283">
        <f t="shared" si="19"/>
        <v>813.24425000000019</v>
      </c>
      <c r="AA89" s="283">
        <f t="shared" si="19"/>
        <v>993638.31336100004</v>
      </c>
      <c r="AB89" s="283">
        <f t="shared" si="18"/>
        <v>9968.9435099999992</v>
      </c>
      <c r="AC89" s="283">
        <f t="shared" si="18"/>
        <v>17003706.776965</v>
      </c>
      <c r="AD89" s="2"/>
      <c r="AE89" s="84"/>
    </row>
    <row r="90" spans="1:33" ht="12" customHeight="1" x14ac:dyDescent="0.25">
      <c r="A90" s="452"/>
      <c r="B90" s="452" t="s">
        <v>118</v>
      </c>
      <c r="C90" s="282" t="s">
        <v>119</v>
      </c>
      <c r="D90" s="283">
        <v>2.7383999999999999</v>
      </c>
      <c r="E90" s="283">
        <v>6633.5001599999996</v>
      </c>
      <c r="F90" s="283">
        <v>0</v>
      </c>
      <c r="G90" s="283">
        <v>0</v>
      </c>
      <c r="H90" s="283">
        <v>4.1076000000000006</v>
      </c>
      <c r="I90" s="283">
        <v>9950.2502399999994</v>
      </c>
      <c r="J90" s="283">
        <v>0</v>
      </c>
      <c r="K90" s="283">
        <v>0</v>
      </c>
      <c r="L90" s="283">
        <v>4.8571499999999999</v>
      </c>
      <c r="M90" s="283">
        <v>9082.3847850000002</v>
      </c>
      <c r="N90" s="283">
        <v>0</v>
      </c>
      <c r="O90" s="283">
        <v>0</v>
      </c>
      <c r="P90" s="283">
        <v>9.4928600000000003</v>
      </c>
      <c r="Q90" s="283">
        <v>23216.860194000001</v>
      </c>
      <c r="R90" s="283">
        <v>0</v>
      </c>
      <c r="S90" s="283">
        <v>0</v>
      </c>
      <c r="T90" s="283">
        <v>58.419640000000001</v>
      </c>
      <c r="U90" s="283">
        <v>102808.645796</v>
      </c>
      <c r="V90" s="283">
        <v>0</v>
      </c>
      <c r="W90" s="283">
        <v>0</v>
      </c>
      <c r="X90" s="283">
        <v>0</v>
      </c>
      <c r="Y90" s="283">
        <v>0</v>
      </c>
      <c r="Z90" s="283">
        <v>9.2444299999999995</v>
      </c>
      <c r="AA90" s="283">
        <v>24359.517589000003</v>
      </c>
      <c r="AB90" s="283">
        <f t="shared" si="18"/>
        <v>88.860079999999996</v>
      </c>
      <c r="AC90" s="283">
        <f t="shared" si="18"/>
        <v>176051.15876399999</v>
      </c>
      <c r="AD90" s="455"/>
      <c r="AE90" s="84"/>
    </row>
    <row r="91" spans="1:33" ht="12" customHeight="1" x14ac:dyDescent="0.25">
      <c r="A91" s="402"/>
      <c r="B91" s="452" t="s">
        <v>120</v>
      </c>
      <c r="C91" s="282" t="s">
        <v>121</v>
      </c>
      <c r="D91" s="253">
        <v>676.97064999999998</v>
      </c>
      <c r="E91" s="253">
        <v>1632170.0854110003</v>
      </c>
      <c r="F91" s="253">
        <v>876.26701000000003</v>
      </c>
      <c r="G91" s="253">
        <v>1883934.6459030004</v>
      </c>
      <c r="H91" s="283">
        <v>188.61099999999999</v>
      </c>
      <c r="I91" s="283">
        <v>198320.36729999998</v>
      </c>
      <c r="J91" s="283">
        <v>0.255</v>
      </c>
      <c r="K91" s="283">
        <v>672.99599999999998</v>
      </c>
      <c r="L91" s="283">
        <v>0</v>
      </c>
      <c r="M91" s="283">
        <v>0</v>
      </c>
      <c r="N91" s="283">
        <v>158.30566999999999</v>
      </c>
      <c r="O91" s="283">
        <v>235173.40735200001</v>
      </c>
      <c r="P91" s="283">
        <v>379.94564000000003</v>
      </c>
      <c r="Q91" s="283">
        <v>580484.15372000006</v>
      </c>
      <c r="R91" s="283">
        <v>268.95555000000002</v>
      </c>
      <c r="S91" s="283">
        <v>396275.24329500005</v>
      </c>
      <c r="T91" s="283">
        <v>830.82275000000004</v>
      </c>
      <c r="U91" s="283">
        <v>1523229.5439700002</v>
      </c>
      <c r="V91" s="283">
        <v>1497.8619199999998</v>
      </c>
      <c r="W91" s="283">
        <v>2732782.3065430005</v>
      </c>
      <c r="X91" s="283">
        <v>2298.5667999999996</v>
      </c>
      <c r="Y91" s="283">
        <v>4379651.3296629991</v>
      </c>
      <c r="Z91" s="283">
        <v>367.87582000000009</v>
      </c>
      <c r="AA91" s="283">
        <v>567359.98877200007</v>
      </c>
      <c r="AB91" s="283">
        <f t="shared" si="18"/>
        <v>7544.4378099999994</v>
      </c>
      <c r="AC91" s="283">
        <f t="shared" si="18"/>
        <v>14130054.067929</v>
      </c>
      <c r="AD91" s="2"/>
    </row>
    <row r="92" spans="1:33" ht="12" customHeight="1" x14ac:dyDescent="0.25">
      <c r="A92" s="402"/>
      <c r="B92" s="452" t="s">
        <v>122</v>
      </c>
      <c r="C92" s="282" t="s">
        <v>123</v>
      </c>
      <c r="D92" s="253">
        <v>146.51924</v>
      </c>
      <c r="E92" s="253">
        <v>162756.542288</v>
      </c>
      <c r="F92" s="253">
        <v>171.0592</v>
      </c>
      <c r="G92" s="253">
        <v>254344.94832</v>
      </c>
      <c r="H92" s="283">
        <v>0</v>
      </c>
      <c r="I92" s="283">
        <v>0</v>
      </c>
      <c r="J92" s="283">
        <v>217.17500000000001</v>
      </c>
      <c r="K92" s="283">
        <v>277885.61249999999</v>
      </c>
      <c r="L92" s="283">
        <v>96.16</v>
      </c>
      <c r="M92" s="283">
        <v>118613.36</v>
      </c>
      <c r="N92" s="283">
        <v>287.86248000000001</v>
      </c>
      <c r="O92" s="283">
        <v>357613.00056000001</v>
      </c>
      <c r="P92" s="283">
        <v>187.99435</v>
      </c>
      <c r="Q92" s="283">
        <v>205516.65575199999</v>
      </c>
      <c r="R92" s="283">
        <v>43.998910000000002</v>
      </c>
      <c r="S92" s="283">
        <v>51285.129496000001</v>
      </c>
      <c r="T92" s="283">
        <v>348.786</v>
      </c>
      <c r="U92" s="283">
        <v>404656.43209999998</v>
      </c>
      <c r="V92" s="283">
        <v>77.963440000000006</v>
      </c>
      <c r="W92" s="283">
        <v>109549.36285600001</v>
      </c>
      <c r="X92" s="283">
        <v>322.00299999999999</v>
      </c>
      <c r="Y92" s="283">
        <v>353461.69939999998</v>
      </c>
      <c r="Z92" s="283">
        <v>436.12400000000002</v>
      </c>
      <c r="AA92" s="283">
        <v>401918.80699999997</v>
      </c>
      <c r="AB92" s="283">
        <f t="shared" si="18"/>
        <v>2335.6456200000002</v>
      </c>
      <c r="AC92" s="283">
        <f t="shared" si="18"/>
        <v>2697601.550272</v>
      </c>
      <c r="AD92" s="2"/>
    </row>
    <row r="93" spans="1:33" ht="12" customHeight="1" x14ac:dyDescent="0.25">
      <c r="A93" s="456" t="s">
        <v>105</v>
      </c>
      <c r="B93" s="457"/>
      <c r="C93" s="458" t="s">
        <v>124</v>
      </c>
      <c r="D93" s="421"/>
      <c r="E93" s="421"/>
      <c r="F93" s="421"/>
      <c r="G93" s="421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</row>
    <row r="94" spans="1:33" ht="12" customHeight="1" x14ac:dyDescent="0.25">
      <c r="A94" s="293"/>
      <c r="B94" s="452" t="s">
        <v>125</v>
      </c>
      <c r="C94" s="459" t="s">
        <v>126</v>
      </c>
      <c r="D94" s="409">
        <v>112.02500000000001</v>
      </c>
      <c r="E94" s="409">
        <v>69404.78</v>
      </c>
      <c r="F94" s="409">
        <v>160.72696999999999</v>
      </c>
      <c r="G94" s="409">
        <v>109475.58874800001</v>
      </c>
      <c r="H94" s="409">
        <v>517.80349999999999</v>
      </c>
      <c r="I94" s="409">
        <v>65737.094700000001</v>
      </c>
      <c r="J94" s="409">
        <v>168.24529000000001</v>
      </c>
      <c r="K94" s="409">
        <v>114507.12188099998</v>
      </c>
      <c r="L94" s="409">
        <v>240.25418999999999</v>
      </c>
      <c r="M94" s="409">
        <v>120591.34524499999</v>
      </c>
      <c r="N94" s="409">
        <v>100.226</v>
      </c>
      <c r="O94" s="409">
        <v>67361.16</v>
      </c>
      <c r="P94" s="409">
        <v>295.74135999999999</v>
      </c>
      <c r="Q94" s="409">
        <v>105222.56441200001</v>
      </c>
      <c r="R94" s="409">
        <v>144.50970000000001</v>
      </c>
      <c r="S94" s="409">
        <v>98798.963340000002</v>
      </c>
      <c r="T94" s="409">
        <v>149.011</v>
      </c>
      <c r="U94" s="409">
        <v>98188.05</v>
      </c>
      <c r="V94" s="409">
        <v>175.00533999999999</v>
      </c>
      <c r="W94" s="409">
        <v>123653.96120599999</v>
      </c>
      <c r="X94" s="409">
        <v>116.56811</v>
      </c>
      <c r="Y94" s="409">
        <v>84472.135830999992</v>
      </c>
      <c r="Z94" s="409">
        <v>638.52296999999999</v>
      </c>
      <c r="AA94" s="409">
        <v>227289.50780000002</v>
      </c>
      <c r="AB94" s="409">
        <f t="shared" ref="AB94:AC105" si="20">D94+F94+H94+J94+L94+N94+P94+R94+T94+V94+X94+Z94</f>
        <v>2818.6394300000006</v>
      </c>
      <c r="AC94" s="409">
        <f t="shared" si="20"/>
        <v>1284702.2731630001</v>
      </c>
      <c r="AD94" s="399"/>
    </row>
    <row r="95" spans="1:33" s="5" customFormat="1" ht="12" customHeight="1" x14ac:dyDescent="0.25">
      <c r="A95" s="331"/>
      <c r="B95" s="402" t="s">
        <v>309</v>
      </c>
      <c r="C95" s="332" t="s">
        <v>128</v>
      </c>
      <c r="D95" s="263">
        <v>1131.3148599999997</v>
      </c>
      <c r="E95" s="263">
        <v>673308.62002099969</v>
      </c>
      <c r="F95" s="263">
        <v>1476.8895400000008</v>
      </c>
      <c r="G95" s="263">
        <v>933323.46806099906</v>
      </c>
      <c r="H95" s="253">
        <v>2206.2247099999986</v>
      </c>
      <c r="I95" s="253">
        <v>1612451.7724189996</v>
      </c>
      <c r="J95" s="253">
        <v>1346.6864100000007</v>
      </c>
      <c r="K95" s="253">
        <v>846211.95965099777</v>
      </c>
      <c r="L95" s="253">
        <v>1374.3431800000008</v>
      </c>
      <c r="M95" s="253">
        <v>711937.79601799941</v>
      </c>
      <c r="N95" s="253">
        <v>3173.9169699999966</v>
      </c>
      <c r="O95" s="253">
        <v>1874167.8447360008</v>
      </c>
      <c r="P95" s="253">
        <v>9165.4538399999874</v>
      </c>
      <c r="Q95" s="253">
        <v>4401343.4622260006</v>
      </c>
      <c r="R95" s="253">
        <v>4103.1145600000045</v>
      </c>
      <c r="S95" s="253">
        <v>1990234.1939589987</v>
      </c>
      <c r="T95" s="253">
        <v>2491.9386200000017</v>
      </c>
      <c r="U95" s="253">
        <v>1167341.1876249991</v>
      </c>
      <c r="V95" s="253">
        <v>4680.9215299999978</v>
      </c>
      <c r="W95" s="253">
        <v>2152698.1051609977</v>
      </c>
      <c r="X95" s="253">
        <v>4882.756059999997</v>
      </c>
      <c r="Y95" s="253">
        <v>2324345.654025998</v>
      </c>
      <c r="Z95" s="253">
        <v>10231.333099999982</v>
      </c>
      <c r="AA95" s="253">
        <v>5184128.4683909984</v>
      </c>
      <c r="AB95" s="253">
        <f t="shared" si="20"/>
        <v>46264.893379999972</v>
      </c>
      <c r="AC95" s="253">
        <f t="shared" si="20"/>
        <v>23871492.532293987</v>
      </c>
      <c r="AD95" s="84"/>
    </row>
    <row r="96" spans="1:33" s="5" customFormat="1" ht="12" customHeight="1" x14ac:dyDescent="0.25">
      <c r="A96" s="588"/>
      <c r="B96" s="588"/>
      <c r="C96" s="328" t="s">
        <v>129</v>
      </c>
      <c r="D96" s="265">
        <f>D97+D98+D99</f>
        <v>1178.8111699999999</v>
      </c>
      <c r="E96" s="265">
        <f t="shared" ref="E96:M96" si="21">E97+E98+E99</f>
        <v>1752427.7748840004</v>
      </c>
      <c r="F96" s="265">
        <f t="shared" si="21"/>
        <v>1353.00738</v>
      </c>
      <c r="G96" s="265">
        <f t="shared" si="21"/>
        <v>2198321.0388200004</v>
      </c>
      <c r="H96" s="265">
        <f t="shared" si="21"/>
        <v>932.42146000000014</v>
      </c>
      <c r="I96" s="265">
        <f t="shared" si="21"/>
        <v>1508451.632673</v>
      </c>
      <c r="J96" s="265">
        <f t="shared" si="21"/>
        <v>1380.92921</v>
      </c>
      <c r="K96" s="265">
        <f>K97+K98+K99</f>
        <v>2078746.569692</v>
      </c>
      <c r="L96" s="265">
        <f t="shared" si="21"/>
        <v>1942.4417000000001</v>
      </c>
      <c r="M96" s="265">
        <f t="shared" si="21"/>
        <v>3153758.6359389988</v>
      </c>
      <c r="N96" s="265">
        <f>N97+N98+N99</f>
        <v>1243.01926</v>
      </c>
      <c r="O96" s="265">
        <f t="shared" ref="O96:AA96" si="22">O97+O98+O99</f>
        <v>2267934.5177070005</v>
      </c>
      <c r="P96" s="262">
        <f t="shared" si="22"/>
        <v>2059.5532899999998</v>
      </c>
      <c r="Q96" s="262">
        <f t="shared" si="22"/>
        <v>3014215.5081300004</v>
      </c>
      <c r="R96" s="262">
        <f t="shared" si="22"/>
        <v>708.87463000000002</v>
      </c>
      <c r="S96" s="262">
        <f t="shared" si="22"/>
        <v>952886.80444799992</v>
      </c>
      <c r="T96" s="262">
        <f t="shared" si="22"/>
        <v>1093.35736</v>
      </c>
      <c r="U96" s="262">
        <f t="shared" si="22"/>
        <v>1540201.1654989999</v>
      </c>
      <c r="V96" s="262">
        <f t="shared" si="22"/>
        <v>1971.6461300000001</v>
      </c>
      <c r="W96" s="262">
        <f t="shared" si="22"/>
        <v>3015082.9566639997</v>
      </c>
      <c r="X96" s="262">
        <f t="shared" si="22"/>
        <v>1249.3124</v>
      </c>
      <c r="Y96" s="262">
        <f t="shared" si="22"/>
        <v>1926001.5983580002</v>
      </c>
      <c r="Z96" s="262">
        <f t="shared" si="22"/>
        <v>1524.3361399999992</v>
      </c>
      <c r="AA96" s="262">
        <f t="shared" si="22"/>
        <v>2665848.6161860018</v>
      </c>
      <c r="AB96" s="263">
        <f>D96+F96+H96+J96+L96+N96+P96+R96+T96+V96+X96+Z96</f>
        <v>16637.710129999999</v>
      </c>
      <c r="AC96" s="263">
        <f t="shared" si="20"/>
        <v>26073876.818999998</v>
      </c>
      <c r="AE96" s="232"/>
    </row>
    <row r="97" spans="1:30" s="5" customFormat="1" ht="12" customHeight="1" x14ac:dyDescent="0.25">
      <c r="A97" s="402"/>
      <c r="B97" s="402"/>
      <c r="C97" s="328" t="s">
        <v>345</v>
      </c>
      <c r="D97" s="262">
        <v>0</v>
      </c>
      <c r="E97" s="262">
        <v>0</v>
      </c>
      <c r="F97" s="262">
        <v>0</v>
      </c>
      <c r="G97" s="262">
        <v>0</v>
      </c>
      <c r="H97" s="253">
        <v>0</v>
      </c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3">
        <v>0</v>
      </c>
      <c r="V97" s="253">
        <v>0</v>
      </c>
      <c r="W97" s="253">
        <v>0</v>
      </c>
      <c r="X97" s="253">
        <v>0</v>
      </c>
      <c r="Y97" s="253">
        <v>0</v>
      </c>
      <c r="Z97" s="253">
        <v>0</v>
      </c>
      <c r="AA97" s="253">
        <v>0</v>
      </c>
      <c r="AB97" s="253">
        <f t="shared" si="20"/>
        <v>0</v>
      </c>
      <c r="AC97" s="253">
        <f t="shared" si="20"/>
        <v>0</v>
      </c>
      <c r="AD97" s="84"/>
    </row>
    <row r="98" spans="1:30" s="5" customFormat="1" ht="13.5" customHeight="1" x14ac:dyDescent="0.25">
      <c r="A98" s="402"/>
      <c r="B98" s="402" t="s">
        <v>131</v>
      </c>
      <c r="C98" s="252" t="s">
        <v>132</v>
      </c>
      <c r="D98" s="253">
        <v>1025.7667200000001</v>
      </c>
      <c r="E98" s="253">
        <v>1430494.5162680005</v>
      </c>
      <c r="F98" s="253">
        <v>1209.704</v>
      </c>
      <c r="G98" s="253">
        <v>1853771.7264000005</v>
      </c>
      <c r="H98" s="253">
        <v>870.65243000000009</v>
      </c>
      <c r="I98" s="253">
        <v>1305860.8865409999</v>
      </c>
      <c r="J98" s="253">
        <v>1192.20091</v>
      </c>
      <c r="K98" s="253">
        <v>1681414.500037</v>
      </c>
      <c r="L98" s="253">
        <v>1736.7259100000001</v>
      </c>
      <c r="M98" s="253">
        <v>2647813.9600369986</v>
      </c>
      <c r="N98" s="253">
        <v>1102.70273</v>
      </c>
      <c r="O98" s="253">
        <v>1925382.0701110004</v>
      </c>
      <c r="P98" s="253">
        <v>1890.75999</v>
      </c>
      <c r="Q98" s="253">
        <v>2611232.6167250006</v>
      </c>
      <c r="R98" s="253">
        <v>645</v>
      </c>
      <c r="S98" s="253">
        <v>790492.29999999993</v>
      </c>
      <c r="T98" s="253">
        <v>843.88454000000002</v>
      </c>
      <c r="U98" s="253">
        <v>1071353.3721960001</v>
      </c>
      <c r="V98" s="253">
        <v>1707.50668</v>
      </c>
      <c r="W98" s="253">
        <v>2437344.8370400001</v>
      </c>
      <c r="X98" s="253">
        <v>1145.345</v>
      </c>
      <c r="Y98" s="253">
        <v>1680994.1295</v>
      </c>
      <c r="Z98" s="253">
        <v>1214.7151899999992</v>
      </c>
      <c r="AA98" s="253">
        <v>1952540.6813260019</v>
      </c>
      <c r="AB98" s="253">
        <f t="shared" si="20"/>
        <v>14584.964100000001</v>
      </c>
      <c r="AC98" s="253">
        <f t="shared" si="20"/>
        <v>21388695.596181005</v>
      </c>
      <c r="AD98" s="84"/>
    </row>
    <row r="99" spans="1:30" s="5" customFormat="1" ht="12" customHeight="1" x14ac:dyDescent="0.25">
      <c r="A99" s="402"/>
      <c r="B99" s="402" t="s">
        <v>133</v>
      </c>
      <c r="C99" s="252" t="s">
        <v>134</v>
      </c>
      <c r="D99" s="253">
        <v>153.04444999999996</v>
      </c>
      <c r="E99" s="253">
        <v>321933.25861599989</v>
      </c>
      <c r="F99" s="253">
        <v>143.30338</v>
      </c>
      <c r="G99" s="253">
        <v>344549.31241999991</v>
      </c>
      <c r="H99" s="253">
        <v>61.769030000000008</v>
      </c>
      <c r="I99" s="253">
        <v>202590.74613200003</v>
      </c>
      <c r="J99" s="253">
        <v>188.72830000000002</v>
      </c>
      <c r="K99" s="253">
        <v>397332.069655</v>
      </c>
      <c r="L99" s="253">
        <v>205.71578999999997</v>
      </c>
      <c r="M99" s="253">
        <v>505944.67590200005</v>
      </c>
      <c r="N99" s="253">
        <v>140.31653</v>
      </c>
      <c r="O99" s="253">
        <v>342552.44759599998</v>
      </c>
      <c r="P99" s="253">
        <v>168.79330000000004</v>
      </c>
      <c r="Q99" s="253">
        <v>402982.89140500006</v>
      </c>
      <c r="R99" s="253">
        <v>63.874629999999989</v>
      </c>
      <c r="S99" s="253">
        <v>162394.50444800005</v>
      </c>
      <c r="T99" s="253">
        <v>249.47281999999998</v>
      </c>
      <c r="U99" s="253">
        <v>468847.79330299993</v>
      </c>
      <c r="V99" s="253">
        <v>264.13945000000001</v>
      </c>
      <c r="W99" s="253">
        <v>577738.11962399981</v>
      </c>
      <c r="X99" s="253">
        <v>103.96739999999998</v>
      </c>
      <c r="Y99" s="253">
        <v>245007.46885800001</v>
      </c>
      <c r="Z99" s="253">
        <v>309.62094999999994</v>
      </c>
      <c r="AA99" s="253">
        <v>713307.93486000004</v>
      </c>
      <c r="AB99" s="253">
        <f t="shared" si="20"/>
        <v>2052.7460299999998</v>
      </c>
      <c r="AC99" s="253">
        <f t="shared" si="20"/>
        <v>4685181.2228189996</v>
      </c>
    </row>
    <row r="100" spans="1:30" ht="14.25" customHeight="1" x14ac:dyDescent="0.25">
      <c r="A100" s="452"/>
      <c r="B100" s="452" t="s">
        <v>135</v>
      </c>
      <c r="C100" s="460" t="s">
        <v>136</v>
      </c>
      <c r="D100" s="352">
        <v>0</v>
      </c>
      <c r="E100" s="352">
        <v>0</v>
      </c>
      <c r="F100" s="352">
        <v>0.55338999999999994</v>
      </c>
      <c r="G100" s="352">
        <v>1723.0042469999999</v>
      </c>
      <c r="H100" s="283">
        <v>222.59</v>
      </c>
      <c r="I100" s="283">
        <v>11129.499999999998</v>
      </c>
      <c r="J100" s="283">
        <v>0.49895999999999996</v>
      </c>
      <c r="K100" s="283">
        <v>1311.76584</v>
      </c>
      <c r="L100" s="283">
        <v>74.908240000000006</v>
      </c>
      <c r="M100" s="283">
        <v>4674.3076879999999</v>
      </c>
      <c r="N100" s="283">
        <v>0</v>
      </c>
      <c r="O100" s="283">
        <v>0</v>
      </c>
      <c r="P100" s="283">
        <v>163.02323999999999</v>
      </c>
      <c r="Q100" s="283">
        <v>9584.2885200000001</v>
      </c>
      <c r="R100" s="283">
        <v>0.28349999999999997</v>
      </c>
      <c r="S100" s="283">
        <v>822.25432799999999</v>
      </c>
      <c r="T100" s="283">
        <v>0</v>
      </c>
      <c r="U100" s="283">
        <v>0</v>
      </c>
      <c r="V100" s="283">
        <v>0.18143999999999999</v>
      </c>
      <c r="W100" s="283">
        <v>496.80086400000005</v>
      </c>
      <c r="X100" s="283">
        <v>0.38328999999999996</v>
      </c>
      <c r="Y100" s="283">
        <v>1717.762281</v>
      </c>
      <c r="Z100" s="283">
        <v>169.172</v>
      </c>
      <c r="AA100" s="283">
        <v>8458.6</v>
      </c>
      <c r="AB100" s="283">
        <f t="shared" si="20"/>
        <v>631.59406000000001</v>
      </c>
      <c r="AC100" s="283">
        <f t="shared" si="20"/>
        <v>39918.283768000001</v>
      </c>
      <c r="AD100" s="84"/>
    </row>
    <row r="101" spans="1:30" s="5" customFormat="1" ht="12" customHeight="1" x14ac:dyDescent="0.25">
      <c r="A101" s="402"/>
      <c r="B101" s="402" t="s">
        <v>137</v>
      </c>
      <c r="C101" s="252" t="s">
        <v>138</v>
      </c>
      <c r="D101" s="253">
        <v>7.6431000000000004</v>
      </c>
      <c r="E101" s="253">
        <v>7643.1</v>
      </c>
      <c r="F101" s="253">
        <v>0.64319999999999999</v>
      </c>
      <c r="G101" s="253">
        <v>1965.70153</v>
      </c>
      <c r="H101" s="253">
        <v>222.58999999999997</v>
      </c>
      <c r="I101" s="253">
        <v>11129.499999999998</v>
      </c>
      <c r="J101" s="253">
        <v>22.706199999999999</v>
      </c>
      <c r="K101" s="253">
        <v>27163.732258</v>
      </c>
      <c r="L101" s="253">
        <v>83.442790000000002</v>
      </c>
      <c r="M101" s="253">
        <v>9434.5482379999994</v>
      </c>
      <c r="N101" s="253">
        <v>3.2932000000000001</v>
      </c>
      <c r="O101" s="253">
        <v>3293.2000000000003</v>
      </c>
      <c r="P101" s="253">
        <v>175.15124</v>
      </c>
      <c r="Q101" s="253">
        <v>10190.68852</v>
      </c>
      <c r="R101" s="253">
        <v>0.40961000000000003</v>
      </c>
      <c r="S101" s="253">
        <v>1175.5644600000001</v>
      </c>
      <c r="T101" s="253">
        <v>0</v>
      </c>
      <c r="U101" s="253">
        <v>0</v>
      </c>
      <c r="V101" s="253">
        <v>0.22136</v>
      </c>
      <c r="W101" s="253">
        <v>642.40108000000009</v>
      </c>
      <c r="X101" s="253">
        <v>0.42954999999999999</v>
      </c>
      <c r="Y101" s="253">
        <v>1828.7862810000001</v>
      </c>
      <c r="Z101" s="253">
        <v>179.63600000000002</v>
      </c>
      <c r="AA101" s="253">
        <v>20805.807135999999</v>
      </c>
      <c r="AB101" s="253">
        <f t="shared" si="20"/>
        <v>696.16624999999999</v>
      </c>
      <c r="AC101" s="253">
        <f t="shared" si="20"/>
        <v>95273.029502999983</v>
      </c>
      <c r="AD101" s="84"/>
    </row>
    <row r="102" spans="1:30" ht="12" customHeight="1" x14ac:dyDescent="0.25">
      <c r="A102" s="459"/>
      <c r="B102" s="452" t="s">
        <v>139</v>
      </c>
      <c r="C102" s="282" t="s">
        <v>140</v>
      </c>
      <c r="D102" s="283">
        <v>17.656030000000019</v>
      </c>
      <c r="E102" s="283">
        <v>57087.52650700001</v>
      </c>
      <c r="F102" s="283">
        <v>21.339440000000025</v>
      </c>
      <c r="G102" s="283">
        <v>67170.964092999988</v>
      </c>
      <c r="H102" s="283">
        <v>23.548930000000027</v>
      </c>
      <c r="I102" s="283">
        <v>76019.664040000032</v>
      </c>
      <c r="J102" s="283">
        <v>20.749610000000018</v>
      </c>
      <c r="K102" s="283">
        <v>79925.027525999976</v>
      </c>
      <c r="L102" s="283">
        <v>19.290150000000004</v>
      </c>
      <c r="M102" s="283">
        <v>71199.337186000033</v>
      </c>
      <c r="N102" s="283">
        <v>24.151150000000005</v>
      </c>
      <c r="O102" s="283">
        <v>90395.164938999893</v>
      </c>
      <c r="P102" s="283">
        <v>39.550302399999993</v>
      </c>
      <c r="Q102" s="283">
        <v>134130.33019299991</v>
      </c>
      <c r="R102" s="283">
        <v>26.301010000000034</v>
      </c>
      <c r="S102" s="283">
        <v>98031.965389999954</v>
      </c>
      <c r="T102" s="283">
        <v>15.677990000000008</v>
      </c>
      <c r="U102" s="283">
        <v>60472.288960000027</v>
      </c>
      <c r="V102" s="283">
        <v>14.685350000000003</v>
      </c>
      <c r="W102" s="283">
        <v>56868.854092000067</v>
      </c>
      <c r="X102" s="283">
        <v>19.089060000000003</v>
      </c>
      <c r="Y102" s="283">
        <v>74758.860470000014</v>
      </c>
      <c r="Z102" s="283">
        <v>18.372059999999969</v>
      </c>
      <c r="AA102" s="283">
        <v>74422.536268999975</v>
      </c>
      <c r="AB102" s="283">
        <f t="shared" si="20"/>
        <v>260.41108240000011</v>
      </c>
      <c r="AC102" s="283">
        <f t="shared" si="20"/>
        <v>940482.5196649998</v>
      </c>
    </row>
    <row r="103" spans="1:30" ht="12" customHeight="1" x14ac:dyDescent="0.25">
      <c r="A103" s="459"/>
      <c r="B103" s="452" t="s">
        <v>311</v>
      </c>
      <c r="C103" s="282" t="s">
        <v>142</v>
      </c>
      <c r="D103" s="283">
        <v>12.1281</v>
      </c>
      <c r="E103" s="283">
        <v>24820.812862000002</v>
      </c>
      <c r="F103" s="283">
        <v>19.91188</v>
      </c>
      <c r="G103" s="283">
        <v>32762.288466000002</v>
      </c>
      <c r="H103" s="283">
        <v>5.4154</v>
      </c>
      <c r="I103" s="283">
        <v>8107.0612770000007</v>
      </c>
      <c r="J103" s="461">
        <v>8.0949099999999987</v>
      </c>
      <c r="K103" s="283">
        <v>11700.369842</v>
      </c>
      <c r="L103" s="283">
        <v>2.0028099999999998</v>
      </c>
      <c r="M103" s="283">
        <v>4743.1180339999992</v>
      </c>
      <c r="N103" s="283">
        <v>11.243249999999998</v>
      </c>
      <c r="O103" s="283">
        <v>19256.368142999996</v>
      </c>
      <c r="P103" s="283">
        <v>8.506079999999999</v>
      </c>
      <c r="Q103" s="283">
        <v>17191.771407000004</v>
      </c>
      <c r="R103" s="283">
        <v>11.852189999999998</v>
      </c>
      <c r="S103" s="283">
        <v>23609.308526000008</v>
      </c>
      <c r="T103" s="283">
        <v>3.3152300000000001</v>
      </c>
      <c r="U103" s="283">
        <v>5759.7435999999998</v>
      </c>
      <c r="V103" s="283">
        <v>4.4593400000000001</v>
      </c>
      <c r="W103" s="283">
        <v>8744.1477610000002</v>
      </c>
      <c r="X103" s="283">
        <v>8.7230600000000003</v>
      </c>
      <c r="Y103" s="283">
        <v>20753.187723999999</v>
      </c>
      <c r="Z103" s="283">
        <v>14.66367</v>
      </c>
      <c r="AA103" s="283">
        <v>26202.143417000007</v>
      </c>
      <c r="AB103" s="283">
        <f t="shared" si="20"/>
        <v>110.31591999999998</v>
      </c>
      <c r="AC103" s="434">
        <f t="shared" si="20"/>
        <v>203650.32105900001</v>
      </c>
    </row>
    <row r="104" spans="1:30" ht="12" customHeight="1" x14ac:dyDescent="0.25">
      <c r="A104" s="459"/>
      <c r="B104" s="452">
        <v>705</v>
      </c>
      <c r="C104" s="282" t="s">
        <v>143</v>
      </c>
      <c r="D104" s="283">
        <v>19.962259999999983</v>
      </c>
      <c r="E104" s="283">
        <v>90726.946742000015</v>
      </c>
      <c r="F104" s="283">
        <v>16.665659999999999</v>
      </c>
      <c r="G104" s="283">
        <v>73618.842191999967</v>
      </c>
      <c r="H104" s="283">
        <v>21.66917999999993</v>
      </c>
      <c r="I104" s="283">
        <v>105970.50176299998</v>
      </c>
      <c r="J104" s="283">
        <v>15.108740000000003</v>
      </c>
      <c r="K104" s="283">
        <v>76277.980143000023</v>
      </c>
      <c r="L104" s="283">
        <v>15.595139999999995</v>
      </c>
      <c r="M104" s="283">
        <v>87733.836081000045</v>
      </c>
      <c r="N104" s="283">
        <v>21.878259999999969</v>
      </c>
      <c r="O104" s="283">
        <v>115686.22609900014</v>
      </c>
      <c r="P104" s="283">
        <v>31.291141199999974</v>
      </c>
      <c r="Q104" s="283">
        <v>149469.67798600017</v>
      </c>
      <c r="R104" s="283">
        <v>31.850669999999987</v>
      </c>
      <c r="S104" s="283">
        <v>154810.79458700036</v>
      </c>
      <c r="T104" s="283">
        <v>16.648079999999993</v>
      </c>
      <c r="U104" s="283">
        <v>77056.397519000122</v>
      </c>
      <c r="V104" s="283">
        <v>19.941729999999957</v>
      </c>
      <c r="W104" s="283">
        <v>91640.036806000004</v>
      </c>
      <c r="X104" s="283">
        <v>19.934179999999955</v>
      </c>
      <c r="Y104" s="283">
        <v>98247.510584000091</v>
      </c>
      <c r="Z104" s="283">
        <v>25.170999999999882</v>
      </c>
      <c r="AA104" s="283">
        <v>122253.59996300039</v>
      </c>
      <c r="AB104" s="283">
        <f t="shared" si="20"/>
        <v>255.71604119999961</v>
      </c>
      <c r="AC104" s="283">
        <f t="shared" si="20"/>
        <v>1243492.3504650015</v>
      </c>
    </row>
    <row r="105" spans="1:30" ht="12" customHeight="1" x14ac:dyDescent="0.25">
      <c r="A105" s="459"/>
      <c r="B105" s="452" t="s">
        <v>144</v>
      </c>
      <c r="C105" s="282" t="s">
        <v>145</v>
      </c>
      <c r="D105" s="283">
        <v>1.1190100000000001</v>
      </c>
      <c r="E105" s="283">
        <v>3854.3270630000011</v>
      </c>
      <c r="F105" s="283">
        <v>1.0936199999999998</v>
      </c>
      <c r="G105" s="283">
        <v>4175.6680290000004</v>
      </c>
      <c r="H105" s="352">
        <v>1.1457800000000002</v>
      </c>
      <c r="I105" s="352">
        <v>5231.6472529999974</v>
      </c>
      <c r="J105" s="462">
        <v>0.8178500000000003</v>
      </c>
      <c r="K105" s="352">
        <v>2365.7028570000002</v>
      </c>
      <c r="L105" s="352">
        <v>0.67585000000000017</v>
      </c>
      <c r="M105" s="352">
        <v>2129.0492880000002</v>
      </c>
      <c r="N105" s="352">
        <v>0.94799999999999962</v>
      </c>
      <c r="O105" s="352">
        <v>3244.5617969999985</v>
      </c>
      <c r="P105" s="352">
        <v>1.04688</v>
      </c>
      <c r="Q105" s="352">
        <v>4191.8452049999996</v>
      </c>
      <c r="R105" s="352">
        <v>2.5177599999999978</v>
      </c>
      <c r="S105" s="352">
        <v>9086.2461660000008</v>
      </c>
      <c r="T105" s="352">
        <v>0.66010999999999997</v>
      </c>
      <c r="U105" s="352">
        <v>2786.9368770000001</v>
      </c>
      <c r="V105" s="352">
        <v>1.01515</v>
      </c>
      <c r="W105" s="352">
        <v>4262.8104329999996</v>
      </c>
      <c r="X105" s="352">
        <v>1.3884600000000002</v>
      </c>
      <c r="Y105" s="352">
        <v>4859.2707969999983</v>
      </c>
      <c r="Z105" s="352">
        <v>0.83504999999999996</v>
      </c>
      <c r="AA105" s="352">
        <v>2682.664949999999</v>
      </c>
      <c r="AB105" s="409">
        <f t="shared" si="20"/>
        <v>13.263519999999998</v>
      </c>
      <c r="AC105" s="409">
        <f t="shared" si="20"/>
        <v>48870.730714999991</v>
      </c>
    </row>
    <row r="106" spans="1:30" ht="5.25" customHeight="1" x14ac:dyDescent="0.25">
      <c r="A106" s="31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</row>
    <row r="107" spans="1:30" s="5" customFormat="1" ht="14.25" customHeight="1" x14ac:dyDescent="0.25">
      <c r="A107" s="373"/>
      <c r="B107" s="373"/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</row>
    <row r="108" spans="1:30" s="5" customFormat="1" ht="21" customHeight="1" x14ac:dyDescent="0.25">
      <c r="A108" s="37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</row>
    <row r="109" spans="1:30" ht="18.75" customHeight="1" x14ac:dyDescent="0.25">
      <c r="A109" s="373"/>
      <c r="B109" s="373"/>
      <c r="C109" s="373"/>
      <c r="D109" s="379"/>
      <c r="E109" s="379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</row>
    <row r="110" spans="1:30" x14ac:dyDescent="0.25">
      <c r="A110" s="373"/>
      <c r="B110" s="373"/>
      <c r="C110" s="373"/>
      <c r="D110" s="374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4"/>
      <c r="R110" s="374"/>
      <c r="S110" s="374"/>
      <c r="T110" s="374"/>
      <c r="U110" s="374"/>
      <c r="V110" s="374"/>
      <c r="W110" s="374"/>
      <c r="X110" s="374"/>
      <c r="Y110" s="374"/>
      <c r="Z110" s="374"/>
      <c r="AA110" s="374"/>
      <c r="AB110" s="247"/>
      <c r="AC110" s="375" t="s">
        <v>276</v>
      </c>
    </row>
    <row r="111" spans="1:30" x14ac:dyDescent="0.25">
      <c r="A111" s="610" t="s">
        <v>346</v>
      </c>
      <c r="B111" s="610"/>
      <c r="C111" s="610"/>
      <c r="D111" s="610"/>
      <c r="E111" s="610"/>
      <c r="F111" s="610"/>
      <c r="G111" s="610"/>
      <c r="H111" s="610"/>
      <c r="I111" s="610"/>
      <c r="J111" s="610"/>
      <c r="K111" s="610"/>
      <c r="L111" s="610"/>
      <c r="M111" s="610"/>
      <c r="N111" s="610"/>
      <c r="O111" s="610"/>
      <c r="P111" s="610"/>
      <c r="Q111" s="610"/>
      <c r="R111" s="610"/>
      <c r="S111" s="610"/>
      <c r="T111" s="610"/>
      <c r="U111" s="610"/>
      <c r="V111" s="610"/>
      <c r="W111" s="610"/>
      <c r="X111" s="610"/>
      <c r="Y111" s="610"/>
      <c r="Z111" s="610"/>
      <c r="AA111" s="610"/>
      <c r="AB111" s="610"/>
      <c r="AC111" s="610"/>
    </row>
    <row r="112" spans="1:30" x14ac:dyDescent="0.25">
      <c r="A112" s="582" t="s">
        <v>3</v>
      </c>
      <c r="B112" s="582"/>
      <c r="C112" s="582"/>
      <c r="D112" s="582"/>
      <c r="E112" s="582"/>
      <c r="F112" s="582"/>
      <c r="G112" s="582"/>
      <c r="H112" s="582"/>
      <c r="I112" s="582"/>
      <c r="J112" s="582"/>
      <c r="K112" s="582"/>
      <c r="L112" s="582"/>
      <c r="M112" s="582"/>
      <c r="N112" s="582"/>
      <c r="O112" s="582"/>
      <c r="P112" s="582"/>
      <c r="Q112" s="582"/>
      <c r="R112" s="582"/>
      <c r="S112" s="582"/>
      <c r="T112" s="582"/>
      <c r="U112" s="582"/>
      <c r="V112" s="582"/>
      <c r="W112" s="582"/>
      <c r="X112" s="582"/>
      <c r="Y112" s="582"/>
      <c r="Z112" s="582"/>
      <c r="AA112" s="582"/>
      <c r="AB112" s="582"/>
      <c r="AC112" s="582"/>
    </row>
    <row r="113" spans="1:35" ht="4.5" customHeight="1" thickBot="1" x14ac:dyDescent="0.3">
      <c r="A113" s="401"/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376"/>
      <c r="AC113" s="376"/>
    </row>
    <row r="114" spans="1:35" ht="15.75" thickBot="1" x14ac:dyDescent="0.3">
      <c r="A114" s="597" t="s">
        <v>149</v>
      </c>
      <c r="B114" s="599" t="s">
        <v>5</v>
      </c>
      <c r="C114" s="586" t="s">
        <v>90</v>
      </c>
      <c r="D114" s="585" t="s">
        <v>7</v>
      </c>
      <c r="E114" s="585"/>
      <c r="F114" s="585" t="s">
        <v>8</v>
      </c>
      <c r="G114" s="585"/>
      <c r="H114" s="585" t="s">
        <v>9</v>
      </c>
      <c r="I114" s="585"/>
      <c r="J114" s="585" t="s">
        <v>10</v>
      </c>
      <c r="K114" s="585"/>
      <c r="L114" s="585" t="s">
        <v>11</v>
      </c>
      <c r="M114" s="585"/>
      <c r="N114" s="585" t="s">
        <v>12</v>
      </c>
      <c r="O114" s="585"/>
      <c r="P114" s="585" t="s">
        <v>13</v>
      </c>
      <c r="Q114" s="585"/>
      <c r="R114" s="585" t="s">
        <v>272</v>
      </c>
      <c r="S114" s="585"/>
      <c r="T114" s="585" t="s">
        <v>15</v>
      </c>
      <c r="U114" s="585"/>
      <c r="V114" s="585" t="s">
        <v>16</v>
      </c>
      <c r="W114" s="585"/>
      <c r="X114" s="585" t="s">
        <v>17</v>
      </c>
      <c r="Y114" s="585"/>
      <c r="Z114" s="585" t="s">
        <v>18</v>
      </c>
      <c r="AA114" s="585"/>
      <c r="AB114" s="585" t="s">
        <v>19</v>
      </c>
      <c r="AC114" s="592"/>
    </row>
    <row r="115" spans="1:35" s="5" customFormat="1" ht="15.75" thickBot="1" x14ac:dyDescent="0.3">
      <c r="A115" s="598"/>
      <c r="B115" s="600"/>
      <c r="C115" s="587"/>
      <c r="D115" s="242" t="s">
        <v>20</v>
      </c>
      <c r="E115" s="242" t="s">
        <v>21</v>
      </c>
      <c r="F115" s="242" t="s">
        <v>20</v>
      </c>
      <c r="G115" s="242" t="s">
        <v>21</v>
      </c>
      <c r="H115" s="242" t="s">
        <v>20</v>
      </c>
      <c r="I115" s="242" t="s">
        <v>21</v>
      </c>
      <c r="J115" s="242" t="s">
        <v>20</v>
      </c>
      <c r="K115" s="242" t="s">
        <v>21</v>
      </c>
      <c r="L115" s="242" t="s">
        <v>20</v>
      </c>
      <c r="M115" s="242" t="s">
        <v>21</v>
      </c>
      <c r="N115" s="242" t="s">
        <v>20</v>
      </c>
      <c r="O115" s="242" t="s">
        <v>21</v>
      </c>
      <c r="P115" s="242" t="s">
        <v>20</v>
      </c>
      <c r="Q115" s="242" t="s">
        <v>21</v>
      </c>
      <c r="R115" s="242" t="s">
        <v>20</v>
      </c>
      <c r="S115" s="242" t="s">
        <v>21</v>
      </c>
      <c r="T115" s="242" t="s">
        <v>20</v>
      </c>
      <c r="U115" s="242" t="s">
        <v>21</v>
      </c>
      <c r="V115" s="242" t="s">
        <v>20</v>
      </c>
      <c r="W115" s="242" t="s">
        <v>21</v>
      </c>
      <c r="X115" s="242" t="s">
        <v>20</v>
      </c>
      <c r="Y115" s="242" t="s">
        <v>21</v>
      </c>
      <c r="Z115" s="242" t="s">
        <v>20</v>
      </c>
      <c r="AA115" s="242" t="s">
        <v>21</v>
      </c>
      <c r="AB115" s="242" t="s">
        <v>20</v>
      </c>
      <c r="AC115" s="243" t="s">
        <v>21</v>
      </c>
    </row>
    <row r="116" spans="1:35" s="5" customFormat="1" ht="12" customHeight="1" x14ac:dyDescent="0.25">
      <c r="A116" s="334"/>
      <c r="B116" s="335"/>
      <c r="C116" s="334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6"/>
      <c r="Z116" s="336"/>
      <c r="AA116" s="336"/>
      <c r="AB116" s="336"/>
      <c r="AC116" s="336"/>
    </row>
    <row r="117" spans="1:35" s="469" customFormat="1" ht="12" customHeight="1" x14ac:dyDescent="0.25">
      <c r="A117" s="463"/>
      <c r="B117" s="464" t="s">
        <v>150</v>
      </c>
      <c r="C117" s="465" t="s">
        <v>151</v>
      </c>
      <c r="D117" s="466">
        <v>1.3769000000000002</v>
      </c>
      <c r="E117" s="466">
        <v>3377.9830670000001</v>
      </c>
      <c r="F117" s="466">
        <v>0.80840999999999996</v>
      </c>
      <c r="G117" s="466">
        <v>7375.7914419999997</v>
      </c>
      <c r="H117" s="466">
        <v>3.0321699999999998</v>
      </c>
      <c r="I117" s="466">
        <v>8214.8741590000009</v>
      </c>
      <c r="J117" s="466">
        <v>1.4219899999999999</v>
      </c>
      <c r="K117" s="466">
        <v>12643.366117999998</v>
      </c>
      <c r="L117" s="466">
        <v>3.8535600000000003</v>
      </c>
      <c r="M117" s="466">
        <v>8486.4165400000002</v>
      </c>
      <c r="N117" s="466">
        <v>1.2223600000000001</v>
      </c>
      <c r="O117" s="466">
        <v>3849.8541759999998</v>
      </c>
      <c r="P117" s="466">
        <v>8.7432800000000004</v>
      </c>
      <c r="Q117" s="466">
        <v>23877.924546000006</v>
      </c>
      <c r="R117" s="466">
        <v>2.0664100000000003</v>
      </c>
      <c r="S117" s="466">
        <v>6363.6428059999998</v>
      </c>
      <c r="T117" s="466">
        <v>4.633729999999999</v>
      </c>
      <c r="U117" s="466">
        <v>9053.3812080000007</v>
      </c>
      <c r="V117" s="466">
        <v>4.5933899999999985</v>
      </c>
      <c r="W117" s="466">
        <v>9129.488589999999</v>
      </c>
      <c r="X117" s="466">
        <v>2.4689400000000004</v>
      </c>
      <c r="Y117" s="466">
        <v>7911.3478709999999</v>
      </c>
      <c r="Z117" s="466">
        <v>1.4527900000000002</v>
      </c>
      <c r="AA117" s="466">
        <v>3193.7567360000003</v>
      </c>
      <c r="AB117" s="466">
        <f t="shared" ref="AB117:AC125" si="23">D117+F117+H117+J117+L117+N117+P117+R117+T117+V117+X117+Z117</f>
        <v>35.673930000000006</v>
      </c>
      <c r="AC117" s="466">
        <f t="shared" si="23"/>
        <v>103477.82725900001</v>
      </c>
      <c r="AD117" s="467"/>
      <c r="AE117" s="468"/>
      <c r="AF117" s="468"/>
      <c r="AG117" s="468"/>
      <c r="AH117" s="468"/>
      <c r="AI117" s="468"/>
    </row>
    <row r="118" spans="1:35" ht="12" customHeight="1" x14ac:dyDescent="0.25">
      <c r="A118" s="459"/>
      <c r="B118" s="452" t="s">
        <v>152</v>
      </c>
      <c r="C118" s="282" t="s">
        <v>153</v>
      </c>
      <c r="D118" s="283">
        <v>0</v>
      </c>
      <c r="E118" s="283">
        <v>0</v>
      </c>
      <c r="F118" s="283">
        <v>0</v>
      </c>
      <c r="G118" s="283">
        <v>0</v>
      </c>
      <c r="H118" s="283">
        <v>0</v>
      </c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3">
        <v>0</v>
      </c>
      <c r="V118" s="283">
        <v>0</v>
      </c>
      <c r="W118" s="283">
        <v>0</v>
      </c>
      <c r="X118" s="283">
        <v>0</v>
      </c>
      <c r="Y118" s="283">
        <v>0</v>
      </c>
      <c r="Z118" s="283">
        <v>0</v>
      </c>
      <c r="AA118" s="283">
        <v>0</v>
      </c>
      <c r="AB118" s="283">
        <f t="shared" si="23"/>
        <v>0</v>
      </c>
      <c r="AC118" s="283">
        <f t="shared" si="23"/>
        <v>0</v>
      </c>
    </row>
    <row r="119" spans="1:35" ht="12" customHeight="1" x14ac:dyDescent="0.25">
      <c r="A119" s="459"/>
      <c r="B119" s="452" t="s">
        <v>154</v>
      </c>
      <c r="C119" s="282" t="s">
        <v>155</v>
      </c>
      <c r="D119" s="283">
        <v>6.9150199999999931</v>
      </c>
      <c r="E119" s="283">
        <v>22832.197866000017</v>
      </c>
      <c r="F119" s="283">
        <v>6.5553299999999961</v>
      </c>
      <c r="G119" s="283">
        <v>20525.264177000001</v>
      </c>
      <c r="H119" s="283">
        <v>8.2961299999999927</v>
      </c>
      <c r="I119" s="283">
        <v>24045.138858000006</v>
      </c>
      <c r="J119" s="283">
        <v>9.7593699999999917</v>
      </c>
      <c r="K119" s="283">
        <v>27528.469988000012</v>
      </c>
      <c r="L119" s="283">
        <v>6.6699799999999954</v>
      </c>
      <c r="M119" s="283">
        <v>20962.705285999993</v>
      </c>
      <c r="N119" s="283">
        <v>8.5385499999999936</v>
      </c>
      <c r="O119" s="283">
        <v>25664.689523999994</v>
      </c>
      <c r="P119" s="283">
        <v>16.076511199999992</v>
      </c>
      <c r="Q119" s="283">
        <v>39264.399048000014</v>
      </c>
      <c r="R119" s="283">
        <v>12.625169999999986</v>
      </c>
      <c r="S119" s="283">
        <v>36714.135896000007</v>
      </c>
      <c r="T119" s="283">
        <v>9.6650099999999952</v>
      </c>
      <c r="U119" s="283">
        <v>22479.971467999985</v>
      </c>
      <c r="V119" s="283">
        <v>10.919059999999993</v>
      </c>
      <c r="W119" s="283">
        <v>29940.724198999982</v>
      </c>
      <c r="X119" s="283">
        <v>10.578689999999991</v>
      </c>
      <c r="Y119" s="283">
        <v>26119.638308999987</v>
      </c>
      <c r="Z119" s="283">
        <v>11.591530000000004</v>
      </c>
      <c r="AA119" s="283">
        <v>29917.73793599998</v>
      </c>
      <c r="AB119" s="283">
        <f t="shared" si="23"/>
        <v>118.19035119999992</v>
      </c>
      <c r="AC119" s="283">
        <f t="shared" si="23"/>
        <v>325995.07255500002</v>
      </c>
    </row>
    <row r="120" spans="1:35" ht="12" customHeight="1" x14ac:dyDescent="0.25">
      <c r="A120" s="459"/>
      <c r="B120" s="452" t="s">
        <v>156</v>
      </c>
      <c r="C120" s="282" t="s">
        <v>157</v>
      </c>
      <c r="D120" s="283">
        <v>4.3458000000000014</v>
      </c>
      <c r="E120" s="283">
        <v>27317.597575000003</v>
      </c>
      <c r="F120" s="283">
        <v>4.2347800000000007</v>
      </c>
      <c r="G120" s="283">
        <v>26600.215358999998</v>
      </c>
      <c r="H120" s="283">
        <v>5.2601700000000005</v>
      </c>
      <c r="I120" s="283">
        <v>33005.421579999995</v>
      </c>
      <c r="J120" s="283">
        <v>4.3890200000000004</v>
      </c>
      <c r="K120" s="283">
        <v>27144.611238999994</v>
      </c>
      <c r="L120" s="283">
        <v>4.4826300000000003</v>
      </c>
      <c r="M120" s="283">
        <v>28117.958899999998</v>
      </c>
      <c r="N120" s="283">
        <v>4.3053300000000005</v>
      </c>
      <c r="O120" s="283">
        <v>27121.250479999999</v>
      </c>
      <c r="P120" s="283">
        <v>6.8261800000000008</v>
      </c>
      <c r="Q120" s="283">
        <v>43201.738661999996</v>
      </c>
      <c r="R120" s="283">
        <v>7.2838200000000004</v>
      </c>
      <c r="S120" s="283">
        <v>46150.668923000005</v>
      </c>
      <c r="T120" s="283">
        <v>3.5156699999999987</v>
      </c>
      <c r="U120" s="283">
        <v>22197.156919000001</v>
      </c>
      <c r="V120" s="283">
        <v>4.0098599999999989</v>
      </c>
      <c r="W120" s="283">
        <v>25288.17083399999</v>
      </c>
      <c r="X120" s="283">
        <v>3.7985699999999998</v>
      </c>
      <c r="Y120" s="283">
        <v>24424.772158999989</v>
      </c>
      <c r="Z120" s="283">
        <v>4.8006400000000005</v>
      </c>
      <c r="AA120" s="283">
        <v>29785.194893999975</v>
      </c>
      <c r="AB120" s="283">
        <f t="shared" si="23"/>
        <v>57.252470000000002</v>
      </c>
      <c r="AC120" s="283">
        <f t="shared" si="23"/>
        <v>360354.75752399984</v>
      </c>
    </row>
    <row r="121" spans="1:35" ht="12" customHeight="1" x14ac:dyDescent="0.25">
      <c r="A121" s="459"/>
      <c r="B121" s="452" t="s">
        <v>158</v>
      </c>
      <c r="C121" s="282" t="s">
        <v>159</v>
      </c>
      <c r="D121" s="283">
        <v>6.6154499999999992</v>
      </c>
      <c r="E121" s="283">
        <v>20098.301919000005</v>
      </c>
      <c r="F121" s="283">
        <v>7.2641600000000004</v>
      </c>
      <c r="G121" s="283">
        <v>27002.721654000001</v>
      </c>
      <c r="H121" s="352">
        <v>11.153759999999997</v>
      </c>
      <c r="I121" s="352">
        <v>39905.313311999984</v>
      </c>
      <c r="J121" s="352">
        <v>7.7466499999999998</v>
      </c>
      <c r="K121" s="352">
        <v>25363.777189000004</v>
      </c>
      <c r="L121" s="352">
        <v>9.5058800000000012</v>
      </c>
      <c r="M121" s="352">
        <v>27725.445712000001</v>
      </c>
      <c r="N121" s="352">
        <v>8.3768699999999985</v>
      </c>
      <c r="O121" s="352">
        <v>30062.280848999999</v>
      </c>
      <c r="P121" s="352">
        <v>13.746721200000003</v>
      </c>
      <c r="Q121" s="352">
        <v>44435.44006500001</v>
      </c>
      <c r="R121" s="352">
        <v>7.1402099999999997</v>
      </c>
      <c r="S121" s="352">
        <v>20574.737036999988</v>
      </c>
      <c r="T121" s="352">
        <v>5.1170799999999996</v>
      </c>
      <c r="U121" s="352">
        <v>13748.416863999999</v>
      </c>
      <c r="V121" s="352">
        <v>5.4239500000000005</v>
      </c>
      <c r="W121" s="352">
        <v>14997.516556999999</v>
      </c>
      <c r="X121" s="352">
        <v>3.7365599999999999</v>
      </c>
      <c r="Y121" s="352">
        <v>11022.715592</v>
      </c>
      <c r="Z121" s="352">
        <v>6.6008500000000003</v>
      </c>
      <c r="AA121" s="352">
        <v>18074.172505000002</v>
      </c>
      <c r="AB121" s="409">
        <f t="shared" si="23"/>
        <v>92.428141199999985</v>
      </c>
      <c r="AC121" s="409">
        <f t="shared" si="23"/>
        <v>293010.839255</v>
      </c>
    </row>
    <row r="122" spans="1:35" ht="12" customHeight="1" x14ac:dyDescent="0.25">
      <c r="A122" s="459"/>
      <c r="B122" s="452" t="s">
        <v>160</v>
      </c>
      <c r="C122" s="282" t="s">
        <v>161</v>
      </c>
      <c r="D122" s="283">
        <v>0</v>
      </c>
      <c r="E122" s="283">
        <v>0</v>
      </c>
      <c r="F122" s="283">
        <v>0</v>
      </c>
      <c r="G122" s="283">
        <v>0</v>
      </c>
      <c r="H122" s="283">
        <v>0</v>
      </c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3">
        <v>0</v>
      </c>
      <c r="V122" s="283">
        <v>0</v>
      </c>
      <c r="W122" s="283">
        <v>0</v>
      </c>
      <c r="X122" s="283">
        <v>0</v>
      </c>
      <c r="Y122" s="283">
        <v>0</v>
      </c>
      <c r="Z122" s="283">
        <v>0</v>
      </c>
      <c r="AA122" s="283">
        <v>0</v>
      </c>
      <c r="AB122" s="283">
        <f t="shared" si="23"/>
        <v>0</v>
      </c>
      <c r="AC122" s="283">
        <f t="shared" si="23"/>
        <v>0</v>
      </c>
    </row>
    <row r="123" spans="1:35" ht="12" customHeight="1" x14ac:dyDescent="0.25">
      <c r="A123" s="470"/>
      <c r="B123" s="452" t="s">
        <v>312</v>
      </c>
      <c r="C123" s="460" t="s">
        <v>313</v>
      </c>
      <c r="D123" s="352">
        <v>4.5541300000000104</v>
      </c>
      <c r="E123" s="352">
        <v>13286.603578000009</v>
      </c>
      <c r="F123" s="352">
        <v>5.8253900000000085</v>
      </c>
      <c r="G123" s="352">
        <v>16167.458522999992</v>
      </c>
      <c r="H123" s="352">
        <v>5.5474200000000105</v>
      </c>
      <c r="I123" s="352">
        <v>15062.299280999996</v>
      </c>
      <c r="J123" s="352">
        <v>5.5703600000000115</v>
      </c>
      <c r="K123" s="352">
        <v>16218.299173999994</v>
      </c>
      <c r="L123" s="352">
        <v>4.1872399999999992</v>
      </c>
      <c r="M123" s="352">
        <v>11197.966798999998</v>
      </c>
      <c r="N123" s="352">
        <v>10.446309999999995</v>
      </c>
      <c r="O123" s="352">
        <v>22222.946515999993</v>
      </c>
      <c r="P123" s="352">
        <v>19.481949999999987</v>
      </c>
      <c r="Q123" s="352">
        <v>38427.404463000072</v>
      </c>
      <c r="R123" s="352">
        <v>24.804429999999986</v>
      </c>
      <c r="S123" s="352">
        <v>41525.481480000126</v>
      </c>
      <c r="T123" s="352">
        <v>4.5878500000000084</v>
      </c>
      <c r="U123" s="352">
        <v>13244.165803999991</v>
      </c>
      <c r="V123" s="352">
        <v>181.69103000000007</v>
      </c>
      <c r="W123" s="352">
        <v>82682.054557999974</v>
      </c>
      <c r="X123" s="352">
        <v>33.580779999999976</v>
      </c>
      <c r="Y123" s="352">
        <v>29704.432841000002</v>
      </c>
      <c r="Z123" s="352">
        <v>229.44342000000015</v>
      </c>
      <c r="AA123" s="352">
        <v>108068.91012399994</v>
      </c>
      <c r="AB123" s="409">
        <f t="shared" si="23"/>
        <v>529.72031000000027</v>
      </c>
      <c r="AC123" s="409">
        <f t="shared" si="23"/>
        <v>407808.02314100007</v>
      </c>
      <c r="AD123" s="84"/>
    </row>
    <row r="124" spans="1:35" ht="12" customHeight="1" x14ac:dyDescent="0.25">
      <c r="A124" s="248" t="s">
        <v>105</v>
      </c>
      <c r="B124" s="250"/>
      <c r="C124" s="325" t="s">
        <v>166</v>
      </c>
      <c r="D124" s="285"/>
      <c r="E124" s="285"/>
      <c r="F124" s="250"/>
      <c r="G124" s="250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409"/>
      <c r="AC124" s="283"/>
    </row>
    <row r="125" spans="1:35" s="5" customFormat="1" ht="12" customHeight="1" x14ac:dyDescent="0.25">
      <c r="A125" s="588"/>
      <c r="B125" s="588"/>
      <c r="C125" s="339" t="s">
        <v>167</v>
      </c>
      <c r="D125" s="263">
        <f>SUM(D126:D130)</f>
        <v>4858.7929000000004</v>
      </c>
      <c r="E125" s="263">
        <f t="shared" ref="E125:Z125" si="24">SUM(E126:E130)</f>
        <v>4835123.9290540004</v>
      </c>
      <c r="F125" s="263">
        <f t="shared" si="24"/>
        <v>4602.6870500000023</v>
      </c>
      <c r="G125" s="263">
        <f t="shared" si="24"/>
        <v>4248131.8251930019</v>
      </c>
      <c r="H125" s="471">
        <f t="shared" si="24"/>
        <v>9389.8321199999973</v>
      </c>
      <c r="I125" s="471">
        <f t="shared" si="24"/>
        <v>8715281.2342610061</v>
      </c>
      <c r="J125" s="471">
        <f t="shared" si="24"/>
        <v>6310.6573099999987</v>
      </c>
      <c r="K125" s="471">
        <f t="shared" si="24"/>
        <v>6718232.0879219975</v>
      </c>
      <c r="L125" s="471">
        <f t="shared" si="24"/>
        <v>6753.3101200000001</v>
      </c>
      <c r="M125" s="471">
        <f t="shared" si="24"/>
        <v>6723554.2973100003</v>
      </c>
      <c r="N125" s="471">
        <f t="shared" si="24"/>
        <v>3925.2430899999999</v>
      </c>
      <c r="O125" s="471">
        <f t="shared" si="24"/>
        <v>3832250.0507360008</v>
      </c>
      <c r="P125" s="471">
        <f>SUM(P126:P130)</f>
        <v>4156.2959700000001</v>
      </c>
      <c r="Q125" s="471">
        <f>SUM(Q126:Q130)</f>
        <v>4243206.729689003</v>
      </c>
      <c r="R125" s="471">
        <f t="shared" si="24"/>
        <v>5591.5617700000003</v>
      </c>
      <c r="S125" s="471">
        <f t="shared" si="24"/>
        <v>5538446.8995739985</v>
      </c>
      <c r="T125" s="471">
        <f t="shared" si="24"/>
        <v>3862.4666600000005</v>
      </c>
      <c r="U125" s="471">
        <f t="shared" si="24"/>
        <v>3999143.8402810004</v>
      </c>
      <c r="V125" s="471">
        <f t="shared" si="24"/>
        <v>11183.212850000005</v>
      </c>
      <c r="W125" s="471">
        <f t="shared" si="24"/>
        <v>9609460.227775</v>
      </c>
      <c r="X125" s="471">
        <f t="shared" si="24"/>
        <v>8512.4284599999992</v>
      </c>
      <c r="Y125" s="471">
        <f t="shared" si="24"/>
        <v>7214792.0658749994</v>
      </c>
      <c r="Z125" s="471">
        <f t="shared" si="24"/>
        <v>14227.170060000002</v>
      </c>
      <c r="AA125" s="471">
        <f>SUM(AA126:AA130)</f>
        <v>10598888.950573996</v>
      </c>
      <c r="AB125" s="263">
        <f t="shared" si="23"/>
        <v>83373.658360000001</v>
      </c>
      <c r="AC125" s="263">
        <f t="shared" si="23"/>
        <v>76276512.138244003</v>
      </c>
    </row>
    <row r="126" spans="1:35" s="5" customFormat="1" ht="12" customHeight="1" x14ac:dyDescent="0.25">
      <c r="A126" s="402"/>
      <c r="B126" s="402" t="s">
        <v>168</v>
      </c>
      <c r="C126" s="252" t="s">
        <v>169</v>
      </c>
      <c r="D126" s="265">
        <v>275</v>
      </c>
      <c r="E126" s="265">
        <v>219195</v>
      </c>
      <c r="F126" s="265">
        <v>651.79999999999995</v>
      </c>
      <c r="G126" s="265">
        <v>525697</v>
      </c>
      <c r="H126" s="253">
        <v>356</v>
      </c>
      <c r="I126" s="253">
        <v>281762.09999999998</v>
      </c>
      <c r="J126" s="253">
        <v>964.25004000000001</v>
      </c>
      <c r="K126" s="253">
        <v>884422.22</v>
      </c>
      <c r="L126" s="253">
        <v>0</v>
      </c>
      <c r="M126" s="253">
        <v>0</v>
      </c>
      <c r="N126" s="253">
        <v>1.6E-2</v>
      </c>
      <c r="O126" s="253">
        <v>1865</v>
      </c>
      <c r="P126" s="253">
        <v>0</v>
      </c>
      <c r="Q126" s="253">
        <v>0</v>
      </c>
      <c r="R126" s="253">
        <v>0</v>
      </c>
      <c r="S126" s="253">
        <v>0</v>
      </c>
      <c r="T126" s="273">
        <v>0</v>
      </c>
      <c r="U126" s="273">
        <v>0</v>
      </c>
      <c r="V126" s="273">
        <v>600</v>
      </c>
      <c r="W126" s="273">
        <v>452400</v>
      </c>
      <c r="X126" s="273">
        <v>1312.5</v>
      </c>
      <c r="Y126" s="273">
        <v>1120747</v>
      </c>
      <c r="Z126" s="273">
        <v>1947.5</v>
      </c>
      <c r="AA126" s="273">
        <v>1749844.5</v>
      </c>
      <c r="AB126" s="253">
        <f>D126+F126+H126+J126+L126+N126+P126+R126+T126+V126+X126+Z126</f>
        <v>6107.0660399999997</v>
      </c>
      <c r="AC126" s="253">
        <f>E126+G126+I126+K126</f>
        <v>1911076.3199999998</v>
      </c>
    </row>
    <row r="127" spans="1:35" s="5" customFormat="1" ht="12" customHeight="1" x14ac:dyDescent="0.25">
      <c r="A127" s="402"/>
      <c r="B127" s="402" t="s">
        <v>170</v>
      </c>
      <c r="C127" s="252" t="s">
        <v>171</v>
      </c>
      <c r="D127" s="253">
        <v>1736.6743999999999</v>
      </c>
      <c r="E127" s="253">
        <v>1075332.5299510006</v>
      </c>
      <c r="F127" s="253">
        <v>1702.2880200000004</v>
      </c>
      <c r="G127" s="253">
        <v>971706.98062700045</v>
      </c>
      <c r="H127" s="253">
        <v>3397.2280500000011</v>
      </c>
      <c r="I127" s="253">
        <v>1943951.5455270007</v>
      </c>
      <c r="J127" s="253">
        <v>446.37035999999989</v>
      </c>
      <c r="K127" s="253">
        <v>300155.04668499995</v>
      </c>
      <c r="L127" s="253">
        <v>2905.5867699999994</v>
      </c>
      <c r="M127" s="253">
        <v>2040229.8802380001</v>
      </c>
      <c r="N127" s="253">
        <v>1475.3424999999997</v>
      </c>
      <c r="O127" s="253">
        <v>995459.04605200037</v>
      </c>
      <c r="P127" s="253">
        <v>1624.3718299999998</v>
      </c>
      <c r="Q127" s="253">
        <v>1080283.2621350004</v>
      </c>
      <c r="R127" s="253">
        <v>1556.8014900000005</v>
      </c>
      <c r="S127" s="253">
        <v>999656.90945400042</v>
      </c>
      <c r="T127" s="472">
        <v>1042.9905000000006</v>
      </c>
      <c r="U127" s="277">
        <v>647348.10726600059</v>
      </c>
      <c r="V127" s="277">
        <v>5326.3146400000023</v>
      </c>
      <c r="W127" s="277">
        <v>3159400.1770329988</v>
      </c>
      <c r="X127" s="277">
        <v>3927.5585899999996</v>
      </c>
      <c r="Y127" s="277">
        <v>2064145.3516529999</v>
      </c>
      <c r="Z127" s="277">
        <v>7296.3462800000025</v>
      </c>
      <c r="AA127" s="277">
        <v>3580961.1259599975</v>
      </c>
      <c r="AB127" s="253">
        <f>D127+F127+H127+J127+L127+N127+P127+R127+T127+V127+X127+Z127</f>
        <v>32437.873430000003</v>
      </c>
      <c r="AC127" s="253">
        <f t="shared" ref="AC127:AC132" si="25">E127+G127+I127+K127+M127+O127+Q127+S127+U127+W127+Y127+AA127</f>
        <v>18858629.962581001</v>
      </c>
      <c r="AD127" s="84"/>
    </row>
    <row r="128" spans="1:35" s="5" customFormat="1" ht="12" customHeight="1" x14ac:dyDescent="0.25">
      <c r="A128" s="402"/>
      <c r="B128" s="402" t="s">
        <v>172</v>
      </c>
      <c r="C128" s="252" t="s">
        <v>173</v>
      </c>
      <c r="D128" s="340">
        <v>1.7448600000000001</v>
      </c>
      <c r="E128" s="253">
        <v>12974.660404999999</v>
      </c>
      <c r="F128" s="253">
        <v>0.3402</v>
      </c>
      <c r="G128" s="253">
        <v>7889.9864399999997</v>
      </c>
      <c r="H128" s="253">
        <v>6.4860300000000004</v>
      </c>
      <c r="I128" s="253">
        <v>23864.219518999998</v>
      </c>
      <c r="J128" s="253">
        <v>5.4363700000000001</v>
      </c>
      <c r="K128" s="253">
        <v>19870.123572999997</v>
      </c>
      <c r="L128" s="253">
        <v>6.2296899999999997</v>
      </c>
      <c r="M128" s="253">
        <v>24562.537041000003</v>
      </c>
      <c r="N128" s="253">
        <v>6.1916000000000002</v>
      </c>
      <c r="O128" s="253">
        <v>24065.174510000001</v>
      </c>
      <c r="P128" s="253">
        <v>7.7746400000000007</v>
      </c>
      <c r="Q128" s="253">
        <v>26826.681140999997</v>
      </c>
      <c r="R128" s="253">
        <v>5.2390499999999989</v>
      </c>
      <c r="S128" s="253">
        <v>19403.391285000002</v>
      </c>
      <c r="T128" s="472">
        <v>6.3934600000000001</v>
      </c>
      <c r="U128" s="277">
        <v>20672.161316000002</v>
      </c>
      <c r="V128" s="277">
        <v>5.5418199999999995</v>
      </c>
      <c r="W128" s="277">
        <v>20679.999286999999</v>
      </c>
      <c r="X128" s="277">
        <v>4.8325100000000001</v>
      </c>
      <c r="Y128" s="277">
        <v>16839.774732000002</v>
      </c>
      <c r="Z128" s="277">
        <v>4.9913200000000009</v>
      </c>
      <c r="AA128" s="277">
        <v>17153.756638999999</v>
      </c>
      <c r="AB128" s="253">
        <f>D128+F128+H128+J128+L128+N128</f>
        <v>26.428750000000001</v>
      </c>
      <c r="AC128" s="253">
        <f t="shared" si="25"/>
        <v>234802.46588799998</v>
      </c>
    </row>
    <row r="129" spans="1:32" s="5" customFormat="1" ht="12" customHeight="1" x14ac:dyDescent="0.25">
      <c r="A129" s="402"/>
      <c r="B129" s="402" t="s">
        <v>174</v>
      </c>
      <c r="C129" s="252" t="s">
        <v>175</v>
      </c>
      <c r="D129" s="253">
        <v>175.72499999999999</v>
      </c>
      <c r="E129" s="253">
        <v>175617.08749999999</v>
      </c>
      <c r="F129" s="253">
        <v>35.001599999999996</v>
      </c>
      <c r="G129" s="253">
        <v>35497.25</v>
      </c>
      <c r="H129" s="253">
        <v>110</v>
      </c>
      <c r="I129" s="253">
        <v>106180.5</v>
      </c>
      <c r="J129" s="253">
        <v>139.75</v>
      </c>
      <c r="K129" s="253">
        <v>131909.72500000001</v>
      </c>
      <c r="L129" s="253">
        <v>124.75</v>
      </c>
      <c r="M129" s="253">
        <v>114784.75</v>
      </c>
      <c r="N129" s="253">
        <v>353.74115999999998</v>
      </c>
      <c r="O129" s="253">
        <v>335508.77995600004</v>
      </c>
      <c r="P129" s="253">
        <v>308.72500000000002</v>
      </c>
      <c r="Q129" s="253">
        <v>298013.90000000002</v>
      </c>
      <c r="R129" s="253">
        <v>171.25</v>
      </c>
      <c r="S129" s="253">
        <v>169343.38750000001</v>
      </c>
      <c r="T129" s="472">
        <v>77.5</v>
      </c>
      <c r="U129" s="277">
        <v>83155.75</v>
      </c>
      <c r="V129" s="277">
        <v>377.5</v>
      </c>
      <c r="W129" s="277">
        <v>400031.45</v>
      </c>
      <c r="X129" s="277">
        <v>271.125</v>
      </c>
      <c r="Y129" s="277">
        <v>295644.25</v>
      </c>
      <c r="Z129" s="277">
        <v>169.25</v>
      </c>
      <c r="AA129" s="277">
        <v>181424.3</v>
      </c>
      <c r="AB129" s="253">
        <f>D129+F129+H129+J129</f>
        <v>460.47659999999996</v>
      </c>
      <c r="AC129" s="253">
        <f t="shared" si="25"/>
        <v>2327111.1299559996</v>
      </c>
      <c r="AD129" s="84"/>
    </row>
    <row r="130" spans="1:32" s="5" customFormat="1" ht="12" customHeight="1" x14ac:dyDescent="0.25">
      <c r="A130" s="402"/>
      <c r="B130" s="402" t="s">
        <v>176</v>
      </c>
      <c r="C130" s="252" t="s">
        <v>177</v>
      </c>
      <c r="D130" s="253">
        <v>2669.6486400000003</v>
      </c>
      <c r="E130" s="253">
        <v>3352004.6511979997</v>
      </c>
      <c r="F130" s="253">
        <v>2213.2572300000015</v>
      </c>
      <c r="G130" s="253">
        <v>2707340.6081260019</v>
      </c>
      <c r="H130" s="253">
        <v>5520.1180399999967</v>
      </c>
      <c r="I130" s="253">
        <v>6359522.8692150051</v>
      </c>
      <c r="J130" s="253">
        <v>4754.8505399999995</v>
      </c>
      <c r="K130" s="253">
        <v>5381874.9726639977</v>
      </c>
      <c r="L130" s="253">
        <v>3716.7436600000005</v>
      </c>
      <c r="M130" s="253">
        <v>4543977.1300309999</v>
      </c>
      <c r="N130" s="253">
        <v>2089.95183</v>
      </c>
      <c r="O130" s="253">
        <v>2475352.0502180005</v>
      </c>
      <c r="P130" s="253">
        <v>2215.4245000000001</v>
      </c>
      <c r="Q130" s="253">
        <v>2838082.8864130024</v>
      </c>
      <c r="R130" s="253">
        <v>3858.2712299999998</v>
      </c>
      <c r="S130" s="253">
        <v>4350043.2113349978</v>
      </c>
      <c r="T130" s="472">
        <v>2735.5826999999999</v>
      </c>
      <c r="U130" s="277">
        <v>3247967.821699</v>
      </c>
      <c r="V130" s="277">
        <v>4873.8563900000026</v>
      </c>
      <c r="W130" s="277">
        <v>5576948.6014550021</v>
      </c>
      <c r="X130" s="277">
        <v>2996.4123599999994</v>
      </c>
      <c r="Y130" s="277">
        <v>3717415.6894899998</v>
      </c>
      <c r="Z130" s="277">
        <v>4809.0824600000014</v>
      </c>
      <c r="AA130" s="277">
        <v>5069505.2679749979</v>
      </c>
      <c r="AB130" s="253">
        <f>D130+F130+H129+J130+L130+N130+P130+R130+T130+V130+X130+Z130</f>
        <v>37043.081539999999</v>
      </c>
      <c r="AC130" s="253">
        <f t="shared" si="25"/>
        <v>49620035.759819001</v>
      </c>
      <c r="AD130" s="84"/>
    </row>
    <row r="131" spans="1:32" s="5" customFormat="1" ht="12" customHeight="1" x14ac:dyDescent="0.25">
      <c r="A131" s="402"/>
      <c r="B131" s="402" t="s">
        <v>178</v>
      </c>
      <c r="C131" s="252" t="s">
        <v>179</v>
      </c>
      <c r="D131" s="253">
        <v>0</v>
      </c>
      <c r="E131" s="253">
        <v>0</v>
      </c>
      <c r="F131" s="253">
        <v>0</v>
      </c>
      <c r="G131" s="253">
        <v>0</v>
      </c>
      <c r="H131" s="473">
        <v>0</v>
      </c>
      <c r="I131" s="253">
        <v>0</v>
      </c>
      <c r="J131" s="253">
        <v>2.1760000000000002</v>
      </c>
      <c r="K131" s="253">
        <v>4743.68</v>
      </c>
      <c r="L131" s="472">
        <v>0</v>
      </c>
      <c r="M131" s="277">
        <v>0</v>
      </c>
      <c r="N131" s="277">
        <v>0</v>
      </c>
      <c r="O131" s="277">
        <v>0</v>
      </c>
      <c r="P131" s="277">
        <v>0</v>
      </c>
      <c r="Q131" s="277">
        <v>0</v>
      </c>
      <c r="R131" s="277">
        <v>0</v>
      </c>
      <c r="S131" s="277">
        <v>0</v>
      </c>
      <c r="T131" s="277">
        <v>0</v>
      </c>
      <c r="U131" s="277">
        <v>0</v>
      </c>
      <c r="V131" s="277">
        <v>6.1079999999999997</v>
      </c>
      <c r="W131" s="277">
        <v>4858.9139999999998</v>
      </c>
      <c r="X131" s="277">
        <v>0</v>
      </c>
      <c r="Y131" s="277">
        <v>0</v>
      </c>
      <c r="Z131" s="277">
        <v>0</v>
      </c>
      <c r="AA131" s="277">
        <v>0</v>
      </c>
      <c r="AB131" s="253">
        <f>D131+F131+H131+J131+L131+N131+P131+R131+T131+V131+X131+Z131</f>
        <v>8.2839999999999989</v>
      </c>
      <c r="AC131" s="253">
        <f t="shared" si="25"/>
        <v>9602.594000000001</v>
      </c>
      <c r="AD131" s="84"/>
    </row>
    <row r="132" spans="1:32" s="5" customFormat="1" ht="12" customHeight="1" x14ac:dyDescent="0.25">
      <c r="A132" s="332"/>
      <c r="B132" s="402" t="s">
        <v>180</v>
      </c>
      <c r="C132" s="252" t="s">
        <v>181</v>
      </c>
      <c r="D132" s="253">
        <v>7.2448500000000005</v>
      </c>
      <c r="E132" s="253">
        <v>9603.4231770000006</v>
      </c>
      <c r="F132" s="253">
        <v>13.750769999999996</v>
      </c>
      <c r="G132" s="253">
        <v>16556.834300999999</v>
      </c>
      <c r="H132" s="253">
        <v>10.701259999999998</v>
      </c>
      <c r="I132" s="253">
        <v>13468.070415</v>
      </c>
      <c r="J132" s="253">
        <v>7.5396700000000001</v>
      </c>
      <c r="K132" s="253">
        <v>9374.5993899999994</v>
      </c>
      <c r="L132" s="277">
        <v>5.5964900000000011</v>
      </c>
      <c r="M132" s="277">
        <v>9634.7446150000014</v>
      </c>
      <c r="N132" s="277">
        <v>10.603280000000002</v>
      </c>
      <c r="O132" s="277">
        <v>12177.544613999999</v>
      </c>
      <c r="P132" s="277">
        <v>15.246499999999997</v>
      </c>
      <c r="Q132" s="277">
        <v>12106.503575000001</v>
      </c>
      <c r="R132" s="277">
        <v>5.2617300000000009</v>
      </c>
      <c r="S132" s="277">
        <v>5466.4112970000006</v>
      </c>
      <c r="T132" s="277">
        <v>7.6766799999999993</v>
      </c>
      <c r="U132" s="277">
        <v>10626.464196999999</v>
      </c>
      <c r="V132" s="277">
        <v>7.4725599999999996</v>
      </c>
      <c r="W132" s="277">
        <v>12444.365591</v>
      </c>
      <c r="X132" s="277">
        <v>9.9727499999999996</v>
      </c>
      <c r="Y132" s="277">
        <v>12040.489858999999</v>
      </c>
      <c r="Z132" s="277">
        <v>8.981209999999999</v>
      </c>
      <c r="AA132" s="277">
        <v>12045.552199000002</v>
      </c>
      <c r="AB132" s="253">
        <f>D132+F132+H132+J132+L132+N132+P132+R132+T132+V132+X132+Z132</f>
        <v>110.04775000000001</v>
      </c>
      <c r="AC132" s="253">
        <f t="shared" si="25"/>
        <v>135545.00322999997</v>
      </c>
      <c r="AD132" s="84"/>
    </row>
    <row r="133" spans="1:32" ht="12" customHeight="1" x14ac:dyDescent="0.25">
      <c r="A133" s="257"/>
      <c r="B133" s="257"/>
      <c r="C133" s="325" t="s">
        <v>182</v>
      </c>
      <c r="D133" s="285"/>
      <c r="E133" s="285"/>
      <c r="F133" s="285"/>
      <c r="G133" s="285"/>
      <c r="H133" s="283"/>
      <c r="I133" s="283"/>
      <c r="J133" s="283"/>
      <c r="K133" s="283"/>
      <c r="L133" s="283"/>
      <c r="M133" s="283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3"/>
      <c r="AC133" s="283"/>
    </row>
    <row r="134" spans="1:32" s="5" customFormat="1" ht="15" customHeight="1" x14ac:dyDescent="0.25">
      <c r="A134" s="402"/>
      <c r="B134" s="402" t="s">
        <v>183</v>
      </c>
      <c r="C134" s="252" t="s">
        <v>184</v>
      </c>
      <c r="D134" s="253">
        <v>0</v>
      </c>
      <c r="E134" s="253">
        <v>0</v>
      </c>
      <c r="F134" s="253">
        <v>0</v>
      </c>
      <c r="G134" s="253">
        <v>0</v>
      </c>
      <c r="H134" s="253">
        <v>0</v>
      </c>
      <c r="I134" s="253">
        <v>0</v>
      </c>
      <c r="J134" s="253">
        <v>0</v>
      </c>
      <c r="K134" s="253">
        <v>0</v>
      </c>
      <c r="L134" s="277">
        <v>0</v>
      </c>
      <c r="M134" s="277">
        <v>0</v>
      </c>
      <c r="N134" s="277">
        <v>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  <c r="AA134" s="277">
        <v>0</v>
      </c>
      <c r="AB134" s="253">
        <f t="shared" ref="AB134:AC136" si="26">D134+F134+H134+J134+L134+N134+P134+R134+T134+V134+X134+Z134</f>
        <v>0</v>
      </c>
      <c r="AC134" s="253">
        <f t="shared" si="26"/>
        <v>0</v>
      </c>
    </row>
    <row r="135" spans="1:32" s="5" customFormat="1" ht="12" customHeight="1" x14ac:dyDescent="0.25">
      <c r="A135" s="402"/>
      <c r="B135" s="402" t="s">
        <v>185</v>
      </c>
      <c r="C135" s="252" t="s">
        <v>186</v>
      </c>
      <c r="D135" s="253">
        <v>2.5</v>
      </c>
      <c r="E135" s="253">
        <v>1800</v>
      </c>
      <c r="F135" s="253">
        <v>0</v>
      </c>
      <c r="G135" s="253">
        <v>0</v>
      </c>
      <c r="H135" s="253">
        <v>0</v>
      </c>
      <c r="I135" s="253">
        <v>0</v>
      </c>
      <c r="J135" s="253">
        <v>0</v>
      </c>
      <c r="K135" s="253">
        <v>0</v>
      </c>
      <c r="L135" s="253">
        <v>0</v>
      </c>
      <c r="M135" s="253">
        <v>0</v>
      </c>
      <c r="N135" s="253">
        <v>0</v>
      </c>
      <c r="O135" s="253">
        <v>0</v>
      </c>
      <c r="P135" s="253">
        <v>0</v>
      </c>
      <c r="Q135" s="253">
        <v>0</v>
      </c>
      <c r="R135" s="253">
        <v>0</v>
      </c>
      <c r="S135" s="253">
        <v>0</v>
      </c>
      <c r="T135" s="253">
        <v>0</v>
      </c>
      <c r="U135" s="253">
        <v>0</v>
      </c>
      <c r="V135" s="253">
        <v>0</v>
      </c>
      <c r="W135" s="253">
        <v>0</v>
      </c>
      <c r="X135" s="253">
        <v>0</v>
      </c>
      <c r="Y135" s="253">
        <v>0</v>
      </c>
      <c r="Z135" s="253">
        <v>0</v>
      </c>
      <c r="AA135" s="253">
        <v>0</v>
      </c>
      <c r="AB135" s="253">
        <f t="shared" si="26"/>
        <v>2.5</v>
      </c>
      <c r="AC135" s="253">
        <f t="shared" si="26"/>
        <v>1800</v>
      </c>
    </row>
    <row r="136" spans="1:32" ht="12" customHeight="1" x14ac:dyDescent="0.25">
      <c r="A136" s="452"/>
      <c r="B136" s="452" t="s">
        <v>187</v>
      </c>
      <c r="C136" s="282" t="s">
        <v>188</v>
      </c>
      <c r="D136" s="283">
        <v>0</v>
      </c>
      <c r="E136" s="283">
        <v>0</v>
      </c>
      <c r="F136" s="283">
        <v>0</v>
      </c>
      <c r="G136" s="283">
        <v>0</v>
      </c>
      <c r="H136" s="283">
        <v>0</v>
      </c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3">
        <v>0</v>
      </c>
      <c r="V136" s="283">
        <v>0</v>
      </c>
      <c r="W136" s="283">
        <v>0</v>
      </c>
      <c r="X136" s="283">
        <v>0</v>
      </c>
      <c r="Y136" s="283">
        <v>0</v>
      </c>
      <c r="Z136" s="283">
        <v>0</v>
      </c>
      <c r="AA136" s="283">
        <v>0</v>
      </c>
      <c r="AB136" s="283">
        <f t="shared" si="26"/>
        <v>0</v>
      </c>
      <c r="AC136" s="283">
        <f t="shared" si="26"/>
        <v>0</v>
      </c>
      <c r="AF136" s="2"/>
    </row>
    <row r="137" spans="1:32" ht="12" customHeight="1" x14ac:dyDescent="0.25">
      <c r="A137" s="456" t="s">
        <v>189</v>
      </c>
      <c r="B137" s="290"/>
      <c r="C137" s="474" t="s">
        <v>190</v>
      </c>
      <c r="D137" s="421"/>
      <c r="E137" s="421"/>
      <c r="F137" s="421"/>
      <c r="G137" s="421"/>
      <c r="H137" s="421"/>
      <c r="I137" s="421"/>
      <c r="J137" s="421"/>
      <c r="K137" s="421"/>
      <c r="L137" s="421"/>
      <c r="M137" s="421"/>
      <c r="N137" s="421"/>
      <c r="O137" s="421"/>
      <c r="P137" s="421"/>
      <c r="Q137" s="421"/>
      <c r="R137" s="421"/>
      <c r="S137" s="421"/>
      <c r="T137" s="421"/>
      <c r="U137" s="421"/>
      <c r="V137" s="421"/>
      <c r="W137" s="421"/>
      <c r="X137" s="421"/>
      <c r="Y137" s="421"/>
      <c r="Z137" s="421"/>
      <c r="AA137" s="421"/>
      <c r="AB137" s="421"/>
      <c r="AC137" s="421"/>
      <c r="AE137" s="2"/>
    </row>
    <row r="138" spans="1:32" ht="12" customHeight="1" x14ac:dyDescent="0.25">
      <c r="A138" s="293"/>
      <c r="B138" s="450" t="s">
        <v>191</v>
      </c>
      <c r="C138" s="282" t="s">
        <v>192</v>
      </c>
      <c r="D138" s="283">
        <v>0</v>
      </c>
      <c r="E138" s="283">
        <v>0</v>
      </c>
      <c r="F138" s="283">
        <v>0</v>
      </c>
      <c r="G138" s="283">
        <v>0</v>
      </c>
      <c r="H138" s="283">
        <v>0</v>
      </c>
      <c r="I138" s="283">
        <v>0</v>
      </c>
      <c r="J138" s="283">
        <v>0</v>
      </c>
      <c r="K138" s="283">
        <v>0</v>
      </c>
      <c r="L138" s="283">
        <v>0</v>
      </c>
      <c r="M138" s="283">
        <v>0</v>
      </c>
      <c r="N138" s="283">
        <v>0</v>
      </c>
      <c r="O138" s="283">
        <v>0</v>
      </c>
      <c r="P138" s="283">
        <v>0</v>
      </c>
      <c r="Q138" s="283">
        <v>0</v>
      </c>
      <c r="R138" s="283">
        <v>0</v>
      </c>
      <c r="S138" s="283">
        <v>0</v>
      </c>
      <c r="T138" s="283">
        <v>0</v>
      </c>
      <c r="U138" s="283">
        <v>0</v>
      </c>
      <c r="V138" s="283">
        <v>0</v>
      </c>
      <c r="W138" s="283">
        <v>0</v>
      </c>
      <c r="X138" s="283"/>
      <c r="Y138" s="283"/>
      <c r="Z138" s="283"/>
      <c r="AA138" s="283"/>
      <c r="AB138" s="283">
        <f t="shared" ref="AB138:AC149" si="27">D138+F138+H138+J138+L138+N138+P138+R138+T138+V138+X138+Z138</f>
        <v>0</v>
      </c>
      <c r="AC138" s="283">
        <f t="shared" si="27"/>
        <v>0</v>
      </c>
    </row>
    <row r="139" spans="1:32" ht="12" customHeight="1" x14ac:dyDescent="0.25">
      <c r="A139" s="450"/>
      <c r="B139" s="452" t="s">
        <v>193</v>
      </c>
      <c r="C139" s="282" t="s">
        <v>194</v>
      </c>
      <c r="D139" s="283">
        <v>24.431000000000001</v>
      </c>
      <c r="E139" s="283">
        <v>37901.525200000004</v>
      </c>
      <c r="F139" s="283">
        <v>22.308</v>
      </c>
      <c r="G139" s="283">
        <v>34896.139200000005</v>
      </c>
      <c r="H139" s="283">
        <v>18.175999999999998</v>
      </c>
      <c r="I139" s="283">
        <v>15994.88</v>
      </c>
      <c r="J139" s="283">
        <v>49.969000000000001</v>
      </c>
      <c r="K139" s="283">
        <v>73690.780299999999</v>
      </c>
      <c r="L139" s="283">
        <v>21.512460000000001</v>
      </c>
      <c r="M139" s="283">
        <v>46294.994399999996</v>
      </c>
      <c r="N139" s="283">
        <v>9.9419799999999992</v>
      </c>
      <c r="O139" s="283">
        <v>5623.1512000000002</v>
      </c>
      <c r="P139" s="283">
        <v>31.238239999999998</v>
      </c>
      <c r="Q139" s="283">
        <v>20097.057669999998</v>
      </c>
      <c r="R139" s="283">
        <v>0</v>
      </c>
      <c r="S139" s="283">
        <v>0</v>
      </c>
      <c r="T139" s="283">
        <v>0</v>
      </c>
      <c r="U139" s="283">
        <v>0</v>
      </c>
      <c r="V139" s="283">
        <v>29.1</v>
      </c>
      <c r="W139" s="283">
        <v>36898.499199999998</v>
      </c>
      <c r="X139" s="283">
        <v>0</v>
      </c>
      <c r="Y139" s="283">
        <v>0</v>
      </c>
      <c r="Z139" s="283">
        <v>38.282609999999998</v>
      </c>
      <c r="AA139" s="283">
        <v>21107.927087</v>
      </c>
      <c r="AB139" s="283">
        <f t="shared" si="27"/>
        <v>244.95929000000001</v>
      </c>
      <c r="AC139" s="283">
        <f>E139+G139+I139+K139+M139+O139+Q139+S139+U139+W139+Y139+AA139</f>
        <v>292504.954257</v>
      </c>
      <c r="AD139" s="2"/>
    </row>
    <row r="140" spans="1:32" ht="12" customHeight="1" x14ac:dyDescent="0.25">
      <c r="A140" s="450"/>
      <c r="B140" s="452" t="s">
        <v>195</v>
      </c>
      <c r="C140" s="282" t="s">
        <v>196</v>
      </c>
      <c r="D140" s="283">
        <v>0</v>
      </c>
      <c r="E140" s="283">
        <v>0</v>
      </c>
      <c r="F140" s="283">
        <v>0</v>
      </c>
      <c r="G140" s="283">
        <v>0</v>
      </c>
      <c r="H140" s="409">
        <v>0</v>
      </c>
      <c r="I140" s="409">
        <v>0</v>
      </c>
      <c r="J140" s="409">
        <v>0</v>
      </c>
      <c r="K140" s="409">
        <v>0</v>
      </c>
      <c r="L140" s="409">
        <v>0</v>
      </c>
      <c r="M140" s="409">
        <v>0</v>
      </c>
      <c r="N140" s="409">
        <v>0</v>
      </c>
      <c r="O140" s="409">
        <v>0</v>
      </c>
      <c r="P140" s="409">
        <v>0</v>
      </c>
      <c r="Q140" s="409">
        <v>0</v>
      </c>
      <c r="R140" s="409">
        <v>0</v>
      </c>
      <c r="S140" s="409">
        <v>0</v>
      </c>
      <c r="T140" s="409">
        <v>0</v>
      </c>
      <c r="U140" s="409">
        <v>0</v>
      </c>
      <c r="V140" s="409">
        <v>0</v>
      </c>
      <c r="W140" s="409">
        <v>0</v>
      </c>
      <c r="X140" s="409">
        <v>0</v>
      </c>
      <c r="Y140" s="409">
        <v>0</v>
      </c>
      <c r="Z140" s="409">
        <v>0</v>
      </c>
      <c r="AA140" s="409">
        <v>0</v>
      </c>
      <c r="AB140" s="409">
        <v>0</v>
      </c>
      <c r="AC140" s="409">
        <f t="shared" si="27"/>
        <v>0</v>
      </c>
    </row>
    <row r="141" spans="1:32" ht="12" customHeight="1" x14ac:dyDescent="0.25">
      <c r="A141" s="450"/>
      <c r="B141" s="452" t="s">
        <v>197</v>
      </c>
      <c r="C141" s="282" t="s">
        <v>198</v>
      </c>
      <c r="D141" s="283">
        <v>20.835270000000001</v>
      </c>
      <c r="E141" s="283">
        <v>26459.990023000002</v>
      </c>
      <c r="F141" s="283">
        <v>55.638549999999995</v>
      </c>
      <c r="G141" s="283">
        <v>82022.124530000001</v>
      </c>
      <c r="H141" s="283">
        <v>45.73348</v>
      </c>
      <c r="I141" s="283">
        <v>72547.212182999996</v>
      </c>
      <c r="J141" s="283">
        <v>25.077650000000002</v>
      </c>
      <c r="K141" s="283">
        <v>42857.052020000003</v>
      </c>
      <c r="L141" s="283">
        <v>36.654800000000002</v>
      </c>
      <c r="M141" s="283">
        <v>52349.082720000006</v>
      </c>
      <c r="N141" s="283">
        <v>54.478999999999999</v>
      </c>
      <c r="O141" s="283">
        <v>75524.968894999998</v>
      </c>
      <c r="P141" s="283">
        <v>33.363</v>
      </c>
      <c r="Q141" s="283">
        <v>38860.799400000004</v>
      </c>
      <c r="R141" s="283">
        <v>36.548250000000003</v>
      </c>
      <c r="S141" s="283">
        <v>45535.612940999999</v>
      </c>
      <c r="T141" s="283">
        <v>9.6240000000000006</v>
      </c>
      <c r="U141" s="283">
        <v>12469.816800000001</v>
      </c>
      <c r="V141" s="283">
        <v>45.896049999999995</v>
      </c>
      <c r="W141" s="283">
        <v>58724.594770000003</v>
      </c>
      <c r="X141" s="283">
        <v>23.003</v>
      </c>
      <c r="Y141" s="283">
        <v>28790.013799999997</v>
      </c>
      <c r="Z141" s="283">
        <v>10.606999999999999</v>
      </c>
      <c r="AA141" s="283">
        <v>9159.110999999999</v>
      </c>
      <c r="AB141" s="283">
        <f t="shared" si="27"/>
        <v>397.46005000000002</v>
      </c>
      <c r="AC141" s="283">
        <f t="shared" si="27"/>
        <v>545300.37908200012</v>
      </c>
    </row>
    <row r="142" spans="1:32" ht="12" customHeight="1" x14ac:dyDescent="0.25">
      <c r="A142" s="450"/>
      <c r="B142" s="452">
        <v>805.5</v>
      </c>
      <c r="C142" s="475" t="s">
        <v>297</v>
      </c>
      <c r="D142" s="283">
        <v>805.58419000000004</v>
      </c>
      <c r="E142" s="283">
        <v>792955.67959200009</v>
      </c>
      <c r="F142" s="283">
        <v>1160.0536200000001</v>
      </c>
      <c r="G142" s="283">
        <v>1201918.485044</v>
      </c>
      <c r="H142" s="352">
        <v>865.78588999999988</v>
      </c>
      <c r="I142" s="352">
        <v>926222.23303000035</v>
      </c>
      <c r="J142" s="352">
        <v>743.28793000000007</v>
      </c>
      <c r="K142" s="352">
        <v>889895.83222800016</v>
      </c>
      <c r="L142" s="352">
        <v>280.39440000000013</v>
      </c>
      <c r="M142" s="352">
        <v>289276.498203</v>
      </c>
      <c r="N142" s="262">
        <v>38.156719999999993</v>
      </c>
      <c r="O142" s="262">
        <v>48449.003118000008</v>
      </c>
      <c r="P142" s="352">
        <v>28.120519999999999</v>
      </c>
      <c r="Q142" s="352">
        <v>58404.347000000002</v>
      </c>
      <c r="R142" s="352">
        <v>15.28715</v>
      </c>
      <c r="S142" s="352">
        <v>35486.364184999999</v>
      </c>
      <c r="T142" s="352">
        <v>22.044160000000002</v>
      </c>
      <c r="U142" s="352">
        <v>43997.921923000002</v>
      </c>
      <c r="V142" s="352">
        <v>15.586600000000001</v>
      </c>
      <c r="W142" s="352">
        <v>63307.390665999985</v>
      </c>
      <c r="X142" s="352">
        <v>660.8687000000001</v>
      </c>
      <c r="Y142" s="352">
        <v>748019.60740300023</v>
      </c>
      <c r="Z142" s="352">
        <v>498.61871000000025</v>
      </c>
      <c r="AA142" s="352">
        <v>430105.17275500018</v>
      </c>
      <c r="AB142" s="409">
        <f t="shared" si="27"/>
        <v>5133.788590000001</v>
      </c>
      <c r="AC142" s="409">
        <f t="shared" si="27"/>
        <v>5528038.5351470001</v>
      </c>
    </row>
    <row r="143" spans="1:32" ht="12" customHeight="1" x14ac:dyDescent="0.25">
      <c r="A143" s="450"/>
      <c r="B143" s="452" t="s">
        <v>200</v>
      </c>
      <c r="C143" s="282" t="s">
        <v>201</v>
      </c>
      <c r="D143" s="283">
        <v>0</v>
      </c>
      <c r="E143" s="283">
        <v>0</v>
      </c>
      <c r="F143" s="283">
        <v>0</v>
      </c>
      <c r="G143" s="283">
        <v>0</v>
      </c>
      <c r="H143" s="283">
        <v>0</v>
      </c>
      <c r="I143" s="283">
        <v>0</v>
      </c>
      <c r="J143" s="283">
        <v>0</v>
      </c>
      <c r="K143" s="283">
        <v>0</v>
      </c>
      <c r="L143" s="283">
        <v>0</v>
      </c>
      <c r="M143" s="283">
        <v>0</v>
      </c>
      <c r="N143" s="283">
        <v>0</v>
      </c>
      <c r="O143" s="283">
        <v>0</v>
      </c>
      <c r="P143" s="283">
        <v>2.84091</v>
      </c>
      <c r="Q143" s="283">
        <v>2414.7734999999998</v>
      </c>
      <c r="R143" s="283">
        <v>0</v>
      </c>
      <c r="S143" s="283">
        <v>0</v>
      </c>
      <c r="T143" s="283">
        <v>0</v>
      </c>
      <c r="U143" s="283">
        <v>0</v>
      </c>
      <c r="V143" s="283">
        <v>0</v>
      </c>
      <c r="W143" s="283">
        <v>0</v>
      </c>
      <c r="X143" s="283">
        <v>0</v>
      </c>
      <c r="Y143" s="283">
        <v>0</v>
      </c>
      <c r="Z143" s="283">
        <v>0</v>
      </c>
      <c r="AA143" s="283">
        <v>0</v>
      </c>
      <c r="AB143" s="283">
        <f t="shared" si="27"/>
        <v>2.84091</v>
      </c>
      <c r="AC143" s="283">
        <f t="shared" si="27"/>
        <v>2414.7734999999998</v>
      </c>
    </row>
    <row r="144" spans="1:32" ht="12" customHeight="1" x14ac:dyDescent="0.25">
      <c r="A144" s="450"/>
      <c r="B144" s="452" t="s">
        <v>202</v>
      </c>
      <c r="C144" s="282" t="s">
        <v>203</v>
      </c>
      <c r="D144" s="283">
        <v>0</v>
      </c>
      <c r="E144" s="283">
        <v>0</v>
      </c>
      <c r="F144" s="283">
        <v>0</v>
      </c>
      <c r="G144" s="283">
        <v>0</v>
      </c>
      <c r="H144" s="283">
        <v>0</v>
      </c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3">
        <v>0</v>
      </c>
      <c r="V144" s="283">
        <v>0</v>
      </c>
      <c r="W144" s="283">
        <v>0</v>
      </c>
      <c r="X144" s="283">
        <v>0</v>
      </c>
      <c r="Y144" s="283">
        <v>0</v>
      </c>
      <c r="Z144" s="283">
        <v>0</v>
      </c>
      <c r="AA144" s="283">
        <v>0</v>
      </c>
      <c r="AB144" s="283">
        <f t="shared" si="27"/>
        <v>0</v>
      </c>
      <c r="AC144" s="283">
        <f t="shared" si="27"/>
        <v>0</v>
      </c>
    </row>
    <row r="145" spans="1:30" ht="12" customHeight="1" x14ac:dyDescent="0.25">
      <c r="A145" s="450"/>
      <c r="B145" s="452" t="s">
        <v>204</v>
      </c>
      <c r="C145" s="282" t="s">
        <v>205</v>
      </c>
      <c r="D145" s="283">
        <v>311.65438999999998</v>
      </c>
      <c r="E145" s="283">
        <v>573351.106149</v>
      </c>
      <c r="F145" s="283">
        <v>367.82761999999985</v>
      </c>
      <c r="G145" s="283">
        <v>661209.67009199981</v>
      </c>
      <c r="H145" s="283">
        <v>238.49127999999999</v>
      </c>
      <c r="I145" s="283">
        <v>411485.79778400005</v>
      </c>
      <c r="J145" s="283">
        <v>606.23796000000004</v>
      </c>
      <c r="K145" s="283">
        <v>939618.39104800031</v>
      </c>
      <c r="L145" s="283">
        <v>714.9478800000004</v>
      </c>
      <c r="M145" s="283">
        <v>1003951.3551600006</v>
      </c>
      <c r="N145" s="283">
        <v>1102.5170299999997</v>
      </c>
      <c r="O145" s="283">
        <v>1158022.3291210001</v>
      </c>
      <c r="P145" s="283">
        <v>957.32656000000009</v>
      </c>
      <c r="Q145" s="283">
        <v>923136.90743600007</v>
      </c>
      <c r="R145" s="283">
        <v>1113.17607</v>
      </c>
      <c r="S145" s="283">
        <v>964868.42362600018</v>
      </c>
      <c r="T145" s="283">
        <v>859.50800000000004</v>
      </c>
      <c r="U145" s="283">
        <v>714839.2616000002</v>
      </c>
      <c r="V145" s="283">
        <v>725.71311000000003</v>
      </c>
      <c r="W145" s="283">
        <v>608383.02584000002</v>
      </c>
      <c r="X145" s="283">
        <v>545.98530000000005</v>
      </c>
      <c r="Y145" s="283">
        <v>602588.20192999998</v>
      </c>
      <c r="Z145" s="283">
        <v>296.37207000000001</v>
      </c>
      <c r="AA145" s="283">
        <v>356139.91346000001</v>
      </c>
      <c r="AB145" s="283">
        <f t="shared" si="27"/>
        <v>7839.7572700000001</v>
      </c>
      <c r="AC145" s="283">
        <f t="shared" si="27"/>
        <v>8917594.3832460009</v>
      </c>
    </row>
    <row r="146" spans="1:30" ht="12" customHeight="1" x14ac:dyDescent="0.25">
      <c r="A146" s="450"/>
      <c r="B146" s="403" t="s">
        <v>206</v>
      </c>
      <c r="C146" s="459" t="s">
        <v>207</v>
      </c>
      <c r="D146" s="409">
        <f>D147+D148</f>
        <v>357.08961999999997</v>
      </c>
      <c r="E146" s="409">
        <f>E147+E148</f>
        <v>1176571.151048</v>
      </c>
      <c r="F146" s="409">
        <f t="shared" ref="F146:G146" si="28">F147+F148</f>
        <v>523.16233000000011</v>
      </c>
      <c r="G146" s="409">
        <f t="shared" si="28"/>
        <v>1914932.877566</v>
      </c>
      <c r="H146" s="283">
        <f>+H147+H148</f>
        <v>582.80123000000003</v>
      </c>
      <c r="I146" s="283">
        <f>+I147+I148</f>
        <v>1664089.3034369997</v>
      </c>
      <c r="J146" s="283">
        <f>+J147+J148</f>
        <v>1090.6195199999997</v>
      </c>
      <c r="K146" s="283">
        <f>+K147+K148</f>
        <v>3267727.2295190012</v>
      </c>
      <c r="L146" s="283">
        <f t="shared" ref="L146:AA146" si="29">+L147+L148</f>
        <v>1082.9436700000003</v>
      </c>
      <c r="M146" s="283">
        <f t="shared" si="29"/>
        <v>3218020.7829069998</v>
      </c>
      <c r="N146" s="283">
        <f t="shared" si="29"/>
        <v>489.63094000000001</v>
      </c>
      <c r="O146" s="283">
        <f t="shared" si="29"/>
        <v>1525016.3174519995</v>
      </c>
      <c r="P146" s="283">
        <f t="shared" si="29"/>
        <v>413.77835000000005</v>
      </c>
      <c r="Q146" s="283">
        <f t="shared" si="29"/>
        <v>1676897.6262969996</v>
      </c>
      <c r="R146" s="283">
        <f t="shared" si="29"/>
        <v>649.78739000000007</v>
      </c>
      <c r="S146" s="283">
        <f t="shared" si="29"/>
        <v>2255306.1769739999</v>
      </c>
      <c r="T146" s="283">
        <f t="shared" si="29"/>
        <v>845.57465999999999</v>
      </c>
      <c r="U146" s="283">
        <f t="shared" si="29"/>
        <v>3113124.8117420003</v>
      </c>
      <c r="V146" s="283">
        <f t="shared" si="29"/>
        <v>1300.7261100000001</v>
      </c>
      <c r="W146" s="283">
        <f t="shared" si="29"/>
        <v>4130865.6903520017</v>
      </c>
      <c r="X146" s="283">
        <f t="shared" si="29"/>
        <v>2456.9108299999994</v>
      </c>
      <c r="Y146" s="283">
        <f t="shared" si="29"/>
        <v>7385537.9809420006</v>
      </c>
      <c r="Z146" s="283">
        <f t="shared" si="29"/>
        <v>1630.1744499999995</v>
      </c>
      <c r="AA146" s="283">
        <f t="shared" si="29"/>
        <v>5213148.7283810005</v>
      </c>
      <c r="AB146" s="283">
        <f t="shared" si="27"/>
        <v>11423.199100000002</v>
      </c>
      <c r="AC146" s="283">
        <f t="shared" si="27"/>
        <v>36541238.676616997</v>
      </c>
    </row>
    <row r="147" spans="1:30" ht="12" customHeight="1" x14ac:dyDescent="0.25">
      <c r="A147" s="450"/>
      <c r="B147" s="452" t="s">
        <v>208</v>
      </c>
      <c r="C147" s="282" t="s">
        <v>209</v>
      </c>
      <c r="D147" s="283">
        <v>219.35723999999999</v>
      </c>
      <c r="E147" s="283">
        <v>642089.81670799991</v>
      </c>
      <c r="F147" s="283">
        <v>328.23867000000007</v>
      </c>
      <c r="G147" s="283">
        <v>962625.13846299995</v>
      </c>
      <c r="H147" s="283">
        <v>488.79843999999997</v>
      </c>
      <c r="I147" s="283">
        <v>1308654.5146249998</v>
      </c>
      <c r="J147" s="283">
        <v>999.95547999999974</v>
      </c>
      <c r="K147" s="283">
        <v>2771612.2160460008</v>
      </c>
      <c r="L147" s="283">
        <v>829.03994000000034</v>
      </c>
      <c r="M147" s="283">
        <v>2191026.4177619996</v>
      </c>
      <c r="N147" s="283">
        <v>384.01949999999999</v>
      </c>
      <c r="O147" s="283">
        <v>1134442.3598579997</v>
      </c>
      <c r="P147" s="283">
        <v>318.81493000000006</v>
      </c>
      <c r="Q147" s="283">
        <v>1179545.0126459997</v>
      </c>
      <c r="R147" s="283">
        <v>512.59444000000008</v>
      </c>
      <c r="S147" s="283">
        <v>1773575.1918800001</v>
      </c>
      <c r="T147" s="283">
        <v>640.44254000000001</v>
      </c>
      <c r="U147" s="283">
        <v>2053830.9092689999</v>
      </c>
      <c r="V147" s="283">
        <v>1052.3215</v>
      </c>
      <c r="W147" s="283">
        <v>3200179.2287500016</v>
      </c>
      <c r="X147" s="283">
        <v>2162.6866399999994</v>
      </c>
      <c r="Y147" s="283">
        <v>6274189.9422300002</v>
      </c>
      <c r="Z147" s="283">
        <v>1443.5185699999995</v>
      </c>
      <c r="AA147" s="283">
        <v>4409912.1939370008</v>
      </c>
      <c r="AB147" s="283">
        <f t="shared" si="27"/>
        <v>9379.7878899999996</v>
      </c>
      <c r="AC147" s="283">
        <f t="shared" si="27"/>
        <v>27901682.942173999</v>
      </c>
    </row>
    <row r="148" spans="1:30" ht="12" customHeight="1" x14ac:dyDescent="0.25">
      <c r="A148" s="476"/>
      <c r="B148" s="477" t="s">
        <v>210</v>
      </c>
      <c r="C148" s="478" t="s">
        <v>211</v>
      </c>
      <c r="D148" s="283">
        <v>137.73237999999998</v>
      </c>
      <c r="E148" s="283">
        <v>534481.33434000006</v>
      </c>
      <c r="F148" s="283">
        <v>194.92366000000001</v>
      </c>
      <c r="G148" s="283">
        <v>952307.73910299991</v>
      </c>
      <c r="H148" s="283">
        <v>94.002790000000005</v>
      </c>
      <c r="I148" s="283">
        <v>355434.7888119999</v>
      </c>
      <c r="J148" s="283">
        <v>90.66404</v>
      </c>
      <c r="K148" s="283">
        <v>496115.01347300014</v>
      </c>
      <c r="L148" s="283">
        <v>253.90372999999997</v>
      </c>
      <c r="M148" s="283">
        <v>1026994.3651450002</v>
      </c>
      <c r="N148" s="283">
        <v>105.61144</v>
      </c>
      <c r="O148" s="283">
        <v>390573.95759399992</v>
      </c>
      <c r="P148" s="283">
        <v>94.963419999999999</v>
      </c>
      <c r="Q148" s="283">
        <v>497352.61365099991</v>
      </c>
      <c r="R148" s="283">
        <v>137.19295000000002</v>
      </c>
      <c r="S148" s="283">
        <v>481730.98509399995</v>
      </c>
      <c r="T148" s="283">
        <v>205.13211999999999</v>
      </c>
      <c r="U148" s="283">
        <v>1059293.9024730001</v>
      </c>
      <c r="V148" s="283">
        <v>248.40460999999999</v>
      </c>
      <c r="W148" s="283">
        <v>930686.46160199994</v>
      </c>
      <c r="X148" s="283">
        <v>294.22419000000002</v>
      </c>
      <c r="Y148" s="283">
        <v>1111348.0387120002</v>
      </c>
      <c r="Z148" s="283">
        <v>186.65587999999997</v>
      </c>
      <c r="AA148" s="283">
        <v>803236.53444400011</v>
      </c>
      <c r="AB148" s="283">
        <f t="shared" si="27"/>
        <v>2043.41121</v>
      </c>
      <c r="AC148" s="283">
        <f t="shared" si="27"/>
        <v>8639555.7344429996</v>
      </c>
      <c r="AD148" s="2"/>
    </row>
    <row r="149" spans="1:30" ht="12" customHeight="1" x14ac:dyDescent="0.25">
      <c r="A149" s="476"/>
      <c r="B149" s="477" t="s">
        <v>212</v>
      </c>
      <c r="C149" s="478" t="s">
        <v>213</v>
      </c>
      <c r="D149" s="444">
        <v>0</v>
      </c>
      <c r="E149" s="444">
        <v>0</v>
      </c>
      <c r="F149" s="444">
        <v>0</v>
      </c>
      <c r="G149" s="444">
        <v>0</v>
      </c>
      <c r="H149" s="444">
        <v>0</v>
      </c>
      <c r="I149" s="444">
        <v>0</v>
      </c>
      <c r="J149" s="444">
        <v>0</v>
      </c>
      <c r="K149" s="444">
        <v>0</v>
      </c>
      <c r="L149" s="444">
        <v>0</v>
      </c>
      <c r="M149" s="444">
        <v>0</v>
      </c>
      <c r="N149" s="444">
        <v>0</v>
      </c>
      <c r="O149" s="444">
        <v>0</v>
      </c>
      <c r="P149" s="283">
        <v>0</v>
      </c>
      <c r="Q149" s="283">
        <v>0</v>
      </c>
      <c r="R149" s="283">
        <v>0</v>
      </c>
      <c r="S149" s="283">
        <v>0</v>
      </c>
      <c r="T149" s="283">
        <v>0</v>
      </c>
      <c r="U149" s="283">
        <v>0</v>
      </c>
      <c r="V149" s="283">
        <v>0</v>
      </c>
      <c r="W149" s="283">
        <v>0</v>
      </c>
      <c r="X149" s="283">
        <v>0</v>
      </c>
      <c r="Y149" s="283">
        <v>0</v>
      </c>
      <c r="Z149" s="283">
        <v>0</v>
      </c>
      <c r="AA149" s="283">
        <v>0</v>
      </c>
      <c r="AB149" s="283">
        <f t="shared" si="27"/>
        <v>0</v>
      </c>
      <c r="AC149" s="434">
        <f t="shared" si="27"/>
        <v>0</v>
      </c>
    </row>
    <row r="150" spans="1:30" ht="4.5" customHeight="1" x14ac:dyDescent="0.25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</row>
    <row r="151" spans="1:30" s="5" customFormat="1" ht="27.75" customHeight="1" x14ac:dyDescent="0.25">
      <c r="A151" s="373"/>
      <c r="B151" s="373"/>
      <c r="C151" s="373"/>
      <c r="D151" s="479"/>
      <c r="E151" s="374"/>
      <c r="F151" s="374"/>
      <c r="G151" s="374"/>
      <c r="H151" s="374"/>
      <c r="I151" s="374"/>
      <c r="J151" s="479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</row>
    <row r="152" spans="1:30" s="5" customFormat="1" ht="16.5" customHeight="1" x14ac:dyDescent="0.25">
      <c r="A152" s="373"/>
      <c r="B152" s="373"/>
      <c r="C152" s="373"/>
      <c r="D152" s="373"/>
      <c r="E152" s="373"/>
      <c r="F152" s="373"/>
      <c r="G152" s="374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</row>
    <row r="153" spans="1:30" x14ac:dyDescent="0.25">
      <c r="A153" s="373"/>
      <c r="B153" s="373"/>
      <c r="C153" s="373"/>
      <c r="D153" s="374"/>
      <c r="E153" s="374"/>
      <c r="F153" s="374"/>
      <c r="G153" s="374"/>
      <c r="H153" s="378"/>
      <c r="I153" s="378"/>
      <c r="J153" s="378"/>
      <c r="K153" s="378"/>
      <c r="L153" s="378"/>
      <c r="M153" s="378"/>
      <c r="N153" s="378"/>
      <c r="O153" s="378"/>
      <c r="P153" s="378"/>
      <c r="Q153" s="378"/>
      <c r="R153" s="378"/>
      <c r="S153" s="378"/>
      <c r="T153" s="378"/>
      <c r="U153" s="378"/>
      <c r="V153" s="378"/>
      <c r="W153" s="378"/>
      <c r="X153" s="378"/>
      <c r="Y153" s="378"/>
      <c r="Z153" s="378"/>
      <c r="AA153" s="378"/>
      <c r="AB153" s="373"/>
      <c r="AC153" s="375" t="s">
        <v>347</v>
      </c>
    </row>
    <row r="154" spans="1:30" x14ac:dyDescent="0.25">
      <c r="A154" s="610" t="s">
        <v>346</v>
      </c>
      <c r="B154" s="610"/>
      <c r="C154" s="610"/>
      <c r="D154" s="610"/>
      <c r="E154" s="610"/>
      <c r="F154" s="610"/>
      <c r="G154" s="610"/>
      <c r="H154" s="610"/>
      <c r="I154" s="610"/>
      <c r="J154" s="610"/>
      <c r="K154" s="610"/>
      <c r="L154" s="610"/>
      <c r="M154" s="610"/>
      <c r="N154" s="610"/>
      <c r="O154" s="610"/>
      <c r="P154" s="610"/>
      <c r="Q154" s="610"/>
      <c r="R154" s="610"/>
      <c r="S154" s="610"/>
      <c r="T154" s="610"/>
      <c r="U154" s="610"/>
      <c r="V154" s="610"/>
      <c r="W154" s="610"/>
      <c r="X154" s="610"/>
      <c r="Y154" s="610"/>
      <c r="Z154" s="610"/>
      <c r="AA154" s="610"/>
      <c r="AB154" s="610"/>
      <c r="AC154" s="610"/>
    </row>
    <row r="155" spans="1:30" x14ac:dyDescent="0.25">
      <c r="A155" s="582" t="s">
        <v>3</v>
      </c>
      <c r="B155" s="582"/>
      <c r="C155" s="582"/>
      <c r="D155" s="582"/>
      <c r="E155" s="582"/>
      <c r="F155" s="582"/>
      <c r="G155" s="582"/>
      <c r="H155" s="582"/>
      <c r="I155" s="582"/>
      <c r="J155" s="582"/>
      <c r="K155" s="582"/>
      <c r="L155" s="582"/>
      <c r="M155" s="582"/>
      <c r="N155" s="582"/>
      <c r="O155" s="582"/>
      <c r="P155" s="582"/>
      <c r="Q155" s="582"/>
      <c r="R155" s="582"/>
      <c r="S155" s="582"/>
      <c r="T155" s="582"/>
      <c r="U155" s="582"/>
      <c r="V155" s="582"/>
      <c r="W155" s="582"/>
      <c r="X155" s="582"/>
      <c r="Y155" s="582"/>
      <c r="Z155" s="582"/>
      <c r="AA155" s="582"/>
      <c r="AB155" s="582"/>
      <c r="AC155" s="582"/>
    </row>
    <row r="156" spans="1:30" ht="5.25" customHeight="1" thickBot="1" x14ac:dyDescent="0.3">
      <c r="A156" s="324"/>
      <c r="B156" s="257"/>
      <c r="C156" s="25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</row>
    <row r="157" spans="1:30" ht="15.75" thickBot="1" x14ac:dyDescent="0.3">
      <c r="A157" s="597" t="s">
        <v>4</v>
      </c>
      <c r="B157" s="599" t="s">
        <v>5</v>
      </c>
      <c r="C157" s="586" t="s">
        <v>90</v>
      </c>
      <c r="D157" s="585" t="s">
        <v>7</v>
      </c>
      <c r="E157" s="585"/>
      <c r="F157" s="585" t="s">
        <v>8</v>
      </c>
      <c r="G157" s="585"/>
      <c r="H157" s="585" t="s">
        <v>9</v>
      </c>
      <c r="I157" s="585"/>
      <c r="J157" s="585" t="s">
        <v>10</v>
      </c>
      <c r="K157" s="585"/>
      <c r="L157" s="585" t="s">
        <v>11</v>
      </c>
      <c r="M157" s="585"/>
      <c r="N157" s="585" t="s">
        <v>12</v>
      </c>
      <c r="O157" s="585"/>
      <c r="P157" s="585" t="s">
        <v>13</v>
      </c>
      <c r="Q157" s="585"/>
      <c r="R157" s="585" t="s">
        <v>272</v>
      </c>
      <c r="S157" s="585"/>
      <c r="T157" s="585" t="s">
        <v>15</v>
      </c>
      <c r="U157" s="585"/>
      <c r="V157" s="585" t="s">
        <v>16</v>
      </c>
      <c r="W157" s="585"/>
      <c r="X157" s="585" t="s">
        <v>17</v>
      </c>
      <c r="Y157" s="585"/>
      <c r="Z157" s="585" t="s">
        <v>18</v>
      </c>
      <c r="AA157" s="585"/>
      <c r="AB157" s="585" t="s">
        <v>19</v>
      </c>
      <c r="AC157" s="592"/>
    </row>
    <row r="158" spans="1:30" ht="15.75" thickBot="1" x14ac:dyDescent="0.3">
      <c r="A158" s="598"/>
      <c r="B158" s="600"/>
      <c r="C158" s="587"/>
      <c r="D158" s="242" t="s">
        <v>20</v>
      </c>
      <c r="E158" s="242" t="s">
        <v>21</v>
      </c>
      <c r="F158" s="242" t="s">
        <v>20</v>
      </c>
      <c r="G158" s="242" t="s">
        <v>21</v>
      </c>
      <c r="H158" s="242" t="s">
        <v>20</v>
      </c>
      <c r="I158" s="242" t="s">
        <v>21</v>
      </c>
      <c r="J158" s="242" t="s">
        <v>20</v>
      </c>
      <c r="K158" s="242" t="s">
        <v>21</v>
      </c>
      <c r="L158" s="242" t="s">
        <v>20</v>
      </c>
      <c r="M158" s="242" t="s">
        <v>21</v>
      </c>
      <c r="N158" s="242" t="s">
        <v>20</v>
      </c>
      <c r="O158" s="242" t="s">
        <v>21</v>
      </c>
      <c r="P158" s="242" t="s">
        <v>20</v>
      </c>
      <c r="Q158" s="242" t="s">
        <v>21</v>
      </c>
      <c r="R158" s="242" t="s">
        <v>20</v>
      </c>
      <c r="S158" s="242" t="s">
        <v>21</v>
      </c>
      <c r="T158" s="242" t="s">
        <v>20</v>
      </c>
      <c r="U158" s="242" t="s">
        <v>21</v>
      </c>
      <c r="V158" s="242" t="s">
        <v>20</v>
      </c>
      <c r="W158" s="242" t="s">
        <v>21</v>
      </c>
      <c r="X158" s="242" t="s">
        <v>20</v>
      </c>
      <c r="Y158" s="242" t="s">
        <v>21</v>
      </c>
      <c r="Z158" s="242" t="s">
        <v>20</v>
      </c>
      <c r="AA158" s="242" t="s">
        <v>21</v>
      </c>
      <c r="AB158" s="242" t="s">
        <v>20</v>
      </c>
      <c r="AC158" s="243" t="s">
        <v>21</v>
      </c>
    </row>
    <row r="159" spans="1:30" ht="13.5" customHeight="1" x14ac:dyDescent="0.25">
      <c r="A159" s="324"/>
      <c r="B159" s="260"/>
      <c r="C159" s="342" t="s">
        <v>217</v>
      </c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</row>
    <row r="160" spans="1:30" ht="12" customHeight="1" x14ac:dyDescent="0.25">
      <c r="A160" s="248" t="s">
        <v>218</v>
      </c>
      <c r="B160" s="324"/>
      <c r="C160" s="349" t="s">
        <v>219</v>
      </c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</row>
    <row r="161" spans="1:31" s="5" customFormat="1" ht="12" customHeight="1" x14ac:dyDescent="0.25">
      <c r="A161" s="343"/>
      <c r="B161" s="402" t="s">
        <v>220</v>
      </c>
      <c r="C161" s="339" t="s">
        <v>221</v>
      </c>
      <c r="D161" s="262">
        <f>+D162+D163+D164</f>
        <v>8092.1509699999979</v>
      </c>
      <c r="E161" s="262">
        <f>+E162+E163+E164</f>
        <v>22318139.143618003</v>
      </c>
      <c r="F161" s="262">
        <f t="shared" ref="F161:G161" si="30">+F162+F163+F164</f>
        <v>8003.260049999998</v>
      </c>
      <c r="G161" s="262">
        <f t="shared" si="30"/>
        <v>21831573.910342012</v>
      </c>
      <c r="H161" s="263">
        <f t="shared" ref="H161:AA161" si="31">+H162+H163+H164+H165</f>
        <v>9680.1589299999996</v>
      </c>
      <c r="I161" s="263">
        <f t="shared" si="31"/>
        <v>25298253.25758798</v>
      </c>
      <c r="J161" s="263">
        <f>+J162+J163+J164</f>
        <v>8169.2132800000027</v>
      </c>
      <c r="K161" s="263">
        <f>+K162+K163+K164</f>
        <v>22195960.461493995</v>
      </c>
      <c r="L161" s="263">
        <f t="shared" si="31"/>
        <v>7455.103570000002</v>
      </c>
      <c r="M161" s="263">
        <f t="shared" si="31"/>
        <v>19846538.653453</v>
      </c>
      <c r="N161" s="263">
        <f t="shared" si="31"/>
        <v>9300.9790099999991</v>
      </c>
      <c r="O161" s="263">
        <f t="shared" si="31"/>
        <v>24477907.477492999</v>
      </c>
      <c r="P161" s="263">
        <f t="shared" si="31"/>
        <v>8158.7527299999983</v>
      </c>
      <c r="Q161" s="263">
        <f t="shared" si="31"/>
        <v>21248836.854447991</v>
      </c>
      <c r="R161" s="263">
        <f t="shared" si="31"/>
        <v>7865.793209999998</v>
      </c>
      <c r="S161" s="263">
        <f t="shared" si="31"/>
        <v>21026029.733266</v>
      </c>
      <c r="T161" s="263">
        <f t="shared" si="31"/>
        <v>6446.9701400000031</v>
      </c>
      <c r="U161" s="263">
        <f t="shared" si="31"/>
        <v>18034758.798129</v>
      </c>
      <c r="V161" s="263">
        <f t="shared" si="31"/>
        <v>9882.2560999999987</v>
      </c>
      <c r="W161" s="263">
        <f t="shared" si="31"/>
        <v>26353977.345605992</v>
      </c>
      <c r="X161" s="263">
        <f t="shared" si="31"/>
        <v>9917.8716400000048</v>
      </c>
      <c r="Y161" s="263">
        <f t="shared" si="31"/>
        <v>27185226.194533996</v>
      </c>
      <c r="Z161" s="263">
        <f t="shared" si="31"/>
        <v>9024.4973300000001</v>
      </c>
      <c r="AA161" s="263">
        <f t="shared" si="31"/>
        <v>24965459.169658989</v>
      </c>
      <c r="AB161" s="263">
        <f t="shared" ref="AB161:AC165" si="32">D161+F161+H161+J161+L161+N161+P161+R161+T161+V161+X161+Z161</f>
        <v>101997.00696000001</v>
      </c>
      <c r="AC161" s="263">
        <f t="shared" si="32"/>
        <v>274782660.99962997</v>
      </c>
    </row>
    <row r="162" spans="1:31" s="5" customFormat="1" ht="12" customHeight="1" x14ac:dyDescent="0.25">
      <c r="A162" s="343"/>
      <c r="B162" s="402"/>
      <c r="C162" s="350" t="s">
        <v>222</v>
      </c>
      <c r="D162" s="265">
        <v>4002.9503399999999</v>
      </c>
      <c r="E162" s="265">
        <v>11295623.375944002</v>
      </c>
      <c r="F162" s="265">
        <v>4438.9778599999991</v>
      </c>
      <c r="G162" s="265">
        <v>12486856.909883009</v>
      </c>
      <c r="H162" s="253">
        <v>5945.8659199999984</v>
      </c>
      <c r="I162" s="253">
        <v>15641083.458011985</v>
      </c>
      <c r="J162" s="253">
        <v>5320.1372900000015</v>
      </c>
      <c r="K162" s="253">
        <v>14208078.458350992</v>
      </c>
      <c r="L162" s="253">
        <v>4825.6525100000017</v>
      </c>
      <c r="M162" s="253">
        <v>12783493.091862997</v>
      </c>
      <c r="N162" s="253">
        <v>5240.6762200000003</v>
      </c>
      <c r="O162" s="253">
        <v>14194163.105067002</v>
      </c>
      <c r="P162" s="253">
        <v>4062.6372999999976</v>
      </c>
      <c r="Q162" s="253">
        <v>11170824.695999</v>
      </c>
      <c r="R162" s="253">
        <v>3198.1021099999984</v>
      </c>
      <c r="S162" s="253">
        <v>9563126.2268959973</v>
      </c>
      <c r="T162" s="253">
        <v>2790.777680000002</v>
      </c>
      <c r="U162" s="253">
        <v>8343237.1646189988</v>
      </c>
      <c r="V162" s="253">
        <v>5531.0489199999984</v>
      </c>
      <c r="W162" s="253">
        <v>15727371.103331991</v>
      </c>
      <c r="X162" s="253">
        <v>6412.1553000000058</v>
      </c>
      <c r="Y162" s="253">
        <v>17659495.614017993</v>
      </c>
      <c r="Z162" s="253">
        <v>5576.6883199999993</v>
      </c>
      <c r="AA162" s="253">
        <v>15510386.647611994</v>
      </c>
      <c r="AB162" s="253">
        <f>D162+F162+H162+J162+L162+N162+P162+R162+T162+V162+X162+Z162</f>
        <v>57345.66977</v>
      </c>
      <c r="AC162" s="253">
        <f t="shared" si="32"/>
        <v>158583739.85159597</v>
      </c>
      <c r="AE162" s="84"/>
    </row>
    <row r="163" spans="1:31" s="5" customFormat="1" ht="12" customHeight="1" x14ac:dyDescent="0.25">
      <c r="A163" s="343"/>
      <c r="B163" s="402"/>
      <c r="C163" s="350" t="s">
        <v>223</v>
      </c>
      <c r="D163" s="265">
        <v>4000.7301599999978</v>
      </c>
      <c r="E163" s="265">
        <v>10799230.552524004</v>
      </c>
      <c r="F163" s="265">
        <v>3274.4464699999994</v>
      </c>
      <c r="G163" s="265">
        <v>8762143.0688630007</v>
      </c>
      <c r="H163" s="253">
        <v>3293.1278600000023</v>
      </c>
      <c r="I163" s="253">
        <v>8718048.6309639979</v>
      </c>
      <c r="J163" s="253">
        <v>2553.8390700000014</v>
      </c>
      <c r="K163" s="253">
        <v>7335974.8859999999</v>
      </c>
      <c r="L163" s="253">
        <v>2392.5608300000004</v>
      </c>
      <c r="M163" s="253">
        <v>6507425.0389380008</v>
      </c>
      <c r="N163" s="253">
        <v>3783.8833199999995</v>
      </c>
      <c r="O163" s="253">
        <v>9637498.2485390007</v>
      </c>
      <c r="P163" s="253">
        <v>3755.8951600000014</v>
      </c>
      <c r="Q163" s="253">
        <v>9363332.7076109909</v>
      </c>
      <c r="R163" s="253">
        <v>4437.9663699999992</v>
      </c>
      <c r="S163" s="253">
        <v>10859478.459558997</v>
      </c>
      <c r="T163" s="253">
        <v>3184.0208900000007</v>
      </c>
      <c r="U163" s="253">
        <v>8383682.0592439994</v>
      </c>
      <c r="V163" s="253">
        <v>4145.8648299999995</v>
      </c>
      <c r="W163" s="253">
        <v>10125984.306520002</v>
      </c>
      <c r="X163" s="253">
        <v>3195.088839999999</v>
      </c>
      <c r="Y163" s="253">
        <v>8753655.6589810047</v>
      </c>
      <c r="Z163" s="253">
        <v>3312.7101200000006</v>
      </c>
      <c r="AA163" s="253">
        <v>9132101.6532879956</v>
      </c>
      <c r="AB163" s="253">
        <f>D163+F163+H163+J163+L163+N163+P163+R163+T163+V163+X163+Z163</f>
        <v>41330.13392</v>
      </c>
      <c r="AC163" s="253">
        <f t="shared" si="32"/>
        <v>108378555.27103098</v>
      </c>
    </row>
    <row r="164" spans="1:31" s="5" customFormat="1" ht="12" customHeight="1" x14ac:dyDescent="0.25">
      <c r="A164" s="343"/>
      <c r="B164" s="402"/>
      <c r="C164" s="350" t="s">
        <v>224</v>
      </c>
      <c r="D164" s="265">
        <v>88.470470000000006</v>
      </c>
      <c r="E164" s="265">
        <v>223285.21515</v>
      </c>
      <c r="F164" s="265">
        <v>289.83571999999992</v>
      </c>
      <c r="G164" s="265">
        <v>582573.93159599998</v>
      </c>
      <c r="H164" s="253">
        <v>440.32145999999995</v>
      </c>
      <c r="I164" s="253">
        <v>937135.03798300016</v>
      </c>
      <c r="J164" s="253">
        <v>295.23691999999994</v>
      </c>
      <c r="K164" s="253">
        <v>651907.11714300001</v>
      </c>
      <c r="L164" s="253">
        <v>236.89022999999997</v>
      </c>
      <c r="M164" s="253">
        <v>555620.52265199996</v>
      </c>
      <c r="N164" s="253">
        <v>252.1968</v>
      </c>
      <c r="O164" s="253">
        <v>600036.5363279999</v>
      </c>
      <c r="P164" s="253">
        <v>291.67608999999993</v>
      </c>
      <c r="Q164" s="253">
        <v>618883.30869400001</v>
      </c>
      <c r="R164" s="253">
        <v>181.64314999999999</v>
      </c>
      <c r="S164" s="253">
        <v>505548.45831399999</v>
      </c>
      <c r="T164" s="253">
        <v>472.17156999999997</v>
      </c>
      <c r="U164" s="253">
        <v>1307839.5742660002</v>
      </c>
      <c r="V164" s="253">
        <v>205.34235000000001</v>
      </c>
      <c r="W164" s="253">
        <v>500621.93575399998</v>
      </c>
      <c r="X164" s="253">
        <v>310.6275</v>
      </c>
      <c r="Y164" s="253">
        <v>772074.92153500021</v>
      </c>
      <c r="Z164" s="253">
        <v>135.09888999999998</v>
      </c>
      <c r="AA164" s="253">
        <v>322970.86875899998</v>
      </c>
      <c r="AB164" s="253">
        <f t="shared" si="32"/>
        <v>3199.5111499999994</v>
      </c>
      <c r="AC164" s="253">
        <f t="shared" si="32"/>
        <v>7578497.4281740002</v>
      </c>
      <c r="AD164" s="84"/>
      <c r="AE164" s="84"/>
    </row>
    <row r="165" spans="1:31" s="5" customFormat="1" ht="12" customHeight="1" x14ac:dyDescent="0.25">
      <c r="A165" s="343"/>
      <c r="B165" s="402"/>
      <c r="C165" s="350" t="s">
        <v>225</v>
      </c>
      <c r="D165" s="265">
        <v>0</v>
      </c>
      <c r="E165" s="265">
        <v>0</v>
      </c>
      <c r="F165" s="265">
        <v>0</v>
      </c>
      <c r="G165" s="265">
        <v>0</v>
      </c>
      <c r="H165" s="265">
        <v>0.84369000000000005</v>
      </c>
      <c r="I165" s="265">
        <v>1986.130629</v>
      </c>
      <c r="J165" s="265">
        <v>0</v>
      </c>
      <c r="K165" s="265">
        <v>0</v>
      </c>
      <c r="L165" s="265">
        <v>0</v>
      </c>
      <c r="M165" s="265">
        <v>0</v>
      </c>
      <c r="N165" s="265">
        <v>24.222669999999997</v>
      </c>
      <c r="O165" s="265">
        <v>46209.587559</v>
      </c>
      <c r="P165" s="265">
        <v>48.54417999999999</v>
      </c>
      <c r="Q165" s="265">
        <v>95796.142144000012</v>
      </c>
      <c r="R165" s="265">
        <v>48.081580000000002</v>
      </c>
      <c r="S165" s="265">
        <v>97876.588497000004</v>
      </c>
      <c r="T165" s="265">
        <v>0</v>
      </c>
      <c r="U165" s="265">
        <v>0</v>
      </c>
      <c r="V165" s="265">
        <v>0</v>
      </c>
      <c r="W165" s="265">
        <v>0</v>
      </c>
      <c r="X165" s="265">
        <v>0</v>
      </c>
      <c r="Y165" s="265">
        <v>0</v>
      </c>
      <c r="Z165" s="265">
        <v>0</v>
      </c>
      <c r="AA165" s="265">
        <v>0</v>
      </c>
      <c r="AB165" s="253">
        <f t="shared" si="32"/>
        <v>121.69211999999999</v>
      </c>
      <c r="AC165" s="253">
        <f t="shared" si="32"/>
        <v>241868.448829</v>
      </c>
    </row>
    <row r="166" spans="1:31" ht="12" customHeight="1" x14ac:dyDescent="0.25">
      <c r="A166" s="594" t="s">
        <v>226</v>
      </c>
      <c r="B166" s="594"/>
      <c r="C166" s="351" t="s">
        <v>227</v>
      </c>
      <c r="D166" s="352">
        <f>+D167+D168+D169</f>
        <v>343.26330999999999</v>
      </c>
      <c r="E166" s="352">
        <f>+E167+E168+E169</f>
        <v>678152.98578699993</v>
      </c>
      <c r="F166" s="352">
        <f>+F167+F168+F169</f>
        <v>228.04707000000002</v>
      </c>
      <c r="G166" s="352">
        <f>+G167+G168+G169</f>
        <v>629846.64871500002</v>
      </c>
      <c r="H166" s="409">
        <f t="shared" ref="H166:AC166" si="33">+H167+H168+H169</f>
        <v>235.20571000000001</v>
      </c>
      <c r="I166" s="409">
        <f t="shared" si="33"/>
        <v>694923.41471899999</v>
      </c>
      <c r="J166" s="409">
        <f t="shared" si="33"/>
        <v>466.93261000000001</v>
      </c>
      <c r="K166" s="409">
        <f t="shared" si="33"/>
        <v>1227836.5875880001</v>
      </c>
      <c r="L166" s="409">
        <f t="shared" si="33"/>
        <v>215.70871</v>
      </c>
      <c r="M166" s="409">
        <f t="shared" si="33"/>
        <v>590838.27526100003</v>
      </c>
      <c r="N166" s="409">
        <f t="shared" si="33"/>
        <v>209.37612999999999</v>
      </c>
      <c r="O166" s="409">
        <f t="shared" si="33"/>
        <v>541782.21610800002</v>
      </c>
      <c r="P166" s="409">
        <f t="shared" si="33"/>
        <v>487.77981</v>
      </c>
      <c r="Q166" s="409">
        <f t="shared" si="33"/>
        <v>1406315.6808240002</v>
      </c>
      <c r="R166" s="409">
        <f t="shared" si="33"/>
        <v>460.44135999999997</v>
      </c>
      <c r="S166" s="409">
        <f t="shared" si="33"/>
        <v>1218278.9286259997</v>
      </c>
      <c r="T166" s="409">
        <f t="shared" si="33"/>
        <v>290.77003999999999</v>
      </c>
      <c r="U166" s="409">
        <f t="shared" si="33"/>
        <v>714875.21057999996</v>
      </c>
      <c r="V166" s="409">
        <f t="shared" si="33"/>
        <v>288.74554999999998</v>
      </c>
      <c r="W166" s="409">
        <f t="shared" si="33"/>
        <v>945426.84700300009</v>
      </c>
      <c r="X166" s="409">
        <f t="shared" si="33"/>
        <v>379.14211999999998</v>
      </c>
      <c r="Y166" s="409">
        <f t="shared" si="33"/>
        <v>981098.94523399998</v>
      </c>
      <c r="Z166" s="409">
        <f t="shared" si="33"/>
        <v>231.06498999999999</v>
      </c>
      <c r="AA166" s="409">
        <f t="shared" si="33"/>
        <v>663903.21257400012</v>
      </c>
      <c r="AB166" s="409">
        <f t="shared" si="33"/>
        <v>3836.47741</v>
      </c>
      <c r="AC166" s="409">
        <f t="shared" si="33"/>
        <v>10293278.953019001</v>
      </c>
    </row>
    <row r="167" spans="1:31" ht="12" customHeight="1" x14ac:dyDescent="0.25">
      <c r="A167" s="403"/>
      <c r="B167" s="403"/>
      <c r="C167" s="353" t="s">
        <v>228</v>
      </c>
      <c r="D167" s="354">
        <v>80.72317000000001</v>
      </c>
      <c r="E167" s="354">
        <v>261991.72557300003</v>
      </c>
      <c r="F167" s="354">
        <v>157.02194</v>
      </c>
      <c r="G167" s="354">
        <v>494746.249167</v>
      </c>
      <c r="H167" s="354">
        <v>113.81076999999999</v>
      </c>
      <c r="I167" s="354">
        <v>471680.64602499997</v>
      </c>
      <c r="J167" s="354">
        <v>193.48233999999999</v>
      </c>
      <c r="K167" s="354">
        <v>655371.80479600001</v>
      </c>
      <c r="L167" s="354">
        <v>80.917640000000006</v>
      </c>
      <c r="M167" s="354">
        <v>312327.96669699997</v>
      </c>
      <c r="N167" s="354">
        <v>91.141400000000004</v>
      </c>
      <c r="O167" s="354">
        <v>295309.07457300002</v>
      </c>
      <c r="P167" s="354">
        <v>332.63990999999999</v>
      </c>
      <c r="Q167" s="354">
        <v>1063461.5298850001</v>
      </c>
      <c r="R167" s="354">
        <v>206.98974999999999</v>
      </c>
      <c r="S167" s="354">
        <v>694466.95559099992</v>
      </c>
      <c r="T167" s="354">
        <v>98.885300000000001</v>
      </c>
      <c r="U167" s="354">
        <v>346184.30588699999</v>
      </c>
      <c r="V167" s="354">
        <v>163.16002999999998</v>
      </c>
      <c r="W167" s="354">
        <v>620714.379893</v>
      </c>
      <c r="X167" s="354">
        <v>125.99073999999999</v>
      </c>
      <c r="Y167" s="354">
        <v>423876.86664100003</v>
      </c>
      <c r="Z167" s="354">
        <v>153.10526999999999</v>
      </c>
      <c r="AA167" s="354">
        <v>527907.584088</v>
      </c>
      <c r="AB167" s="283">
        <f t="shared" ref="AB167:AC194" si="34">D167+F167+H167+J167+L167+N167+P167+R167+T167+V167+X167+Z167</f>
        <v>1797.8682599999997</v>
      </c>
      <c r="AC167" s="283">
        <f t="shared" si="34"/>
        <v>6168039.0888160001</v>
      </c>
    </row>
    <row r="168" spans="1:31" ht="13.15" customHeight="1" x14ac:dyDescent="0.25">
      <c r="A168" s="403"/>
      <c r="B168" s="403"/>
      <c r="C168" s="353" t="s">
        <v>229</v>
      </c>
      <c r="D168" s="354">
        <v>210.81662999999998</v>
      </c>
      <c r="E168" s="354">
        <v>372897.41794899997</v>
      </c>
      <c r="F168" s="354">
        <v>57.41722</v>
      </c>
      <c r="G168" s="354">
        <v>115600.264518</v>
      </c>
      <c r="H168" s="283">
        <v>121.39494000000002</v>
      </c>
      <c r="I168" s="283">
        <v>223242.768694</v>
      </c>
      <c r="J168" s="283">
        <v>220.83301000000003</v>
      </c>
      <c r="K168" s="283">
        <v>517677.06081699999</v>
      </c>
      <c r="L168" s="283">
        <v>134.79106999999999</v>
      </c>
      <c r="M168" s="283">
        <v>278510.30856400001</v>
      </c>
      <c r="N168" s="283">
        <v>91.926100000000005</v>
      </c>
      <c r="O168" s="283">
        <v>215584.17905199999</v>
      </c>
      <c r="P168" s="283">
        <v>155.13990000000001</v>
      </c>
      <c r="Q168" s="283">
        <v>342854.15093900001</v>
      </c>
      <c r="R168" s="283">
        <v>240.11585999999997</v>
      </c>
      <c r="S168" s="283">
        <v>508153.13538499997</v>
      </c>
      <c r="T168" s="283">
        <v>191.88473999999999</v>
      </c>
      <c r="U168" s="283">
        <v>368690.90469300002</v>
      </c>
      <c r="V168" s="283">
        <v>125.58551999999999</v>
      </c>
      <c r="W168" s="283">
        <v>324712.46711000009</v>
      </c>
      <c r="X168" s="283">
        <v>253.15137999999996</v>
      </c>
      <c r="Y168" s="283">
        <v>557222.07859299995</v>
      </c>
      <c r="Z168" s="283">
        <v>50.743899999999996</v>
      </c>
      <c r="AA168" s="283">
        <v>105244.47346800001</v>
      </c>
      <c r="AB168" s="283">
        <f t="shared" si="34"/>
        <v>1853.80027</v>
      </c>
      <c r="AC168" s="283">
        <f t="shared" si="34"/>
        <v>3930389.2097820002</v>
      </c>
    </row>
    <row r="169" spans="1:31" ht="12" customHeight="1" x14ac:dyDescent="0.25">
      <c r="A169" s="403"/>
      <c r="B169" s="403"/>
      <c r="C169" s="353" t="s">
        <v>230</v>
      </c>
      <c r="D169" s="354">
        <v>51.723509999999997</v>
      </c>
      <c r="E169" s="354">
        <v>43263.842264999999</v>
      </c>
      <c r="F169" s="354">
        <v>13.60791</v>
      </c>
      <c r="G169" s="354">
        <v>19500.135030000001</v>
      </c>
      <c r="H169" s="444">
        <v>0</v>
      </c>
      <c r="I169" s="444">
        <v>0</v>
      </c>
      <c r="J169" s="444">
        <v>52.617260000000002</v>
      </c>
      <c r="K169" s="444">
        <v>54787.721975</v>
      </c>
      <c r="L169" s="444">
        <v>0</v>
      </c>
      <c r="M169" s="444">
        <v>0</v>
      </c>
      <c r="N169" s="444">
        <v>26.308630000000001</v>
      </c>
      <c r="O169" s="444">
        <v>30888.962482999999</v>
      </c>
      <c r="P169" s="444">
        <v>0</v>
      </c>
      <c r="Q169" s="444">
        <v>0</v>
      </c>
      <c r="R169" s="444">
        <v>13.335750000000001</v>
      </c>
      <c r="S169" s="444">
        <v>15658.837649999999</v>
      </c>
      <c r="T169" s="444">
        <v>0</v>
      </c>
      <c r="U169" s="444">
        <v>0</v>
      </c>
      <c r="V169" s="444">
        <v>0</v>
      </c>
      <c r="W169" s="444">
        <v>0</v>
      </c>
      <c r="X169" s="444">
        <v>0</v>
      </c>
      <c r="Y169" s="444">
        <v>0</v>
      </c>
      <c r="Z169" s="444">
        <v>27.215820000000001</v>
      </c>
      <c r="AA169" s="444">
        <v>30751.155018000001</v>
      </c>
      <c r="AB169" s="283">
        <f t="shared" si="34"/>
        <v>184.80887999999999</v>
      </c>
      <c r="AC169" s="283">
        <f t="shared" si="34"/>
        <v>194850.65442100001</v>
      </c>
    </row>
    <row r="170" spans="1:31" s="5" customFormat="1" ht="12" customHeight="1" x14ac:dyDescent="0.25">
      <c r="A170" s="621" t="s">
        <v>231</v>
      </c>
      <c r="B170" s="621"/>
      <c r="C170" s="339" t="s">
        <v>232</v>
      </c>
      <c r="D170" s="262">
        <f>+D171+D172+D173</f>
        <v>6422.472979999995</v>
      </c>
      <c r="E170" s="262">
        <f>+E171+E172+E173</f>
        <v>8788382.5243579987</v>
      </c>
      <c r="F170" s="262">
        <f>+F171+F172+F173</f>
        <v>5472.195899999997</v>
      </c>
      <c r="G170" s="262">
        <f>+G171+G172+G173</f>
        <v>6543611.1706829974</v>
      </c>
      <c r="H170" s="263">
        <f>+H171+H172+H173</f>
        <v>6315.0291099999995</v>
      </c>
      <c r="I170" s="263">
        <f t="shared" ref="I170:AA170" si="35">+I171+I172+I173</f>
        <v>8140257.9297919944</v>
      </c>
      <c r="J170" s="263">
        <f t="shared" si="35"/>
        <v>6002.533209999996</v>
      </c>
      <c r="K170" s="480">
        <f t="shared" si="35"/>
        <v>7105863.712545</v>
      </c>
      <c r="L170" s="263">
        <f t="shared" si="35"/>
        <v>6297.5305999999964</v>
      </c>
      <c r="M170" s="263">
        <f t="shared" si="35"/>
        <v>8099806.1115829982</v>
      </c>
      <c r="N170" s="263">
        <f t="shared" si="35"/>
        <v>6877.4090899999992</v>
      </c>
      <c r="O170" s="263">
        <f t="shared" si="35"/>
        <v>10425124.717910001</v>
      </c>
      <c r="P170" s="263">
        <f t="shared" si="35"/>
        <v>6613.467829999996</v>
      </c>
      <c r="Q170" s="263">
        <f t="shared" si="35"/>
        <v>10468759.85354</v>
      </c>
      <c r="R170" s="263">
        <f t="shared" si="35"/>
        <v>7427.229400000002</v>
      </c>
      <c r="S170" s="263">
        <f t="shared" si="35"/>
        <v>11306992.106617</v>
      </c>
      <c r="T170" s="263">
        <f t="shared" si="35"/>
        <v>6345.8449099999953</v>
      </c>
      <c r="U170" s="263">
        <f t="shared" si="35"/>
        <v>10474345.716259006</v>
      </c>
      <c r="V170" s="263">
        <f t="shared" si="35"/>
        <v>6706.9941200000067</v>
      </c>
      <c r="W170" s="263">
        <f t="shared" si="35"/>
        <v>10237668.080243999</v>
      </c>
      <c r="X170" s="263">
        <f t="shared" si="35"/>
        <v>9547.1593300000022</v>
      </c>
      <c r="Y170" s="263">
        <f t="shared" si="35"/>
        <v>14895355.974002993</v>
      </c>
      <c r="Z170" s="263">
        <f t="shared" si="35"/>
        <v>8487.0798000000032</v>
      </c>
      <c r="AA170" s="480">
        <f t="shared" si="35"/>
        <v>12766973.813146992</v>
      </c>
      <c r="AB170" s="263">
        <f t="shared" si="34"/>
        <v>82514.946280000004</v>
      </c>
      <c r="AC170" s="263">
        <f t="shared" si="34"/>
        <v>119253141.71068098</v>
      </c>
      <c r="AE170" s="84"/>
    </row>
    <row r="171" spans="1:31" s="5" customFormat="1" ht="12" customHeight="1" x14ac:dyDescent="0.25">
      <c r="A171" s="402"/>
      <c r="B171" s="402" t="s">
        <v>233</v>
      </c>
      <c r="C171" s="350" t="s">
        <v>234</v>
      </c>
      <c r="D171" s="265">
        <v>3477.6050699999982</v>
      </c>
      <c r="E171" s="265">
        <v>6194589.8119609989</v>
      </c>
      <c r="F171" s="265">
        <v>2422.1964499999985</v>
      </c>
      <c r="G171" s="265">
        <v>3994186.7346949982</v>
      </c>
      <c r="H171" s="277">
        <v>3136.961949999999</v>
      </c>
      <c r="I171" s="277">
        <v>5639158.4234109968</v>
      </c>
      <c r="J171" s="277">
        <v>2592.6634999999992</v>
      </c>
      <c r="K171" s="277">
        <v>4352493.6776620001</v>
      </c>
      <c r="L171" s="277">
        <v>3091.6910199999988</v>
      </c>
      <c r="M171" s="277">
        <v>5468366.7086509988</v>
      </c>
      <c r="N171" s="277">
        <v>3516.004809999999</v>
      </c>
      <c r="O171" s="277">
        <v>7397344.656119002</v>
      </c>
      <c r="P171" s="277">
        <v>3640.7892799999977</v>
      </c>
      <c r="Q171" s="277">
        <v>7609794.1591849988</v>
      </c>
      <c r="R171" s="277">
        <v>2978.7966399999991</v>
      </c>
      <c r="S171" s="277">
        <v>7468560.9640449984</v>
      </c>
      <c r="T171" s="277">
        <v>3738.5801499999966</v>
      </c>
      <c r="U171" s="277">
        <v>7929059.5428250041</v>
      </c>
      <c r="V171" s="277">
        <v>2676.6313499999997</v>
      </c>
      <c r="W171" s="277">
        <v>6250444.8244220018</v>
      </c>
      <c r="X171" s="277">
        <v>4484.6621900000009</v>
      </c>
      <c r="Y171" s="277">
        <v>10218351.533500994</v>
      </c>
      <c r="Z171" s="277">
        <v>3550.3373899999997</v>
      </c>
      <c r="AA171" s="277">
        <v>8056035.6706579961</v>
      </c>
      <c r="AB171" s="253">
        <f t="shared" si="34"/>
        <v>39306.919799999989</v>
      </c>
      <c r="AC171" s="253">
        <f t="shared" si="34"/>
        <v>80578386.707134992</v>
      </c>
      <c r="AE171" s="84"/>
    </row>
    <row r="172" spans="1:31" s="5" customFormat="1" ht="12" customHeight="1" x14ac:dyDescent="0.25">
      <c r="A172" s="402"/>
      <c r="B172" s="402" t="s">
        <v>235</v>
      </c>
      <c r="C172" s="350" t="s">
        <v>236</v>
      </c>
      <c r="D172" s="265">
        <v>542.11401000000001</v>
      </c>
      <c r="E172" s="265">
        <v>760265.77445299993</v>
      </c>
      <c r="F172" s="265">
        <v>492.07411999999999</v>
      </c>
      <c r="G172" s="265">
        <v>723486.16667799978</v>
      </c>
      <c r="H172" s="253">
        <v>389.89745999999997</v>
      </c>
      <c r="I172" s="253">
        <v>562289.12468799995</v>
      </c>
      <c r="J172" s="253">
        <v>364.09663</v>
      </c>
      <c r="K172" s="253">
        <v>626056.61243999994</v>
      </c>
      <c r="L172" s="277">
        <v>563.47237000000007</v>
      </c>
      <c r="M172" s="277">
        <v>834288.17152000021</v>
      </c>
      <c r="N172" s="277">
        <v>836.44406000000015</v>
      </c>
      <c r="O172" s="277">
        <v>1151594.8888880003</v>
      </c>
      <c r="P172" s="277">
        <v>452.63560999999999</v>
      </c>
      <c r="Q172" s="277">
        <v>686869.16331399989</v>
      </c>
      <c r="R172" s="277">
        <v>461.86969999999997</v>
      </c>
      <c r="S172" s="277">
        <v>777932.47504899977</v>
      </c>
      <c r="T172" s="277">
        <v>450.47728999999998</v>
      </c>
      <c r="U172" s="277">
        <v>728502.50303100003</v>
      </c>
      <c r="V172" s="277">
        <v>546.00367000000006</v>
      </c>
      <c r="W172" s="277">
        <v>772064.41832399997</v>
      </c>
      <c r="X172" s="277">
        <v>816.04684999999995</v>
      </c>
      <c r="Y172" s="277">
        <v>1326542.69542</v>
      </c>
      <c r="Z172" s="277">
        <v>607.68154000000004</v>
      </c>
      <c r="AA172" s="277">
        <v>927668.96996299981</v>
      </c>
      <c r="AB172" s="253">
        <f t="shared" si="34"/>
        <v>6522.8133099999995</v>
      </c>
      <c r="AC172" s="253">
        <f t="shared" si="34"/>
        <v>9877560.9637679998</v>
      </c>
      <c r="AD172" s="84"/>
    </row>
    <row r="173" spans="1:31" s="5" customFormat="1" ht="12" customHeight="1" x14ac:dyDescent="0.25">
      <c r="A173" s="402"/>
      <c r="B173" s="402" t="s">
        <v>237</v>
      </c>
      <c r="C173" s="350" t="s">
        <v>238</v>
      </c>
      <c r="D173" s="265">
        <v>2402.7538999999974</v>
      </c>
      <c r="E173" s="265">
        <v>1833526.9379439994</v>
      </c>
      <c r="F173" s="265">
        <v>2557.9253299999982</v>
      </c>
      <c r="G173" s="265">
        <v>1825938.2693099994</v>
      </c>
      <c r="H173" s="253">
        <v>2788.1696999999999</v>
      </c>
      <c r="I173" s="253">
        <v>1938810.3816929986</v>
      </c>
      <c r="J173" s="253">
        <v>3045.7730799999972</v>
      </c>
      <c r="K173" s="253">
        <v>2127313.4224429997</v>
      </c>
      <c r="L173" s="277">
        <v>2642.3672099999981</v>
      </c>
      <c r="M173" s="277">
        <v>1797151.2314119996</v>
      </c>
      <c r="N173" s="277">
        <v>2524.9602200000004</v>
      </c>
      <c r="O173" s="277">
        <v>1876185.1729029994</v>
      </c>
      <c r="P173" s="277">
        <v>2520.0429399999989</v>
      </c>
      <c r="Q173" s="277">
        <v>2172096.531041</v>
      </c>
      <c r="R173" s="277">
        <v>3986.5630600000036</v>
      </c>
      <c r="S173" s="277">
        <v>3060498.6675230032</v>
      </c>
      <c r="T173" s="277">
        <v>2156.7874699999984</v>
      </c>
      <c r="U173" s="277">
        <v>1816783.6704030014</v>
      </c>
      <c r="V173" s="277">
        <v>3484.3591000000065</v>
      </c>
      <c r="W173" s="277">
        <v>3215158.8374979966</v>
      </c>
      <c r="X173" s="277">
        <v>4246.4502900000025</v>
      </c>
      <c r="Y173" s="277">
        <v>3350461.7450819979</v>
      </c>
      <c r="Z173" s="277">
        <v>4329.060870000003</v>
      </c>
      <c r="AA173" s="277">
        <v>3783269.1725259968</v>
      </c>
      <c r="AB173" s="253">
        <f t="shared" si="34"/>
        <v>36685.213170000003</v>
      </c>
      <c r="AC173" s="253">
        <f t="shared" si="34"/>
        <v>28797194.039777994</v>
      </c>
    </row>
    <row r="174" spans="1:31" ht="12" customHeight="1" x14ac:dyDescent="0.25">
      <c r="A174" s="450"/>
      <c r="B174" s="452" t="s">
        <v>239</v>
      </c>
      <c r="C174" s="351" t="s">
        <v>240</v>
      </c>
      <c r="D174" s="352">
        <f>+D175+D176+D177</f>
        <v>702.31717999999989</v>
      </c>
      <c r="E174" s="352">
        <f>+E175+E176+E177</f>
        <v>8128273.0566369975</v>
      </c>
      <c r="F174" s="352">
        <f>+F175+F176+F177</f>
        <v>754.00122999999996</v>
      </c>
      <c r="G174" s="352">
        <f>+G175+G176+G177</f>
        <v>9477847.0412040036</v>
      </c>
      <c r="H174" s="409">
        <f t="shared" ref="H174:AA174" si="36">+H175+H176+H177</f>
        <v>949.43717999999978</v>
      </c>
      <c r="I174" s="409">
        <f t="shared" si="36"/>
        <v>13188876.705158008</v>
      </c>
      <c r="J174" s="409">
        <f t="shared" si="36"/>
        <v>786.01510999999994</v>
      </c>
      <c r="K174" s="409">
        <f t="shared" si="36"/>
        <v>11376400.479830995</v>
      </c>
      <c r="L174" s="481">
        <f t="shared" si="36"/>
        <v>897.47538000000009</v>
      </c>
      <c r="M174" s="481">
        <f t="shared" si="36"/>
        <v>11403876.350665998</v>
      </c>
      <c r="N174" s="481">
        <f t="shared" si="36"/>
        <v>714.58116999999993</v>
      </c>
      <c r="O174" s="481">
        <f t="shared" si="36"/>
        <v>10648922.536665997</v>
      </c>
      <c r="P174" s="481">
        <f t="shared" si="36"/>
        <v>608.16198999999983</v>
      </c>
      <c r="Q174" s="481">
        <f t="shared" si="36"/>
        <v>9523898.3937070016</v>
      </c>
      <c r="R174" s="481">
        <f t="shared" si="36"/>
        <v>627.95874000000015</v>
      </c>
      <c r="S174" s="481">
        <f t="shared" si="36"/>
        <v>10262042.535043005</v>
      </c>
      <c r="T174" s="481">
        <f t="shared" si="36"/>
        <v>526.16129999999987</v>
      </c>
      <c r="U174" s="481">
        <f t="shared" si="36"/>
        <v>8212301.455554001</v>
      </c>
      <c r="V174" s="481">
        <f t="shared" si="36"/>
        <v>677.06791999999996</v>
      </c>
      <c r="W174" s="481">
        <f t="shared" si="36"/>
        <v>9582945.3648219965</v>
      </c>
      <c r="X174" s="481">
        <f t="shared" si="36"/>
        <v>660.94631000000004</v>
      </c>
      <c r="Y174" s="481">
        <f t="shared" si="36"/>
        <v>9731315.125734007</v>
      </c>
      <c r="Z174" s="481">
        <f t="shared" si="36"/>
        <v>857.18144000000007</v>
      </c>
      <c r="AA174" s="481">
        <f t="shared" si="36"/>
        <v>11751634.440905001</v>
      </c>
      <c r="AB174" s="409">
        <f t="shared" si="34"/>
        <v>8761.3049499999997</v>
      </c>
      <c r="AC174" s="409">
        <f t="shared" si="34"/>
        <v>123288333.48592702</v>
      </c>
      <c r="AD174" s="398"/>
    </row>
    <row r="175" spans="1:31" ht="12" customHeight="1" x14ac:dyDescent="0.25">
      <c r="A175" s="450"/>
      <c r="B175" s="452"/>
      <c r="C175" s="353" t="s">
        <v>241</v>
      </c>
      <c r="D175" s="354">
        <v>617.43526999999995</v>
      </c>
      <c r="E175" s="354">
        <v>7869164.383353998</v>
      </c>
      <c r="F175" s="354">
        <v>697.49946999999997</v>
      </c>
      <c r="G175" s="354">
        <v>9243538.2193040028</v>
      </c>
      <c r="H175" s="283">
        <v>899.57778999999982</v>
      </c>
      <c r="I175" s="283">
        <v>13060393.955979008</v>
      </c>
      <c r="J175" s="283">
        <v>761.78910999999994</v>
      </c>
      <c r="K175" s="283">
        <v>11311242.230230995</v>
      </c>
      <c r="L175" s="284">
        <v>809.33667000000014</v>
      </c>
      <c r="M175" s="284">
        <v>11172221.102358997</v>
      </c>
      <c r="N175" s="284">
        <v>676.45163999999988</v>
      </c>
      <c r="O175" s="284">
        <v>10529266.518075997</v>
      </c>
      <c r="P175" s="284">
        <v>603.91198999999983</v>
      </c>
      <c r="Q175" s="284">
        <v>9492040.3937070016</v>
      </c>
      <c r="R175" s="284">
        <v>627.95874000000015</v>
      </c>
      <c r="S175" s="284">
        <v>10262042.535043005</v>
      </c>
      <c r="T175" s="284">
        <v>526.16129999999987</v>
      </c>
      <c r="U175" s="284">
        <v>8212301.455554001</v>
      </c>
      <c r="V175" s="284">
        <v>622.65175999999997</v>
      </c>
      <c r="W175" s="284">
        <v>9469662.2684349958</v>
      </c>
      <c r="X175" s="284">
        <v>649.29166000000009</v>
      </c>
      <c r="Y175" s="284">
        <v>9652322.5508140065</v>
      </c>
      <c r="Z175" s="284">
        <v>848.47571000000005</v>
      </c>
      <c r="AA175" s="284">
        <v>11720744.421605</v>
      </c>
      <c r="AB175" s="283">
        <f t="shared" si="34"/>
        <v>8340.5411099999983</v>
      </c>
      <c r="AC175" s="283">
        <f t="shared" si="34"/>
        <v>121994940.03446101</v>
      </c>
    </row>
    <row r="176" spans="1:31" ht="12" customHeight="1" x14ac:dyDescent="0.25">
      <c r="A176" s="450"/>
      <c r="B176" s="452"/>
      <c r="C176" s="353" t="s">
        <v>242</v>
      </c>
      <c r="D176" s="354">
        <v>0.40437000000000001</v>
      </c>
      <c r="E176" s="354">
        <v>6600.0058289999997</v>
      </c>
      <c r="F176" s="354">
        <v>31.54486</v>
      </c>
      <c r="G176" s="354">
        <v>178210.70207999999</v>
      </c>
      <c r="H176" s="283">
        <v>0</v>
      </c>
      <c r="I176" s="283">
        <v>0</v>
      </c>
      <c r="J176" s="283">
        <v>0</v>
      </c>
      <c r="K176" s="283">
        <v>0</v>
      </c>
      <c r="L176" s="284">
        <v>0</v>
      </c>
      <c r="M176" s="284">
        <v>0</v>
      </c>
      <c r="N176" s="284">
        <v>0</v>
      </c>
      <c r="O176" s="284">
        <v>0</v>
      </c>
      <c r="P176" s="284">
        <v>4.25</v>
      </c>
      <c r="Q176" s="284">
        <v>31858</v>
      </c>
      <c r="R176" s="284">
        <v>0</v>
      </c>
      <c r="S176" s="284">
        <v>0</v>
      </c>
      <c r="T176" s="284">
        <v>0</v>
      </c>
      <c r="U176" s="284">
        <v>0</v>
      </c>
      <c r="V176" s="284">
        <v>0.45400000000000001</v>
      </c>
      <c r="W176" s="284">
        <v>5750.0007999999998</v>
      </c>
      <c r="X176" s="284">
        <v>11.65465</v>
      </c>
      <c r="Y176" s="284">
        <v>78992.574919999999</v>
      </c>
      <c r="Z176" s="284">
        <v>2.4457300000000002</v>
      </c>
      <c r="AA176" s="284">
        <v>17139.929300000003</v>
      </c>
      <c r="AB176" s="283">
        <f t="shared" si="34"/>
        <v>50.753609999999995</v>
      </c>
      <c r="AC176" s="283">
        <f t="shared" si="34"/>
        <v>318551.21292900003</v>
      </c>
    </row>
    <row r="177" spans="1:32" ht="12" customHeight="1" x14ac:dyDescent="0.25">
      <c r="A177" s="450"/>
      <c r="B177" s="452"/>
      <c r="C177" s="353" t="s">
        <v>243</v>
      </c>
      <c r="D177" s="354">
        <v>84.477540000000005</v>
      </c>
      <c r="E177" s="354">
        <v>252508.66745400001</v>
      </c>
      <c r="F177" s="354">
        <v>24.956900000000001</v>
      </c>
      <c r="G177" s="354">
        <v>56098.11982</v>
      </c>
      <c r="H177" s="283">
        <v>49.859389999999998</v>
      </c>
      <c r="I177" s="283">
        <v>128482.74917900001</v>
      </c>
      <c r="J177" s="283">
        <v>24.225999999999999</v>
      </c>
      <c r="K177" s="283">
        <v>65158.249600000003</v>
      </c>
      <c r="L177" s="283">
        <v>88.138709999999989</v>
      </c>
      <c r="M177" s="283">
        <v>231655.248307</v>
      </c>
      <c r="N177" s="284">
        <v>38.129529999999995</v>
      </c>
      <c r="O177" s="284">
        <v>119656.01858999999</v>
      </c>
      <c r="P177" s="284">
        <v>0</v>
      </c>
      <c r="Q177" s="284">
        <v>0</v>
      </c>
      <c r="R177" s="284">
        <v>0</v>
      </c>
      <c r="S177" s="284">
        <v>0</v>
      </c>
      <c r="T177" s="284">
        <v>0</v>
      </c>
      <c r="U177" s="284">
        <v>0</v>
      </c>
      <c r="V177" s="284">
        <v>53.962160000000004</v>
      </c>
      <c r="W177" s="284">
        <v>107533.095587</v>
      </c>
      <c r="X177" s="284">
        <v>0</v>
      </c>
      <c r="Y177" s="284">
        <v>0</v>
      </c>
      <c r="Z177" s="284">
        <v>6.26</v>
      </c>
      <c r="AA177" s="284">
        <v>13750.09</v>
      </c>
      <c r="AB177" s="283">
        <f t="shared" si="34"/>
        <v>370.01022999999998</v>
      </c>
      <c r="AC177" s="283">
        <f t="shared" si="34"/>
        <v>974842.23853700003</v>
      </c>
      <c r="AD177" s="84"/>
    </row>
    <row r="178" spans="1:32" ht="12" customHeight="1" x14ac:dyDescent="0.25">
      <c r="A178" s="418" t="s">
        <v>244</v>
      </c>
      <c r="B178" s="482" t="s">
        <v>245</v>
      </c>
      <c r="C178" s="351" t="s">
        <v>246</v>
      </c>
      <c r="D178" s="483">
        <v>1676.8096099999996</v>
      </c>
      <c r="E178" s="483">
        <v>5201107.1900819996</v>
      </c>
      <c r="F178" s="483">
        <v>2490.5305399999997</v>
      </c>
      <c r="G178" s="483">
        <v>8309016.0744819995</v>
      </c>
      <c r="H178" s="483">
        <v>2355.3533600000014</v>
      </c>
      <c r="I178" s="483">
        <v>7223651.3259249981</v>
      </c>
      <c r="J178" s="483">
        <v>2099.2762000000002</v>
      </c>
      <c r="K178" s="483">
        <v>7718927.4817530056</v>
      </c>
      <c r="L178" s="483">
        <v>2118.0638900000013</v>
      </c>
      <c r="M178" s="483">
        <v>6871395.2998849982</v>
      </c>
      <c r="N178" s="483">
        <v>1789.265830000001</v>
      </c>
      <c r="O178" s="483">
        <v>6138259.3297760021</v>
      </c>
      <c r="P178" s="483">
        <v>1128.0889799999998</v>
      </c>
      <c r="Q178" s="483">
        <v>4059687.3361610025</v>
      </c>
      <c r="R178" s="483">
        <v>1365.7672600000005</v>
      </c>
      <c r="S178" s="483">
        <v>5986425.2963709962</v>
      </c>
      <c r="T178" s="483">
        <v>1319.6360699999998</v>
      </c>
      <c r="U178" s="483">
        <v>4643844.2884670012</v>
      </c>
      <c r="V178" s="483">
        <v>1391.3602600000011</v>
      </c>
      <c r="W178" s="483">
        <v>4897664.1150860004</v>
      </c>
      <c r="X178" s="483">
        <v>1302.5687000000003</v>
      </c>
      <c r="Y178" s="483">
        <v>5203548.9367020056</v>
      </c>
      <c r="Z178" s="483">
        <v>1616.9119000000007</v>
      </c>
      <c r="AA178" s="483">
        <v>7152936.2988519976</v>
      </c>
      <c r="AB178" s="283">
        <f t="shared" si="34"/>
        <v>20653.632600000004</v>
      </c>
      <c r="AC178" s="283">
        <f t="shared" si="34"/>
        <v>73406462.97354202</v>
      </c>
      <c r="AD178" s="84"/>
      <c r="AE178" s="84"/>
    </row>
    <row r="179" spans="1:32" ht="12" customHeight="1" x14ac:dyDescent="0.25">
      <c r="A179" s="355"/>
      <c r="B179" s="452"/>
      <c r="C179" s="353" t="s">
        <v>333</v>
      </c>
      <c r="D179" s="483">
        <v>1040.5495700000001</v>
      </c>
      <c r="E179" s="483">
        <v>3770214.3900540001</v>
      </c>
      <c r="F179" s="483">
        <v>1262.9845800000001</v>
      </c>
      <c r="G179" s="483">
        <v>4578288.3050959995</v>
      </c>
      <c r="H179" s="483">
        <v>2761.8820599999999</v>
      </c>
      <c r="I179" s="483">
        <v>9843931.6241279989</v>
      </c>
      <c r="J179" s="483">
        <v>1082.16473</v>
      </c>
      <c r="K179" s="483">
        <v>3864901.2806279999</v>
      </c>
      <c r="L179" s="483">
        <v>1476.9649999999999</v>
      </c>
      <c r="M179" s="483">
        <v>5196673.9970300002</v>
      </c>
      <c r="N179" s="483">
        <v>1365.11454</v>
      </c>
      <c r="O179" s="483">
        <v>4769447.8110330002</v>
      </c>
      <c r="P179" s="483">
        <v>853.94229000000007</v>
      </c>
      <c r="Q179" s="483">
        <v>3062226.802286</v>
      </c>
      <c r="R179" s="483">
        <v>1291.85097</v>
      </c>
      <c r="S179" s="483">
        <v>4655734.224343</v>
      </c>
      <c r="T179" s="483">
        <v>844.81219999999996</v>
      </c>
      <c r="U179" s="483">
        <v>3097632.5126830004</v>
      </c>
      <c r="V179" s="483">
        <v>2333.18246</v>
      </c>
      <c r="W179" s="483">
        <v>9082934.4352129996</v>
      </c>
      <c r="X179" s="483">
        <v>1355.74503</v>
      </c>
      <c r="Y179" s="483">
        <v>5884801.8652179996</v>
      </c>
      <c r="Z179" s="483">
        <v>1935.7641799999999</v>
      </c>
      <c r="AA179" s="483">
        <v>9127459.9613160007</v>
      </c>
      <c r="AB179" s="283">
        <f t="shared" si="34"/>
        <v>17604.957610000001</v>
      </c>
      <c r="AC179" s="283">
        <f t="shared" si="34"/>
        <v>66934247.209028006</v>
      </c>
    </row>
    <row r="180" spans="1:32" ht="12" customHeight="1" x14ac:dyDescent="0.25">
      <c r="A180" s="355"/>
      <c r="B180" s="452"/>
      <c r="C180" s="353" t="s">
        <v>334</v>
      </c>
      <c r="D180" s="483">
        <v>631.89642000000003</v>
      </c>
      <c r="E180" s="483">
        <v>2660301.2156689996</v>
      </c>
      <c r="F180" s="483">
        <v>980.82205999999996</v>
      </c>
      <c r="G180" s="483">
        <v>4289109.1891709995</v>
      </c>
      <c r="H180" s="483">
        <v>988.15411000000029</v>
      </c>
      <c r="I180" s="483">
        <v>4260512.1865730006</v>
      </c>
      <c r="J180" s="483">
        <v>843.67748000000017</v>
      </c>
      <c r="K180" s="483">
        <v>3522597.4832290006</v>
      </c>
      <c r="L180" s="483">
        <v>861.81329000000017</v>
      </c>
      <c r="M180" s="483">
        <v>3697304.0891440012</v>
      </c>
      <c r="N180" s="483">
        <v>713.17466999999999</v>
      </c>
      <c r="O180" s="483">
        <v>2969230.1729359999</v>
      </c>
      <c r="P180" s="483">
        <v>763.73792999999989</v>
      </c>
      <c r="Q180" s="483">
        <v>3349071.1079520001</v>
      </c>
      <c r="R180" s="483">
        <v>455.40093999999993</v>
      </c>
      <c r="S180" s="483">
        <v>2039431.5607460001</v>
      </c>
      <c r="T180" s="483">
        <v>628.24558000000002</v>
      </c>
      <c r="U180" s="483">
        <v>2726986.7761610001</v>
      </c>
      <c r="V180" s="483">
        <v>482.64704000000012</v>
      </c>
      <c r="W180" s="483">
        <v>2055099.8180719996</v>
      </c>
      <c r="X180" s="483">
        <v>509.17030999999992</v>
      </c>
      <c r="Y180" s="483">
        <v>2504326.553448</v>
      </c>
      <c r="Z180" s="483">
        <v>712.28462000000036</v>
      </c>
      <c r="AA180" s="483">
        <v>3460266.8699950008</v>
      </c>
      <c r="AB180" s="283">
        <f t="shared" si="34"/>
        <v>8571.0244500000008</v>
      </c>
      <c r="AC180" s="283">
        <f t="shared" si="34"/>
        <v>37534237.023095995</v>
      </c>
    </row>
    <row r="181" spans="1:32" ht="12.75" customHeight="1" x14ac:dyDescent="0.25">
      <c r="A181" s="355"/>
      <c r="B181" s="452"/>
      <c r="C181" s="353" t="s">
        <v>335</v>
      </c>
      <c r="D181" s="483">
        <v>382.43217000000004</v>
      </c>
      <c r="E181" s="483">
        <v>667527.39792200015</v>
      </c>
      <c r="F181" s="483">
        <v>548.02940000000001</v>
      </c>
      <c r="G181" s="483">
        <v>826481.24611999979</v>
      </c>
      <c r="H181" s="483">
        <v>489.76689999999996</v>
      </c>
      <c r="I181" s="483">
        <v>720785.48366400017</v>
      </c>
      <c r="J181" s="483">
        <v>254.48011</v>
      </c>
      <c r="K181" s="483">
        <v>459608.08645900001</v>
      </c>
      <c r="L181" s="483">
        <v>336.02613000000002</v>
      </c>
      <c r="M181" s="483">
        <v>581626.77922899998</v>
      </c>
      <c r="N181" s="483">
        <v>508.61748000000011</v>
      </c>
      <c r="O181" s="483">
        <v>929054.22537100024</v>
      </c>
      <c r="P181" s="483">
        <v>537.23120000000006</v>
      </c>
      <c r="Q181" s="483">
        <v>786473.52261499991</v>
      </c>
      <c r="R181" s="483">
        <v>361.34823999999998</v>
      </c>
      <c r="S181" s="483">
        <v>621647.45855899993</v>
      </c>
      <c r="T181" s="483">
        <v>397.01289999999989</v>
      </c>
      <c r="U181" s="483">
        <v>687081.49124100013</v>
      </c>
      <c r="V181" s="483">
        <v>427.13266999999996</v>
      </c>
      <c r="W181" s="483">
        <v>723800.20070599986</v>
      </c>
      <c r="X181" s="483">
        <v>315.20069999999998</v>
      </c>
      <c r="Y181" s="483">
        <v>539584.21866700007</v>
      </c>
      <c r="Z181" s="483">
        <v>640.91323999999997</v>
      </c>
      <c r="AA181" s="483">
        <v>957677.51488699985</v>
      </c>
      <c r="AB181" s="283">
        <f t="shared" si="34"/>
        <v>5198.1911399999999</v>
      </c>
      <c r="AC181" s="283">
        <f t="shared" si="34"/>
        <v>8501347.6254399996</v>
      </c>
    </row>
    <row r="182" spans="1:32" ht="12" customHeight="1" x14ac:dyDescent="0.25">
      <c r="A182" s="355"/>
      <c r="B182" s="452"/>
      <c r="C182" s="353" t="s">
        <v>249</v>
      </c>
      <c r="D182" s="483">
        <v>442.47957000000008</v>
      </c>
      <c r="E182" s="483">
        <v>2201062.5320510003</v>
      </c>
      <c r="F182" s="483">
        <v>706.43419000000006</v>
      </c>
      <c r="G182" s="483">
        <v>3570512.0697029997</v>
      </c>
      <c r="H182" s="483">
        <v>541.87323000000038</v>
      </c>
      <c r="I182" s="483">
        <v>2827621.0430720011</v>
      </c>
      <c r="J182" s="483">
        <v>635.55596000000014</v>
      </c>
      <c r="K182" s="483">
        <v>3094233.8626079988</v>
      </c>
      <c r="L182" s="483">
        <v>500.3835899999998</v>
      </c>
      <c r="M182" s="483">
        <v>2400939.7661339999</v>
      </c>
      <c r="N182" s="483">
        <v>698.3556900000001</v>
      </c>
      <c r="O182" s="483">
        <v>3035709.8125329996</v>
      </c>
      <c r="P182" s="483">
        <v>540.90748999999994</v>
      </c>
      <c r="Q182" s="483">
        <v>2714252.8727410017</v>
      </c>
      <c r="R182" s="483">
        <v>484.58281000000005</v>
      </c>
      <c r="S182" s="483">
        <v>2501870.6667369995</v>
      </c>
      <c r="T182" s="483">
        <v>683.15269000000001</v>
      </c>
      <c r="U182" s="483">
        <v>3406716.8180069998</v>
      </c>
      <c r="V182" s="483">
        <v>600.43276999999989</v>
      </c>
      <c r="W182" s="483">
        <v>2929253.8876839997</v>
      </c>
      <c r="X182" s="483">
        <v>519.72897</v>
      </c>
      <c r="Y182" s="483">
        <v>2438157.5340800001</v>
      </c>
      <c r="Z182" s="483">
        <v>641.11777999999993</v>
      </c>
      <c r="AA182" s="483">
        <v>3715957.8023800007</v>
      </c>
      <c r="AB182" s="283">
        <f t="shared" si="34"/>
        <v>6995.0047400000012</v>
      </c>
      <c r="AC182" s="283">
        <f t="shared" si="34"/>
        <v>34836288.667729996</v>
      </c>
      <c r="AF182" s="2"/>
    </row>
    <row r="183" spans="1:32" s="5" customFormat="1" ht="12" customHeight="1" x14ac:dyDescent="0.25">
      <c r="A183" s="278" t="s">
        <v>250</v>
      </c>
      <c r="B183" s="295" t="s">
        <v>321</v>
      </c>
      <c r="C183" s="328" t="s">
        <v>251</v>
      </c>
      <c r="D183" s="262">
        <v>1472.1609599999999</v>
      </c>
      <c r="E183" s="262">
        <v>4994626.3055039989</v>
      </c>
      <c r="F183" s="262">
        <v>1528.095</v>
      </c>
      <c r="G183" s="262">
        <v>5867791.9895000011</v>
      </c>
      <c r="H183" s="263">
        <v>3082.2205600000002</v>
      </c>
      <c r="I183" s="263">
        <v>9831959.6733440012</v>
      </c>
      <c r="J183" s="263">
        <v>4475.2128000000002</v>
      </c>
      <c r="K183" s="263">
        <v>14769210.409000002</v>
      </c>
      <c r="L183" s="263">
        <v>4069.8788599999998</v>
      </c>
      <c r="M183" s="263">
        <v>12865867.101028005</v>
      </c>
      <c r="N183" s="263">
        <v>2696.91554</v>
      </c>
      <c r="O183" s="263">
        <v>9667495.0921420027</v>
      </c>
      <c r="P183" s="263">
        <v>3136.6039999999998</v>
      </c>
      <c r="Q183" s="263">
        <v>10160906.072499998</v>
      </c>
      <c r="R183" s="263">
        <v>3051.0341499999995</v>
      </c>
      <c r="S183" s="263">
        <v>11380209.486099998</v>
      </c>
      <c r="T183" s="263">
        <v>2577.8257599999997</v>
      </c>
      <c r="U183" s="263">
        <v>8847352.8619849999</v>
      </c>
      <c r="V183" s="263">
        <v>1504.7854</v>
      </c>
      <c r="W183" s="263">
        <v>6325111.9095999999</v>
      </c>
      <c r="X183" s="263">
        <v>2490.11715</v>
      </c>
      <c r="Y183" s="263">
        <v>7682233.7644999996</v>
      </c>
      <c r="Z183" s="263">
        <v>3980.1097999999997</v>
      </c>
      <c r="AA183" s="263">
        <v>13835294.49982</v>
      </c>
      <c r="AB183" s="263">
        <f t="shared" si="34"/>
        <v>34064.95998</v>
      </c>
      <c r="AC183" s="263">
        <f t="shared" si="34"/>
        <v>116228059.165023</v>
      </c>
      <c r="AD183" s="398"/>
      <c r="AE183" s="2"/>
      <c r="AF183" s="2"/>
    </row>
    <row r="184" spans="1:32" s="5" customFormat="1" ht="12" customHeight="1" x14ac:dyDescent="0.25">
      <c r="A184" s="278"/>
      <c r="B184" s="295" t="s">
        <v>322</v>
      </c>
      <c r="C184" s="328" t="s">
        <v>252</v>
      </c>
      <c r="D184" s="262">
        <v>2191.2578599999997</v>
      </c>
      <c r="E184" s="262">
        <v>1745980.2214649997</v>
      </c>
      <c r="F184" s="262">
        <v>2758.6572299999998</v>
      </c>
      <c r="G184" s="262">
        <v>2256393.3418839988</v>
      </c>
      <c r="H184" s="262">
        <v>3278.614030000002</v>
      </c>
      <c r="I184" s="262">
        <v>2733547.2614099989</v>
      </c>
      <c r="J184" s="262">
        <v>3205.4218600000017</v>
      </c>
      <c r="K184" s="262">
        <v>2601134.9885099982</v>
      </c>
      <c r="L184" s="262">
        <v>4629.5102100000004</v>
      </c>
      <c r="M184" s="262">
        <v>3580912.1813000017</v>
      </c>
      <c r="N184" s="262">
        <v>4452.5359100000042</v>
      </c>
      <c r="O184" s="262">
        <v>3339888.1848729998</v>
      </c>
      <c r="P184" s="262">
        <v>4456.9545199999984</v>
      </c>
      <c r="Q184" s="262">
        <v>3415515.1759509994</v>
      </c>
      <c r="R184" s="262">
        <v>5070.2649299999975</v>
      </c>
      <c r="S184" s="262">
        <v>3892465.8927360019</v>
      </c>
      <c r="T184" s="262">
        <v>2763.7902599999993</v>
      </c>
      <c r="U184" s="263">
        <v>2131679.4430749994</v>
      </c>
      <c r="V184" s="263">
        <v>4346.0571899999968</v>
      </c>
      <c r="W184" s="263">
        <v>3255892.9201399991</v>
      </c>
      <c r="X184" s="263">
        <v>1912.5647799999999</v>
      </c>
      <c r="Y184" s="263">
        <v>1361866.3522469997</v>
      </c>
      <c r="Z184" s="263">
        <v>3622.1316100000008</v>
      </c>
      <c r="AA184" s="263">
        <v>2554457.3727509994</v>
      </c>
      <c r="AB184" s="263">
        <f t="shared" si="34"/>
        <v>42687.76039000001</v>
      </c>
      <c r="AC184" s="263">
        <f t="shared" si="34"/>
        <v>32869733.336341992</v>
      </c>
      <c r="AD184" s="398"/>
      <c r="AF184" s="2"/>
    </row>
    <row r="185" spans="1:32" ht="12" customHeight="1" x14ac:dyDescent="0.25">
      <c r="A185" s="418"/>
      <c r="B185" s="428"/>
      <c r="C185" s="460" t="s">
        <v>299</v>
      </c>
      <c r="D185" s="483">
        <v>671.11835999999983</v>
      </c>
      <c r="E185" s="483">
        <v>1196373.2044829996</v>
      </c>
      <c r="F185" s="483">
        <v>473.46976000000001</v>
      </c>
      <c r="G185" s="483">
        <v>844608.04644800012</v>
      </c>
      <c r="H185" s="483">
        <v>873.15440999999987</v>
      </c>
      <c r="I185" s="483">
        <v>1550294.3736469999</v>
      </c>
      <c r="J185" s="483">
        <v>819.88876000000005</v>
      </c>
      <c r="K185" s="483">
        <v>1480929.4480409997</v>
      </c>
      <c r="L185" s="483">
        <v>887.35572999999977</v>
      </c>
      <c r="M185" s="483">
        <v>1611600.6643449999</v>
      </c>
      <c r="N185" s="483">
        <v>504.13753000000003</v>
      </c>
      <c r="O185" s="483">
        <v>906898.31768499978</v>
      </c>
      <c r="P185" s="483">
        <v>690.80610999999999</v>
      </c>
      <c r="Q185" s="483">
        <v>1220618.2584560001</v>
      </c>
      <c r="R185" s="483">
        <v>793.43155000000002</v>
      </c>
      <c r="S185" s="483">
        <v>1407483.1942359996</v>
      </c>
      <c r="T185" s="483">
        <v>119.73443999999998</v>
      </c>
      <c r="U185" s="483">
        <v>201088.27001099999</v>
      </c>
      <c r="V185" s="483">
        <v>579.68573000000004</v>
      </c>
      <c r="W185" s="483">
        <v>1056369.3611049999</v>
      </c>
      <c r="X185" s="483">
        <v>289.45767999999993</v>
      </c>
      <c r="Y185" s="483">
        <v>536842.68208299996</v>
      </c>
      <c r="Z185" s="483">
        <v>875.13870999999983</v>
      </c>
      <c r="AA185" s="483">
        <v>1477831.8584309996</v>
      </c>
      <c r="AB185" s="283">
        <f t="shared" si="34"/>
        <v>7577.3787700000003</v>
      </c>
      <c r="AC185" s="283">
        <f t="shared" si="34"/>
        <v>13490937.678970998</v>
      </c>
      <c r="AD185" s="2"/>
      <c r="AF185" s="2"/>
    </row>
    <row r="186" spans="1:32" ht="12" customHeight="1" x14ac:dyDescent="0.25">
      <c r="A186" s="418"/>
      <c r="B186" s="428"/>
      <c r="C186" s="460" t="s">
        <v>300</v>
      </c>
      <c r="D186" s="354">
        <v>0</v>
      </c>
      <c r="E186" s="354">
        <v>0</v>
      </c>
      <c r="F186" s="354">
        <v>0</v>
      </c>
      <c r="G186" s="354">
        <v>0</v>
      </c>
      <c r="H186" s="352">
        <v>0</v>
      </c>
      <c r="I186" s="352">
        <v>0</v>
      </c>
      <c r="J186" s="352">
        <v>0</v>
      </c>
      <c r="K186" s="352">
        <v>0</v>
      </c>
      <c r="L186" s="352">
        <v>0</v>
      </c>
      <c r="M186" s="352">
        <v>0</v>
      </c>
      <c r="N186" s="352">
        <v>0</v>
      </c>
      <c r="O186" s="352">
        <v>0</v>
      </c>
      <c r="P186" s="352">
        <v>0</v>
      </c>
      <c r="Q186" s="352">
        <v>0</v>
      </c>
      <c r="R186" s="352">
        <v>0</v>
      </c>
      <c r="S186" s="352">
        <v>0</v>
      </c>
      <c r="T186" s="352">
        <v>0</v>
      </c>
      <c r="U186" s="352">
        <v>0</v>
      </c>
      <c r="V186" s="352">
        <v>0</v>
      </c>
      <c r="W186" s="352">
        <v>0</v>
      </c>
      <c r="X186" s="352">
        <v>0</v>
      </c>
      <c r="Y186" s="352">
        <v>0</v>
      </c>
      <c r="Z186" s="352">
        <v>0</v>
      </c>
      <c r="AA186" s="352">
        <v>0</v>
      </c>
      <c r="AB186" s="409">
        <f t="shared" si="34"/>
        <v>0</v>
      </c>
      <c r="AC186" s="409">
        <f t="shared" si="34"/>
        <v>0</v>
      </c>
    </row>
    <row r="187" spans="1:32" ht="12" customHeight="1" x14ac:dyDescent="0.25">
      <c r="A187" s="418"/>
      <c r="B187" s="428"/>
      <c r="C187" s="460" t="s">
        <v>253</v>
      </c>
      <c r="D187" s="354">
        <v>0</v>
      </c>
      <c r="E187" s="354">
        <v>0</v>
      </c>
      <c r="F187" s="354">
        <v>0</v>
      </c>
      <c r="G187" s="354">
        <v>0</v>
      </c>
      <c r="H187" s="283">
        <v>0</v>
      </c>
      <c r="I187" s="283">
        <v>0</v>
      </c>
      <c r="J187" s="283">
        <v>0</v>
      </c>
      <c r="K187" s="283">
        <v>0</v>
      </c>
      <c r="L187" s="283">
        <v>0</v>
      </c>
      <c r="M187" s="283">
        <v>0</v>
      </c>
      <c r="N187" s="283">
        <v>0</v>
      </c>
      <c r="O187" s="283">
        <v>0</v>
      </c>
      <c r="P187" s="283">
        <v>0</v>
      </c>
      <c r="Q187" s="283">
        <v>0</v>
      </c>
      <c r="R187" s="283">
        <v>0</v>
      </c>
      <c r="S187" s="283">
        <v>0</v>
      </c>
      <c r="T187" s="283">
        <v>0</v>
      </c>
      <c r="U187" s="283">
        <v>0</v>
      </c>
      <c r="V187" s="283">
        <v>0</v>
      </c>
      <c r="W187" s="283">
        <v>0</v>
      </c>
      <c r="X187" s="283">
        <v>0</v>
      </c>
      <c r="Y187" s="283">
        <v>0</v>
      </c>
      <c r="Z187" s="283">
        <v>0</v>
      </c>
      <c r="AA187" s="283">
        <v>0</v>
      </c>
      <c r="AB187" s="283">
        <f t="shared" si="34"/>
        <v>0</v>
      </c>
      <c r="AC187" s="283">
        <f t="shared" si="34"/>
        <v>0</v>
      </c>
    </row>
    <row r="188" spans="1:32" ht="12" customHeight="1" x14ac:dyDescent="0.25">
      <c r="A188" s="418"/>
      <c r="B188" s="428"/>
      <c r="C188" s="460" t="s">
        <v>254</v>
      </c>
      <c r="D188" s="354">
        <v>64.73</v>
      </c>
      <c r="E188" s="354">
        <v>150122.9</v>
      </c>
      <c r="F188" s="354">
        <v>34.43</v>
      </c>
      <c r="G188" s="354">
        <v>80607.960000000006</v>
      </c>
      <c r="H188" s="283">
        <v>44.22</v>
      </c>
      <c r="I188" s="283">
        <v>101227.54</v>
      </c>
      <c r="J188" s="283">
        <v>79.209999999999994</v>
      </c>
      <c r="K188" s="283">
        <v>176210.36</v>
      </c>
      <c r="L188" s="283">
        <v>36.630000000000003</v>
      </c>
      <c r="M188" s="283">
        <v>84158.53</v>
      </c>
      <c r="N188" s="283">
        <v>68.069999999999993</v>
      </c>
      <c r="O188" s="283">
        <v>151726.73000000001</v>
      </c>
      <c r="P188" s="283">
        <v>81</v>
      </c>
      <c r="Q188" s="283">
        <v>187309.4</v>
      </c>
      <c r="R188" s="283">
        <v>30.08</v>
      </c>
      <c r="S188" s="283">
        <v>82154.259999999995</v>
      </c>
      <c r="T188" s="283">
        <v>22.89</v>
      </c>
      <c r="U188" s="283">
        <v>55488.85</v>
      </c>
      <c r="V188" s="283">
        <v>66.06</v>
      </c>
      <c r="W188" s="283">
        <v>158245.01999999999</v>
      </c>
      <c r="X188" s="283">
        <v>142.06</v>
      </c>
      <c r="Y188" s="283">
        <v>315916.59000000003</v>
      </c>
      <c r="Z188" s="283">
        <v>68.48</v>
      </c>
      <c r="AA188" s="283">
        <v>181039.26</v>
      </c>
      <c r="AB188" s="283">
        <f t="shared" si="34"/>
        <v>737.8599999999999</v>
      </c>
      <c r="AC188" s="283">
        <f t="shared" si="34"/>
        <v>1724207.4000000001</v>
      </c>
    </row>
    <row r="189" spans="1:32" ht="12" customHeight="1" x14ac:dyDescent="0.25">
      <c r="A189" s="404"/>
      <c r="B189" s="405" t="s">
        <v>314</v>
      </c>
      <c r="C189" s="460" t="s">
        <v>315</v>
      </c>
      <c r="D189" s="354">
        <v>1028.8211199999998</v>
      </c>
      <c r="E189" s="354">
        <v>6439710.042019004</v>
      </c>
      <c r="F189" s="354">
        <v>1019.49977</v>
      </c>
      <c r="G189" s="354">
        <v>7859916.4395209933</v>
      </c>
      <c r="H189" s="283">
        <v>930.44915999999955</v>
      </c>
      <c r="I189" s="283">
        <v>6332310.5304580042</v>
      </c>
      <c r="J189" s="283">
        <v>1403.8079200000002</v>
      </c>
      <c r="K189" s="283">
        <v>8571034.5253140051</v>
      </c>
      <c r="L189" s="283">
        <v>1247.3568200000004</v>
      </c>
      <c r="M189" s="283">
        <v>8684792.8529829998</v>
      </c>
      <c r="N189" s="283">
        <v>1351.1884499999999</v>
      </c>
      <c r="O189" s="283">
        <v>10095382.556638001</v>
      </c>
      <c r="P189" s="283">
        <v>1617.22552</v>
      </c>
      <c r="Q189" s="283">
        <v>11981014.728945</v>
      </c>
      <c r="R189" s="283">
        <v>1939.6061899999995</v>
      </c>
      <c r="S189" s="283">
        <v>13194432.857881008</v>
      </c>
      <c r="T189" s="283">
        <v>774.96007999999983</v>
      </c>
      <c r="U189" s="283">
        <v>5014518.8427269999</v>
      </c>
      <c r="V189" s="283">
        <v>1487.6476199999997</v>
      </c>
      <c r="W189" s="283">
        <v>10895660.012051001</v>
      </c>
      <c r="X189" s="283">
        <v>461.47168999999997</v>
      </c>
      <c r="Y189" s="283">
        <v>3957608.2600369989</v>
      </c>
      <c r="Z189" s="283">
        <v>1194.8617699999993</v>
      </c>
      <c r="AA189" s="283">
        <v>9018661.2916170079</v>
      </c>
      <c r="AB189" s="283">
        <f t="shared" si="34"/>
        <v>14456.89611</v>
      </c>
      <c r="AC189" s="283">
        <f t="shared" si="34"/>
        <v>102045042.94019103</v>
      </c>
    </row>
    <row r="190" spans="1:32" ht="12" customHeight="1" x14ac:dyDescent="0.25">
      <c r="A190" s="418" t="s">
        <v>250</v>
      </c>
      <c r="B190" s="452"/>
      <c r="C190" s="351" t="s">
        <v>259</v>
      </c>
      <c r="D190" s="352">
        <v>213.45345999999995</v>
      </c>
      <c r="E190" s="352">
        <v>646886.77232400002</v>
      </c>
      <c r="F190" s="352">
        <v>308.77951000000002</v>
      </c>
      <c r="G190" s="352">
        <v>883202.61801199976</v>
      </c>
      <c r="H190" s="283">
        <v>288.05680000000001</v>
      </c>
      <c r="I190" s="283">
        <v>713667.70693800016</v>
      </c>
      <c r="J190" s="283">
        <v>259.81756999999999</v>
      </c>
      <c r="K190" s="283">
        <v>774314.68911200005</v>
      </c>
      <c r="L190" s="283">
        <v>128.61324999999999</v>
      </c>
      <c r="M190" s="283">
        <v>373508.39710899984</v>
      </c>
      <c r="N190" s="283">
        <v>497.32798999999994</v>
      </c>
      <c r="O190" s="283">
        <v>1471033.8772119994</v>
      </c>
      <c r="P190" s="283">
        <v>436.40445999999997</v>
      </c>
      <c r="Q190" s="283">
        <v>1375171.7297950001</v>
      </c>
      <c r="R190" s="283">
        <v>307.37864999999999</v>
      </c>
      <c r="S190" s="283">
        <v>905209.54400800017</v>
      </c>
      <c r="T190" s="283">
        <v>278.21806000000004</v>
      </c>
      <c r="U190" s="283">
        <v>860307.75960400049</v>
      </c>
      <c r="V190" s="283">
        <v>438.43801999999994</v>
      </c>
      <c r="W190" s="283">
        <v>1312549.1868869998</v>
      </c>
      <c r="X190" s="283">
        <v>536.24432999999999</v>
      </c>
      <c r="Y190" s="283">
        <v>1637836.3098920002</v>
      </c>
      <c r="Z190" s="283">
        <v>303.72672000000011</v>
      </c>
      <c r="AA190" s="283">
        <v>712100.74447300006</v>
      </c>
      <c r="AB190" s="283">
        <f t="shared" si="34"/>
        <v>3996.4588200000003</v>
      </c>
      <c r="AC190" s="283">
        <f t="shared" si="34"/>
        <v>11665789.335365999</v>
      </c>
    </row>
    <row r="191" spans="1:32" ht="12" customHeight="1" x14ac:dyDescent="0.25">
      <c r="A191" s="595" t="s">
        <v>260</v>
      </c>
      <c r="B191" s="596"/>
      <c r="C191" s="484" t="s">
        <v>261</v>
      </c>
      <c r="D191" s="485">
        <v>2187.2549999999965</v>
      </c>
      <c r="E191" s="485">
        <v>11555127.963017011</v>
      </c>
      <c r="F191" s="485">
        <v>2531.9016200000028</v>
      </c>
      <c r="G191" s="485">
        <v>13041134.153391961</v>
      </c>
      <c r="H191" s="283">
        <v>3264.6465400000025</v>
      </c>
      <c r="I191" s="283">
        <v>16578885.466524005</v>
      </c>
      <c r="J191" s="283">
        <v>3749.584800000006</v>
      </c>
      <c r="K191" s="283">
        <v>18570447.845353965</v>
      </c>
      <c r="L191" s="283">
        <v>3693.7513800000047</v>
      </c>
      <c r="M191" s="283">
        <v>18349659.288444966</v>
      </c>
      <c r="N191" s="283">
        <v>3057.5162299999979</v>
      </c>
      <c r="O191" s="283">
        <v>15112107.840842025</v>
      </c>
      <c r="P191" s="283">
        <v>2761.6685400000079</v>
      </c>
      <c r="Q191" s="283">
        <v>14282004.946726032</v>
      </c>
      <c r="R191" s="283">
        <v>4352.8797100000029</v>
      </c>
      <c r="S191" s="283">
        <v>22085560.871631972</v>
      </c>
      <c r="T191" s="283">
        <v>2792.2980700000021</v>
      </c>
      <c r="U191" s="283">
        <v>14960190.240727993</v>
      </c>
      <c r="V191" s="283">
        <v>3705.3226399999999</v>
      </c>
      <c r="W191" s="283">
        <v>20270787.301368997</v>
      </c>
      <c r="X191" s="283">
        <v>1848.2945000000007</v>
      </c>
      <c r="Y191" s="283">
        <v>10470451.372913994</v>
      </c>
      <c r="Z191" s="283">
        <v>3642.2927900000077</v>
      </c>
      <c r="AA191" s="283">
        <v>19607550.120873991</v>
      </c>
      <c r="AB191" s="283">
        <f t="shared" si="34"/>
        <v>37587.411820000023</v>
      </c>
      <c r="AC191" s="283">
        <f t="shared" si="34"/>
        <v>194883907.41181692</v>
      </c>
    </row>
    <row r="192" spans="1:32" ht="12" customHeight="1" x14ac:dyDescent="0.25">
      <c r="A192" s="486"/>
      <c r="B192" s="477"/>
      <c r="C192" s="484" t="s">
        <v>262</v>
      </c>
      <c r="D192" s="485">
        <v>52.039300000000004</v>
      </c>
      <c r="E192" s="485">
        <v>349904.77879399998</v>
      </c>
      <c r="F192" s="485">
        <v>79.815759999999983</v>
      </c>
      <c r="G192" s="485">
        <v>572227.3401990002</v>
      </c>
      <c r="H192" s="283">
        <v>166.3561</v>
      </c>
      <c r="I192" s="283">
        <v>1104422.91906</v>
      </c>
      <c r="J192" s="283">
        <v>219.12562</v>
      </c>
      <c r="K192" s="283">
        <v>1410577.9381300004</v>
      </c>
      <c r="L192" s="283">
        <v>187.87894</v>
      </c>
      <c r="M192" s="283">
        <v>1476305.6284890003</v>
      </c>
      <c r="N192" s="283">
        <v>427.04388999999998</v>
      </c>
      <c r="O192" s="283">
        <v>2990308.0452899998</v>
      </c>
      <c r="P192" s="283">
        <v>143.62576000000001</v>
      </c>
      <c r="Q192" s="283">
        <v>1176782.6369380001</v>
      </c>
      <c r="R192" s="283">
        <v>23.059450000000005</v>
      </c>
      <c r="S192" s="283">
        <v>227106.05887400001</v>
      </c>
      <c r="T192" s="283">
        <v>71.017019999999988</v>
      </c>
      <c r="U192" s="283">
        <v>701684.61745500006</v>
      </c>
      <c r="V192" s="283">
        <v>97.217160000000007</v>
      </c>
      <c r="W192" s="283">
        <v>849231.24011200015</v>
      </c>
      <c r="X192" s="283">
        <v>191.75928999999999</v>
      </c>
      <c r="Y192" s="283">
        <v>1429341.7658799998</v>
      </c>
      <c r="Z192" s="283">
        <v>108.60317999999999</v>
      </c>
      <c r="AA192" s="283">
        <v>1010010.474881</v>
      </c>
      <c r="AB192" s="283">
        <f t="shared" si="34"/>
        <v>1767.5414699999999</v>
      </c>
      <c r="AC192" s="283">
        <f t="shared" si="34"/>
        <v>13297903.444102</v>
      </c>
      <c r="AD192" s="2"/>
    </row>
    <row r="193" spans="1:30" ht="12" customHeight="1" x14ac:dyDescent="0.25">
      <c r="A193" s="486"/>
      <c r="B193" s="477"/>
      <c r="C193" s="484" t="s">
        <v>263</v>
      </c>
      <c r="D193" s="485">
        <v>171.98391000000007</v>
      </c>
      <c r="E193" s="485">
        <v>395758.15026199986</v>
      </c>
      <c r="F193" s="485">
        <v>156.62029999999999</v>
      </c>
      <c r="G193" s="485">
        <v>413286.46899299999</v>
      </c>
      <c r="H193" s="283">
        <v>326.68216999999999</v>
      </c>
      <c r="I193" s="283">
        <v>609932.19053399982</v>
      </c>
      <c r="J193" s="283">
        <v>295.1542</v>
      </c>
      <c r="K193" s="283">
        <v>599765.76248499972</v>
      </c>
      <c r="L193" s="283">
        <v>234.09430999999984</v>
      </c>
      <c r="M193" s="283">
        <v>603290.37564900005</v>
      </c>
      <c r="N193" s="283">
        <v>332.36818</v>
      </c>
      <c r="O193" s="283">
        <v>687038.62413000013</v>
      </c>
      <c r="P193" s="283">
        <v>288.6227300000001</v>
      </c>
      <c r="Q193" s="283">
        <v>622682.88082199986</v>
      </c>
      <c r="R193" s="283">
        <v>101.94124000000004</v>
      </c>
      <c r="S193" s="283">
        <v>360514.63655099989</v>
      </c>
      <c r="T193" s="283">
        <v>223.62774000000005</v>
      </c>
      <c r="U193" s="283">
        <v>667864.52820799977</v>
      </c>
      <c r="V193" s="283">
        <v>193.87380999999999</v>
      </c>
      <c r="W193" s="283">
        <v>553802.01434199954</v>
      </c>
      <c r="X193" s="283">
        <v>181.36397000000008</v>
      </c>
      <c r="Y193" s="283">
        <v>512073.26066799986</v>
      </c>
      <c r="Z193" s="283">
        <v>263.85685999999998</v>
      </c>
      <c r="AA193" s="283">
        <v>590273.38185000047</v>
      </c>
      <c r="AB193" s="283">
        <f t="shared" si="34"/>
        <v>2770.1894199999997</v>
      </c>
      <c r="AC193" s="434">
        <f t="shared" si="34"/>
        <v>6616282.2744939998</v>
      </c>
      <c r="AD193" s="2"/>
    </row>
    <row r="194" spans="1:30" ht="12" customHeight="1" x14ac:dyDescent="0.25">
      <c r="A194" s="486"/>
      <c r="B194" s="487">
        <v>409</v>
      </c>
      <c r="C194" s="484" t="s">
        <v>264</v>
      </c>
      <c r="D194" s="485">
        <v>0</v>
      </c>
      <c r="E194" s="485">
        <v>0</v>
      </c>
      <c r="F194" s="485">
        <v>0</v>
      </c>
      <c r="G194" s="485">
        <v>0</v>
      </c>
      <c r="H194" s="283">
        <v>0</v>
      </c>
      <c r="I194" s="283">
        <v>0</v>
      </c>
      <c r="J194" s="283">
        <v>0</v>
      </c>
      <c r="K194" s="283">
        <v>0</v>
      </c>
      <c r="L194" s="283">
        <v>0</v>
      </c>
      <c r="M194" s="283">
        <v>0</v>
      </c>
      <c r="N194" s="283"/>
      <c r="O194" s="283">
        <v>0</v>
      </c>
      <c r="P194" s="283">
        <v>0</v>
      </c>
      <c r="Q194" s="283">
        <v>0</v>
      </c>
      <c r="R194" s="283">
        <v>0</v>
      </c>
      <c r="S194" s="283">
        <v>0</v>
      </c>
      <c r="T194" s="283">
        <v>0</v>
      </c>
      <c r="U194" s="283">
        <v>0</v>
      </c>
      <c r="V194" s="283">
        <v>0</v>
      </c>
      <c r="W194" s="283">
        <v>0</v>
      </c>
      <c r="X194" s="283">
        <v>0</v>
      </c>
      <c r="Y194" s="283">
        <v>0</v>
      </c>
      <c r="Z194" s="283">
        <v>0</v>
      </c>
      <c r="AA194" s="283">
        <v>0</v>
      </c>
      <c r="AB194" s="283">
        <f t="shared" si="34"/>
        <v>0</v>
      </c>
      <c r="AC194" s="283">
        <f t="shared" si="34"/>
        <v>0</v>
      </c>
    </row>
    <row r="195" spans="1:30" ht="3.75" customHeight="1" x14ac:dyDescent="0.25">
      <c r="A195" s="312"/>
      <c r="B195" s="312"/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2"/>
      <c r="S195" s="312"/>
      <c r="T195" s="312"/>
      <c r="U195" s="312"/>
      <c r="V195" s="312"/>
      <c r="W195" s="312"/>
      <c r="X195" s="312"/>
      <c r="Y195" s="312"/>
      <c r="Z195" s="312"/>
      <c r="AA195" s="312"/>
      <c r="AB195" s="312"/>
      <c r="AC195" s="312"/>
    </row>
    <row r="196" spans="1:30" x14ac:dyDescent="0.25">
      <c r="A196" s="120" t="s">
        <v>316</v>
      </c>
      <c r="B196" s="120"/>
      <c r="C196" s="5"/>
      <c r="D196" s="121"/>
      <c r="E196" s="1"/>
      <c r="F196" s="7"/>
      <c r="G196" s="7"/>
      <c r="H196" s="7"/>
      <c r="I196" s="7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5"/>
      <c r="AC196" s="5"/>
      <c r="AD196" s="2"/>
    </row>
    <row r="197" spans="1:30" x14ac:dyDescent="0.25">
      <c r="A197" s="120" t="s">
        <v>266</v>
      </c>
      <c r="B197" s="5"/>
      <c r="C197" s="5"/>
      <c r="D197" s="5"/>
      <c r="E197" s="5"/>
      <c r="F197" s="2"/>
      <c r="G197" s="2"/>
      <c r="H197" s="5"/>
      <c r="I197" s="84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5"/>
      <c r="AC197" s="5"/>
    </row>
    <row r="198" spans="1:30" s="5" customFormat="1" x14ac:dyDescent="0.25">
      <c r="A198" s="120" t="s">
        <v>303</v>
      </c>
      <c r="B198" s="120"/>
      <c r="D198" s="2"/>
      <c r="E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0" s="5" customFormat="1" x14ac:dyDescent="0.25">
      <c r="A199" s="124" t="s">
        <v>268</v>
      </c>
      <c r="B199" s="120"/>
      <c r="AD199" s="84"/>
    </row>
    <row r="200" spans="1:30" s="5" customFormat="1" x14ac:dyDescent="0.25">
      <c r="A200" s="125" t="s">
        <v>348</v>
      </c>
      <c r="B200" s="120"/>
      <c r="D200" s="2"/>
      <c r="E200" s="2"/>
      <c r="J200" s="2"/>
      <c r="AB200" s="2"/>
      <c r="AC200" s="2"/>
    </row>
    <row r="201" spans="1:30" x14ac:dyDescent="0.25">
      <c r="A201" s="5"/>
      <c r="B201" s="5"/>
      <c r="C201" s="5"/>
      <c r="D201" s="2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30" s="5" customFormat="1" x14ac:dyDescent="0.25">
      <c r="D202" s="2"/>
      <c r="E202" s="2"/>
    </row>
    <row r="203" spans="1:30" s="5" customFormat="1" x14ac:dyDescent="0.25">
      <c r="D203" s="396"/>
      <c r="E203" s="84"/>
    </row>
    <row r="204" spans="1:30" s="5" customFormat="1" x14ac:dyDescent="0.25">
      <c r="E204" s="84"/>
      <c r="F204" s="127"/>
    </row>
    <row r="205" spans="1:30" x14ac:dyDescent="0.25"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30" x14ac:dyDescent="0.25"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</row>
    <row r="207" spans="1:30" x14ac:dyDescent="0.25">
      <c r="E207" s="88"/>
      <c r="F207" s="88"/>
    </row>
  </sheetData>
  <mergeCells count="87">
    <mergeCell ref="X157:Y157"/>
    <mergeCell ref="A166:B166"/>
    <mergeCell ref="A170:B170"/>
    <mergeCell ref="A191:B191"/>
    <mergeCell ref="N157:O157"/>
    <mergeCell ref="P157:Q157"/>
    <mergeCell ref="AB114:AC114"/>
    <mergeCell ref="A154:AC154"/>
    <mergeCell ref="A155:AC155"/>
    <mergeCell ref="A157:A158"/>
    <mergeCell ref="B157:B158"/>
    <mergeCell ref="C157:C158"/>
    <mergeCell ref="D157:E157"/>
    <mergeCell ref="F157:G157"/>
    <mergeCell ref="H157:I157"/>
    <mergeCell ref="J157:K157"/>
    <mergeCell ref="L157:M157"/>
    <mergeCell ref="Z157:AA157"/>
    <mergeCell ref="AB157:AC157"/>
    <mergeCell ref="R157:S157"/>
    <mergeCell ref="T157:U157"/>
    <mergeCell ref="V157:W157"/>
    <mergeCell ref="A125:B125"/>
    <mergeCell ref="H114:I114"/>
    <mergeCell ref="J114:K114"/>
    <mergeCell ref="L114:M114"/>
    <mergeCell ref="N114:O114"/>
    <mergeCell ref="P114:Q114"/>
    <mergeCell ref="R114:S114"/>
    <mergeCell ref="A88:B88"/>
    <mergeCell ref="A89:B89"/>
    <mergeCell ref="A96:B96"/>
    <mergeCell ref="A111:AC111"/>
    <mergeCell ref="A112:AC112"/>
    <mergeCell ref="A114:A115"/>
    <mergeCell ref="B114:B115"/>
    <mergeCell ref="C114:C115"/>
    <mergeCell ref="D114:E114"/>
    <mergeCell ref="F114:G114"/>
    <mergeCell ref="T114:U114"/>
    <mergeCell ref="V114:W114"/>
    <mergeCell ref="X114:Y114"/>
    <mergeCell ref="Z114:AA114"/>
    <mergeCell ref="A87:B87"/>
    <mergeCell ref="L69:M69"/>
    <mergeCell ref="N69:O69"/>
    <mergeCell ref="P69:Q69"/>
    <mergeCell ref="R69:S69"/>
    <mergeCell ref="B73:C73"/>
    <mergeCell ref="A82:B82"/>
    <mergeCell ref="A32:B32"/>
    <mergeCell ref="A66:AC66"/>
    <mergeCell ref="A67:AC67"/>
    <mergeCell ref="A69:A70"/>
    <mergeCell ref="B69:B70"/>
    <mergeCell ref="C69:C70"/>
    <mergeCell ref="D69:E69"/>
    <mergeCell ref="F69:G69"/>
    <mergeCell ref="H69:I69"/>
    <mergeCell ref="J69:K69"/>
    <mergeCell ref="X69:Y69"/>
    <mergeCell ref="Z69:AA69"/>
    <mergeCell ref="AB69:AC69"/>
    <mergeCell ref="T69:U69"/>
    <mergeCell ref="V69:W69"/>
    <mergeCell ref="A29:B29"/>
    <mergeCell ref="J10:K10"/>
    <mergeCell ref="L10:M10"/>
    <mergeCell ref="N10:O10"/>
    <mergeCell ref="P10:Q10"/>
    <mergeCell ref="A28:B28"/>
    <mergeCell ref="A4:AC4"/>
    <mergeCell ref="A5:AC5"/>
    <mergeCell ref="A7:AC7"/>
    <mergeCell ref="A8:AC8"/>
    <mergeCell ref="A10:A11"/>
    <mergeCell ref="B10:B11"/>
    <mergeCell ref="C10:C11"/>
    <mergeCell ref="D10:E10"/>
    <mergeCell ref="F10:G10"/>
    <mergeCell ref="H10:I10"/>
    <mergeCell ref="V10:W10"/>
    <mergeCell ref="X10:Y10"/>
    <mergeCell ref="Z10:AA10"/>
    <mergeCell ref="AB10:AC10"/>
    <mergeCell ref="R10:S10"/>
    <mergeCell ref="T10:U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Mensual 2018 (2)</vt:lpstr>
      <vt:lpstr>Mensual 2017</vt:lpstr>
      <vt:lpstr>Mensual 2018</vt:lpstr>
      <vt:lpstr>Mensual 2019</vt:lpstr>
      <vt:lpstr>Mensual  2020</vt:lpstr>
      <vt:lpstr>Mensual 2021</vt:lpstr>
      <vt:lpstr>Mensual 2022</vt:lpstr>
      <vt:lpstr>Mensual 2023</vt:lpstr>
      <vt:lpstr>Mensual 2024</vt:lpstr>
      <vt:lpstr>Mensual 2025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Yolanda Suarez</dc:creator>
  <cp:keywords/>
  <dc:description/>
  <cp:lastModifiedBy>Economia Agropecuaria</cp:lastModifiedBy>
  <cp:revision/>
  <dcterms:created xsi:type="dcterms:W3CDTF">2017-12-28T19:01:43Z</dcterms:created>
  <dcterms:modified xsi:type="dcterms:W3CDTF">2026-02-20T19:48:59Z</dcterms:modified>
  <cp:category/>
  <cp:contentStatus/>
</cp:coreProperties>
</file>