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Exportaciones por País Destino 2025\"/>
    </mc:Choice>
  </mc:AlternateContent>
  <xr:revisionPtr revIDLastSave="0" documentId="13_ncr:1_{CED10B2A-D26D-4879-8F43-DA2CE935EB1A}" xr6:coauthVersionLast="47" xr6:coauthVersionMax="47" xr10:uidLastSave="{00000000-0000-0000-0000-000000000000}"/>
  <bookViews>
    <workbookView xWindow="-120" yWindow="-120" windowWidth="20730" windowHeight="11040" tabRatio="836" firstSheet="2" activeTab="9" xr2:uid="{00000000-000D-0000-FFFF-FFFF00000000}"/>
  </bookViews>
  <sheets>
    <sheet name="Pecuarios 2016" sheetId="3" r:id="rId1"/>
    <sheet name="Pecuarios 2017" sheetId="2" r:id="rId2"/>
    <sheet name="Pecuarios 2018" sheetId="4" r:id="rId3"/>
    <sheet name="Pecuarios 2019" sheetId="5" r:id="rId4"/>
    <sheet name="Pecuarios 2020" sheetId="6" r:id="rId5"/>
    <sheet name="Pecuarios 2021" sheetId="7" r:id="rId6"/>
    <sheet name="Pecuarios 2022" sheetId="8" r:id="rId7"/>
    <sheet name="Pecuarios 2023" sheetId="10" r:id="rId8"/>
    <sheet name="Pecuarios 2024" sheetId="11" r:id="rId9"/>
    <sheet name="Pecuarios 2025" sheetId="12" r:id="rId10"/>
  </sheets>
  <definedNames>
    <definedName name="_xlnm._FilterDatabase" localSheetId="0" hidden="1">'Pecuarios 2016'!$A$62:$C$62</definedName>
    <definedName name="_xlnm._FilterDatabase" localSheetId="1" hidden="1">'Pecuarios 2017'!$A$8:$C$8</definedName>
    <definedName name="_xlnm._FilterDatabase" localSheetId="2" hidden="1">'Pecuarios 2018'!#REF!</definedName>
    <definedName name="_xlnm._FilterDatabase" localSheetId="3" hidden="1">'Pecuarios 2019'!#REF!</definedName>
    <definedName name="_xlnm._FilterDatabase" localSheetId="4" hidden="1">'Pecuarios 2020'!#REF!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4" i="12" l="1"/>
  <c r="B19" i="12"/>
  <c r="C8" i="12"/>
  <c r="B8" i="12"/>
  <c r="C44" i="12" l="1"/>
  <c r="C35" i="12"/>
  <c r="B35" i="12"/>
  <c r="C27" i="12"/>
  <c r="B27" i="12"/>
  <c r="C19" i="12"/>
  <c r="C47" i="11"/>
  <c r="B47" i="11"/>
  <c r="C20" i="11"/>
  <c r="B20" i="11"/>
  <c r="B38" i="11" l="1"/>
  <c r="C38" i="11"/>
  <c r="C30" i="11"/>
  <c r="B30" i="11"/>
  <c r="C8" i="11"/>
  <c r="B8" i="11"/>
  <c r="B41" i="10"/>
  <c r="C41" i="10"/>
  <c r="C33" i="10"/>
  <c r="B33" i="10"/>
  <c r="C59" i="10" l="1"/>
  <c r="B59" i="10"/>
  <c r="C24" i="10"/>
  <c r="B24" i="10"/>
  <c r="C8" i="10"/>
  <c r="B8" i="10"/>
  <c r="C36" i="8" l="1"/>
  <c r="B36" i="8"/>
  <c r="B28" i="8"/>
  <c r="C22" i="8"/>
  <c r="B22" i="8"/>
  <c r="C28" i="8"/>
  <c r="C16" i="8"/>
  <c r="B16" i="8"/>
  <c r="C7" i="8"/>
  <c r="B7" i="8"/>
  <c r="C36" i="7"/>
  <c r="B36" i="7"/>
  <c r="C26" i="7"/>
  <c r="B26" i="7"/>
  <c r="B21" i="7"/>
  <c r="C21" i="7"/>
  <c r="B16" i="7"/>
  <c r="B7" i="7"/>
  <c r="C16" i="7"/>
  <c r="C7" i="7"/>
  <c r="C47" i="6" l="1"/>
  <c r="B47" i="6"/>
  <c r="C39" i="6"/>
  <c r="B39" i="6"/>
  <c r="C29" i="6"/>
  <c r="B29" i="6"/>
  <c r="C20" i="6"/>
  <c r="B20" i="6"/>
  <c r="C10" i="6"/>
  <c r="B10" i="6"/>
  <c r="C54" i="5"/>
  <c r="B54" i="5"/>
  <c r="C45" i="5"/>
  <c r="B45" i="5"/>
  <c r="C30" i="5"/>
  <c r="B30" i="5"/>
  <c r="C22" i="5"/>
  <c r="B22" i="5"/>
  <c r="C8" i="5"/>
  <c r="B8" i="5"/>
  <c r="C7" i="4" l="1"/>
  <c r="E9" i="4" s="1"/>
  <c r="E20" i="4"/>
  <c r="E22" i="4"/>
  <c r="C29" i="4"/>
  <c r="E33" i="4" s="1"/>
  <c r="B38" i="4"/>
  <c r="D40" i="4" s="1"/>
  <c r="C38" i="4"/>
  <c r="E40" i="4" s="1"/>
  <c r="B29" i="4"/>
  <c r="D31" i="4" s="1"/>
  <c r="E16" i="4" l="1"/>
  <c r="E24" i="4"/>
  <c r="E14" i="4"/>
  <c r="D53" i="4"/>
  <c r="D41" i="4"/>
  <c r="E39" i="4"/>
  <c r="D49" i="4"/>
  <c r="E30" i="4"/>
  <c r="E32" i="4"/>
  <c r="E12" i="4"/>
  <c r="E31" i="4"/>
  <c r="D45" i="4"/>
  <c r="E34" i="4"/>
  <c r="E8" i="4"/>
  <c r="E18" i="4"/>
  <c r="E10" i="4"/>
  <c r="E55" i="4"/>
  <c r="E51" i="4"/>
  <c r="E47" i="4"/>
  <c r="E43" i="4"/>
  <c r="D30" i="4"/>
  <c r="D34" i="4"/>
  <c r="D32" i="4"/>
  <c r="D55" i="4"/>
  <c r="D51" i="4"/>
  <c r="D47" i="4"/>
  <c r="D43" i="4"/>
  <c r="D39" i="4"/>
  <c r="E53" i="4"/>
  <c r="E49" i="4"/>
  <c r="E45" i="4"/>
  <c r="E41" i="4"/>
  <c r="D33" i="4"/>
  <c r="E25" i="4"/>
  <c r="E23" i="4"/>
  <c r="E21" i="4"/>
  <c r="E19" i="4"/>
  <c r="E17" i="4"/>
  <c r="E15" i="4"/>
  <c r="E13" i="4"/>
  <c r="E11" i="4"/>
  <c r="E56" i="4"/>
  <c r="E54" i="4"/>
  <c r="E52" i="4"/>
  <c r="E50" i="4"/>
  <c r="E48" i="4"/>
  <c r="E46" i="4"/>
  <c r="E44" i="4"/>
  <c r="E42" i="4"/>
  <c r="D56" i="4"/>
  <c r="D54" i="4"/>
  <c r="D52" i="4"/>
  <c r="D50" i="4"/>
  <c r="D48" i="4"/>
  <c r="D46" i="4"/>
  <c r="D44" i="4"/>
  <c r="D42" i="4"/>
  <c r="E29" i="4" l="1"/>
  <c r="E7" i="4"/>
  <c r="D29" i="4"/>
  <c r="E38" i="4"/>
  <c r="D38" i="4"/>
  <c r="B7" i="4"/>
  <c r="C69" i="4"/>
  <c r="B69" i="4"/>
  <c r="C60" i="4"/>
  <c r="B60" i="4"/>
  <c r="D10" i="4" l="1"/>
  <c r="D12" i="4"/>
  <c r="D14" i="4"/>
  <c r="D16" i="4"/>
  <c r="D18" i="4"/>
  <c r="D20" i="4"/>
  <c r="D22" i="4"/>
  <c r="D24" i="4"/>
  <c r="D9" i="4"/>
  <c r="D11" i="4"/>
  <c r="D13" i="4"/>
  <c r="D15" i="4"/>
  <c r="D17" i="4"/>
  <c r="D19" i="4"/>
  <c r="D21" i="4"/>
  <c r="D23" i="4"/>
  <c r="D25" i="4"/>
  <c r="E62" i="4"/>
  <c r="E64" i="4"/>
  <c r="E61" i="4"/>
  <c r="E63" i="4"/>
  <c r="D72" i="4"/>
  <c r="D74" i="4"/>
  <c r="D76" i="4"/>
  <c r="D78" i="4"/>
  <c r="D80" i="4"/>
  <c r="D71" i="4"/>
  <c r="D73" i="4"/>
  <c r="D77" i="4"/>
  <c r="D79" i="4"/>
  <c r="D70" i="4"/>
  <c r="D75" i="4"/>
  <c r="E75" i="4"/>
  <c r="E72" i="4"/>
  <c r="E74" i="4"/>
  <c r="E76" i="4"/>
  <c r="E78" i="4"/>
  <c r="E80" i="4"/>
  <c r="E70" i="4"/>
  <c r="E71" i="4"/>
  <c r="E73" i="4"/>
  <c r="E77" i="4"/>
  <c r="E79" i="4"/>
  <c r="D8" i="4"/>
  <c r="D62" i="4"/>
  <c r="D64" i="4"/>
  <c r="D63" i="4"/>
  <c r="D61" i="4"/>
  <c r="C62" i="3"/>
  <c r="B62" i="3"/>
  <c r="C53" i="3"/>
  <c r="B53" i="3"/>
  <c r="C38" i="3"/>
  <c r="B38" i="3"/>
  <c r="C27" i="3"/>
  <c r="B27" i="3"/>
  <c r="C8" i="3"/>
  <c r="B8" i="3"/>
  <c r="D7" i="4" l="1"/>
  <c r="D60" i="4"/>
  <c r="E69" i="4"/>
  <c r="E60" i="4"/>
  <c r="D69" i="4"/>
  <c r="B8" i="2"/>
  <c r="C8" i="2"/>
  <c r="B24" i="2"/>
  <c r="C24" i="2"/>
  <c r="B35" i="2"/>
  <c r="C35" i="2"/>
  <c r="B49" i="2"/>
  <c r="C49" i="2"/>
  <c r="B58" i="2"/>
  <c r="C58" i="2"/>
</calcChain>
</file>

<file path=xl/sharedStrings.xml><?xml version="1.0" encoding="utf-8"?>
<sst xmlns="http://schemas.openxmlformats.org/spreadsheetml/2006/main" count="520" uniqueCount="86">
  <si>
    <t>Volumen</t>
  </si>
  <si>
    <t>Valor</t>
  </si>
  <si>
    <t>Producto</t>
  </si>
  <si>
    <t>/País</t>
  </si>
  <si>
    <t>Carne de Res</t>
  </si>
  <si>
    <t>Carne de Cerdo</t>
  </si>
  <si>
    <t>Gallos y Gallinas vivos</t>
  </si>
  <si>
    <t>Huevos</t>
  </si>
  <si>
    <t xml:space="preserve">NOTA:    </t>
  </si>
  <si>
    <t>1: A partir del año 2014,la carne de pollo fresco y regrigerado seran una (1) sola categoria.</t>
  </si>
  <si>
    <t>Las Cifras de exportación contienen el producto fresco en sus diferentes tipos de exportación.</t>
  </si>
  <si>
    <t xml:space="preserve">       Exportaciones de Productos Pecuarios por País de Destino, 2017</t>
  </si>
  <si>
    <t>( En Tonelada Metrica y US$ Dólares FOB)</t>
  </si>
  <si>
    <t>DOMINICA</t>
  </si>
  <si>
    <t>EL SALVADOR</t>
  </si>
  <si>
    <t>ESPAÑA</t>
  </si>
  <si>
    <t>ESTADOS UNIDOS</t>
  </si>
  <si>
    <t>FRANCIA</t>
  </si>
  <si>
    <t>HAITI</t>
  </si>
  <si>
    <t>HONG KONG</t>
  </si>
  <si>
    <t>ISLAS MARSHALL</t>
  </si>
  <si>
    <t>ISLAS TURCAS Y CAICOS</t>
  </si>
  <si>
    <t>ITALIA</t>
  </si>
  <si>
    <t>JAMAICA</t>
  </si>
  <si>
    <t>LIBERIA</t>
  </si>
  <si>
    <t>MALTA</t>
  </si>
  <si>
    <t>ANTIGUA Y BARBUDA</t>
  </si>
  <si>
    <t>CURAZAO</t>
  </si>
  <si>
    <t>ALEMANIA</t>
  </si>
  <si>
    <t>GUYANA</t>
  </si>
  <si>
    <t>SUECIA</t>
  </si>
  <si>
    <t>ARUBA</t>
  </si>
  <si>
    <t>BAHAMAS</t>
  </si>
  <si>
    <t>GRECIA</t>
  </si>
  <si>
    <t>PUERTO RICO</t>
  </si>
  <si>
    <t>SINGAPUR</t>
  </si>
  <si>
    <t>PANAMA</t>
  </si>
  <si>
    <t>SAN MARTIN (FRANCIA)</t>
  </si>
  <si>
    <t>VENEZUELA</t>
  </si>
  <si>
    <t>ANTILLAS NEERLANDESAS</t>
  </si>
  <si>
    <t>CHINA</t>
  </si>
  <si>
    <t>CUBA</t>
  </si>
  <si>
    <t>GUATEMALA</t>
  </si>
  <si>
    <t>ISLAS VIRGENES ESTADOUNIDENSES</t>
  </si>
  <si>
    <t>LUXEMBURGO</t>
  </si>
  <si>
    <t>VIETNAM</t>
  </si>
  <si>
    <t>GUADALUPE</t>
  </si>
  <si>
    <t>ISLAS VIRGENES BRITANICAS</t>
  </si>
  <si>
    <t>REINO UNIDO</t>
  </si>
  <si>
    <t>SURINAM</t>
  </si>
  <si>
    <t>MEXICO</t>
  </si>
  <si>
    <t>HONDURAS</t>
  </si>
  <si>
    <t>REPUBLICA DOMINICANA</t>
  </si>
  <si>
    <t>FINLANDIA</t>
  </si>
  <si>
    <t>NICARAGUA</t>
  </si>
  <si>
    <t>RUSIA</t>
  </si>
  <si>
    <t>DINAMARCA</t>
  </si>
  <si>
    <t xml:space="preserve">       Exportaciones de Productos Pecuarios por País de Destino, 2018</t>
  </si>
  <si>
    <t xml:space="preserve">       Exportaciones de Productos Pecuarios por País de Destino, 2019</t>
  </si>
  <si>
    <t>PAISES BAJOS</t>
  </si>
  <si>
    <t>COLOMBIA</t>
  </si>
  <si>
    <t>CANADA</t>
  </si>
  <si>
    <r>
      <t>FUENTE</t>
    </r>
    <r>
      <rPr>
        <sz val="10"/>
        <color indexed="8"/>
        <rFont val="Calibri"/>
        <family val="2"/>
        <scheme val="minor"/>
      </rPr>
      <t>: Direccion General de Aduanas DGA.</t>
    </r>
  </si>
  <si>
    <r>
      <t>FUENTE</t>
    </r>
    <r>
      <rPr>
        <sz val="9"/>
        <color indexed="8"/>
        <rFont val="Calibri"/>
        <family val="2"/>
        <scheme val="minor"/>
      </rPr>
      <t>: CDireccion General de Aduanas DGA.</t>
    </r>
  </si>
  <si>
    <t xml:space="preserve"> Elaborado:  Ministerio de Agricultura de la República Dominicana.  Dpto. de Economía Agropecuaria.</t>
  </si>
  <si>
    <r>
      <t>FUENTE</t>
    </r>
    <r>
      <rPr>
        <sz val="9"/>
        <rFont val="Calibri"/>
        <family val="2"/>
        <scheme val="minor"/>
      </rPr>
      <t>: CDireccion General de Aduanas DGA.</t>
    </r>
  </si>
  <si>
    <t xml:space="preserve"> Elaborado:  Ministerio de Agricultura de la República Dominicana.  Dpto. de Economía Agropecuaria y Estadisticas.</t>
  </si>
  <si>
    <t xml:space="preserve">  Exportaciones de Productos Pecuarios por País de Destino, 2020</t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</si>
  <si>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berenjena compla todas la varidades, en tomates todos los de la subpartida 0702.</t>
    </r>
  </si>
  <si>
    <r>
      <t>FUENTE</t>
    </r>
    <r>
      <rPr>
        <sz val="9"/>
        <color indexed="8"/>
        <rFont val="Calibri"/>
        <family val="2"/>
        <scheme val="minor"/>
      </rPr>
      <t>: Direccion General de Aduanas (DGA).</t>
    </r>
  </si>
  <si>
    <t xml:space="preserve"> Elaborado:  Ministerio de Agricultura de la República Dominicana.  Depto. de Economía Agropecuaria.</t>
  </si>
  <si>
    <t>Producto / País</t>
  </si>
  <si>
    <t>**Carne de pollo (gallos y gallina) fresco y  refrigerado¹</t>
  </si>
  <si>
    <t xml:space="preserve">  Exportaciones de Productos Pecuarios por País de Destino, 2021</t>
  </si>
  <si>
    <t xml:space="preserve"> Exportaciones de Productos Pecuarios por País de Destino, 2016</t>
  </si>
  <si>
    <t xml:space="preserve">  Exportaciones de Productos Pecuarios por País de Destino, 2022</t>
  </si>
  <si>
    <t>ANTILLAS HOLANDESAS</t>
  </si>
  <si>
    <t>BARBADOS</t>
  </si>
  <si>
    <t>TRINIDAD Y TOBAGO</t>
  </si>
  <si>
    <t>COSTA RICA</t>
  </si>
  <si>
    <t>ISLAS CAIMAN</t>
  </si>
  <si>
    <t xml:space="preserve">  Exportaciones de Productos Pecuarios por País de Destino, 2023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</si>
  <si>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Direccion General de Aduanas (DGA).</t>
    </r>
  </si>
  <si>
    <t xml:space="preserve">  Exportaciones de Productos Pecuarios por País de Destino, 2024</t>
  </si>
  <si>
    <t>SAN BARTOLOME</t>
  </si>
  <si>
    <t xml:space="preserve">  Exportaciones de Productos Pecuarios por País de Destino,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</si>
</sst>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0.0%"/>
    <numFmt numFmtId="167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6" fillId="2" borderId="7" xfId="2" quotePrefix="1" applyFont="1" applyFill="1" applyBorder="1"/>
    <xf numFmtId="0" fontId="6" fillId="2" borderId="1" xfId="2" quotePrefix="1" applyFont="1" applyFill="1" applyBorder="1"/>
    <xf numFmtId="0" fontId="10" fillId="0" borderId="0" xfId="0" applyFont="1"/>
    <xf numFmtId="0" fontId="9" fillId="2" borderId="0" xfId="0" applyFont="1" applyFill="1" applyAlignment="1">
      <alignment horizontal="left"/>
    </xf>
    <xf numFmtId="43" fontId="11" fillId="3" borderId="12" xfId="6" applyFont="1" applyFill="1" applyBorder="1" applyAlignment="1">
      <alignment horizontal="center" vertical="center"/>
    </xf>
    <xf numFmtId="0" fontId="10" fillId="2" borderId="0" xfId="0" applyFont="1" applyFill="1"/>
    <xf numFmtId="43" fontId="11" fillId="3" borderId="14" xfId="6" applyFont="1" applyFill="1" applyBorder="1" applyAlignment="1">
      <alignment horizontal="center" vertical="center"/>
    </xf>
    <xf numFmtId="43" fontId="11" fillId="3" borderId="15" xfId="6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43" fontId="11" fillId="3" borderId="16" xfId="6" applyFont="1" applyFill="1" applyBorder="1" applyAlignment="1">
      <alignment horizontal="center" vertical="center"/>
    </xf>
    <xf numFmtId="0" fontId="14" fillId="3" borderId="11" xfId="4" applyFont="1" applyFill="1" applyBorder="1" applyAlignment="1">
      <alignment horizontal="center"/>
    </xf>
    <xf numFmtId="165" fontId="11" fillId="4" borderId="20" xfId="5" applyNumberFormat="1" applyFont="1" applyFill="1" applyBorder="1"/>
    <xf numFmtId="165" fontId="11" fillId="4" borderId="5" xfId="5" applyNumberFormat="1" applyFont="1" applyFill="1" applyBorder="1"/>
    <xf numFmtId="165" fontId="11" fillId="3" borderId="2" xfId="5" applyNumberFormat="1" applyFont="1" applyFill="1" applyBorder="1"/>
    <xf numFmtId="165" fontId="15" fillId="3" borderId="5" xfId="3" applyNumberFormat="1" applyFont="1" applyFill="1" applyBorder="1" applyAlignment="1">
      <alignment vertical="center"/>
    </xf>
    <xf numFmtId="0" fontId="6" fillId="2" borderId="0" xfId="2" quotePrefix="1" applyFont="1" applyFill="1"/>
    <xf numFmtId="0" fontId="17" fillId="2" borderId="6" xfId="2" quotePrefix="1" applyFont="1" applyFill="1" applyBorder="1"/>
    <xf numFmtId="0" fontId="17" fillId="2" borderId="7" xfId="2" quotePrefix="1" applyFont="1" applyFill="1" applyBorder="1"/>
    <xf numFmtId="0" fontId="17" fillId="2" borderId="1" xfId="2" quotePrefix="1" applyFont="1" applyFill="1" applyBorder="1"/>
    <xf numFmtId="43" fontId="17" fillId="2" borderId="3" xfId="6" applyFont="1" applyFill="1" applyBorder="1"/>
    <xf numFmtId="43" fontId="17" fillId="2" borderId="0" xfId="6" applyFont="1" applyFill="1" applyBorder="1"/>
    <xf numFmtId="43" fontId="17" fillId="2" borderId="4" xfId="6" applyFont="1" applyFill="1" applyBorder="1"/>
    <xf numFmtId="165" fontId="11" fillId="3" borderId="2" xfId="5" applyNumberFormat="1" applyFont="1" applyFill="1" applyBorder="1" applyAlignment="1">
      <alignment horizontal="center" wrapText="1"/>
    </xf>
    <xf numFmtId="43" fontId="17" fillId="2" borderId="3" xfId="3" applyFont="1" applyFill="1" applyBorder="1"/>
    <xf numFmtId="165" fontId="17" fillId="2" borderId="3" xfId="3" applyNumberFormat="1" applyFont="1" applyFill="1" applyBorder="1"/>
    <xf numFmtId="43" fontId="17" fillId="2" borderId="0" xfId="3" applyFont="1" applyFill="1" applyBorder="1"/>
    <xf numFmtId="165" fontId="17" fillId="2" borderId="0" xfId="3" applyNumberFormat="1" applyFont="1" applyFill="1" applyBorder="1"/>
    <xf numFmtId="43" fontId="17" fillId="2" borderId="4" xfId="3" applyFont="1" applyFill="1" applyBorder="1"/>
    <xf numFmtId="0" fontId="17" fillId="2" borderId="0" xfId="2" quotePrefix="1" applyFont="1" applyFill="1"/>
    <xf numFmtId="0" fontId="18" fillId="2" borderId="0" xfId="0" applyFont="1" applyFill="1" applyAlignment="1">
      <alignment horizontal="left"/>
    </xf>
    <xf numFmtId="0" fontId="19" fillId="2" borderId="0" xfId="0" applyFont="1" applyFill="1"/>
    <xf numFmtId="0" fontId="20" fillId="2" borderId="0" xfId="0" applyFont="1" applyFill="1"/>
    <xf numFmtId="0" fontId="8" fillId="2" borderId="0" xfId="0" applyFont="1" applyFill="1"/>
    <xf numFmtId="0" fontId="17" fillId="2" borderId="0" xfId="0" applyFont="1" applyFill="1"/>
    <xf numFmtId="0" fontId="18" fillId="2" borderId="0" xfId="0" applyFont="1" applyFill="1" applyAlignment="1">
      <alignment wrapText="1"/>
    </xf>
    <xf numFmtId="0" fontId="19" fillId="2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21" fillId="2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horizontal="left"/>
    </xf>
    <xf numFmtId="165" fontId="11" fillId="4" borderId="21" xfId="5" applyNumberFormat="1" applyFont="1" applyFill="1" applyBorder="1"/>
    <xf numFmtId="165" fontId="15" fillId="4" borderId="3" xfId="3" applyNumberFormat="1" applyFont="1" applyFill="1" applyBorder="1" applyAlignment="1">
      <alignment vertical="center"/>
    </xf>
    <xf numFmtId="165" fontId="15" fillId="4" borderId="22" xfId="3" applyNumberFormat="1" applyFont="1" applyFill="1" applyBorder="1" applyAlignment="1">
      <alignment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11" fillId="4" borderId="8" xfId="0" applyFont="1" applyFill="1" applyBorder="1" applyAlignment="1">
      <alignment horizontal="center" vertical="center"/>
    </xf>
    <xf numFmtId="166" fontId="17" fillId="2" borderId="3" xfId="7" applyNumberFormat="1" applyFont="1" applyFill="1" applyBorder="1" applyAlignment="1">
      <alignment horizontal="center"/>
    </xf>
    <xf numFmtId="166" fontId="17" fillId="2" borderId="0" xfId="7" applyNumberFormat="1" applyFont="1" applyFill="1" applyBorder="1" applyAlignment="1">
      <alignment horizontal="center"/>
    </xf>
    <xf numFmtId="166" fontId="17" fillId="2" borderId="3" xfId="7" applyNumberFormat="1" applyFont="1" applyFill="1" applyBorder="1"/>
    <xf numFmtId="166" fontId="17" fillId="2" borderId="0" xfId="7" applyNumberFormat="1" applyFont="1" applyFill="1" applyBorder="1"/>
    <xf numFmtId="9" fontId="11" fillId="3" borderId="2" xfId="7" applyFont="1" applyFill="1" applyBorder="1"/>
    <xf numFmtId="9" fontId="11" fillId="3" borderId="2" xfId="7" applyFont="1" applyFill="1" applyBorder="1" applyAlignment="1">
      <alignment horizontal="center" wrapText="1"/>
    </xf>
    <xf numFmtId="10" fontId="17" fillId="2" borderId="3" xfId="7" applyNumberFormat="1" applyFont="1" applyFill="1" applyBorder="1"/>
    <xf numFmtId="10" fontId="17" fillId="2" borderId="0" xfId="7" applyNumberFormat="1" applyFont="1" applyFill="1" applyBorder="1"/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2" fillId="2" borderId="0" xfId="0" applyFont="1" applyFill="1"/>
    <xf numFmtId="165" fontId="6" fillId="2" borderId="0" xfId="5" applyNumberFormat="1" applyFont="1" applyFill="1" applyBorder="1"/>
    <xf numFmtId="0" fontId="3" fillId="2" borderId="0" xfId="0" applyFont="1" applyFill="1" applyAlignment="1">
      <alignment wrapText="1"/>
    </xf>
    <xf numFmtId="165" fontId="11" fillId="4" borderId="24" xfId="5" applyNumberFormat="1" applyFont="1" applyFill="1" applyBorder="1"/>
    <xf numFmtId="43" fontId="17" fillId="2" borderId="25" xfId="6" applyFont="1" applyFill="1" applyBorder="1"/>
    <xf numFmtId="43" fontId="17" fillId="2" borderId="26" xfId="6" applyFont="1" applyFill="1" applyBorder="1"/>
    <xf numFmtId="43" fontId="17" fillId="2" borderId="23" xfId="6" applyFont="1" applyFill="1" applyBorder="1"/>
    <xf numFmtId="165" fontId="15" fillId="3" borderId="24" xfId="3" applyNumberFormat="1" applyFont="1" applyFill="1" applyBorder="1" applyAlignment="1">
      <alignment vertical="center"/>
    </xf>
    <xf numFmtId="165" fontId="17" fillId="2" borderId="25" xfId="3" applyNumberFormat="1" applyFont="1" applyFill="1" applyBorder="1"/>
    <xf numFmtId="165" fontId="17" fillId="2" borderId="26" xfId="3" applyNumberFormat="1" applyFont="1" applyFill="1" applyBorder="1"/>
    <xf numFmtId="165" fontId="17" fillId="2" borderId="23" xfId="3" applyNumberFormat="1" applyFont="1" applyFill="1" applyBorder="1"/>
    <xf numFmtId="165" fontId="15" fillId="4" borderId="25" xfId="3" applyNumberFormat="1" applyFont="1" applyFill="1" applyBorder="1" applyAlignment="1">
      <alignment vertical="center"/>
    </xf>
    <xf numFmtId="165" fontId="15" fillId="3" borderId="28" xfId="3" applyNumberFormat="1" applyFont="1" applyFill="1" applyBorder="1" applyAlignment="1">
      <alignment vertical="center"/>
    </xf>
    <xf numFmtId="166" fontId="17" fillId="2" borderId="25" xfId="7" applyNumberFormat="1" applyFont="1" applyFill="1" applyBorder="1" applyAlignment="1">
      <alignment horizontal="center"/>
    </xf>
    <xf numFmtId="166" fontId="17" fillId="2" borderId="26" xfId="7" applyNumberFormat="1" applyFont="1" applyFill="1" applyBorder="1" applyAlignment="1">
      <alignment horizontal="center"/>
    </xf>
    <xf numFmtId="9" fontId="15" fillId="3" borderId="24" xfId="7" applyFont="1" applyFill="1" applyBorder="1" applyAlignment="1">
      <alignment vertical="center"/>
    </xf>
    <xf numFmtId="166" fontId="17" fillId="2" borderId="25" xfId="7" applyNumberFormat="1" applyFont="1" applyFill="1" applyBorder="1"/>
    <xf numFmtId="166" fontId="17" fillId="2" borderId="26" xfId="7" applyNumberFormat="1" applyFont="1" applyFill="1" applyBorder="1"/>
    <xf numFmtId="9" fontId="11" fillId="3" borderId="10" xfId="7" applyFont="1" applyFill="1" applyBorder="1" applyAlignment="1">
      <alignment horizontal="center" wrapText="1"/>
    </xf>
    <xf numFmtId="10" fontId="17" fillId="2" borderId="25" xfId="7" applyNumberFormat="1" applyFont="1" applyFill="1" applyBorder="1"/>
    <xf numFmtId="10" fontId="17" fillId="2" borderId="26" xfId="7" applyNumberFormat="1" applyFont="1" applyFill="1" applyBorder="1"/>
    <xf numFmtId="165" fontId="10" fillId="2" borderId="0" xfId="0" applyNumberFormat="1" applyFont="1" applyFill="1"/>
    <xf numFmtId="43" fontId="10" fillId="2" borderId="0" xfId="0" applyNumberFormat="1" applyFont="1" applyFill="1"/>
    <xf numFmtId="0" fontId="10" fillId="2" borderId="1" xfId="0" applyFont="1" applyFill="1" applyBorder="1"/>
    <xf numFmtId="0" fontId="17" fillId="2" borderId="4" xfId="2" quotePrefix="1" applyFont="1" applyFill="1" applyBorder="1"/>
    <xf numFmtId="0" fontId="10" fillId="2" borderId="4" xfId="0" applyFont="1" applyFill="1" applyBorder="1"/>
    <xf numFmtId="0" fontId="12" fillId="2" borderId="0" xfId="0" applyFont="1" applyFill="1"/>
    <xf numFmtId="0" fontId="13" fillId="2" borderId="0" xfId="0" applyFont="1" applyFill="1"/>
    <xf numFmtId="0" fontId="15" fillId="3" borderId="18" xfId="4" applyFont="1" applyFill="1" applyBorder="1" applyAlignment="1">
      <alignment horizontal="center"/>
    </xf>
    <xf numFmtId="0" fontId="15" fillId="3" borderId="4" xfId="4" applyFont="1" applyFill="1" applyBorder="1" applyAlignment="1">
      <alignment horizontal="center"/>
    </xf>
    <xf numFmtId="0" fontId="15" fillId="3" borderId="19" xfId="4" applyFont="1" applyFill="1" applyBorder="1" applyAlignment="1">
      <alignment horizontal="center"/>
    </xf>
    <xf numFmtId="165" fontId="11" fillId="4" borderId="2" xfId="5" applyNumberFormat="1" applyFont="1" applyFill="1" applyBorder="1"/>
    <xf numFmtId="165" fontId="15" fillId="4" borderId="5" xfId="3" applyNumberFormat="1" applyFont="1" applyFill="1" applyBorder="1" applyAlignment="1">
      <alignment vertical="center"/>
    </xf>
    <xf numFmtId="165" fontId="15" fillId="4" borderId="24" xfId="3" applyNumberFormat="1" applyFont="1" applyFill="1" applyBorder="1" applyAlignment="1">
      <alignment vertical="center"/>
    </xf>
    <xf numFmtId="165" fontId="11" fillId="4" borderId="5" xfId="3" applyNumberFormat="1" applyFont="1" applyFill="1" applyBorder="1" applyAlignment="1">
      <alignment vertical="center"/>
    </xf>
    <xf numFmtId="43" fontId="17" fillId="2" borderId="0" xfId="5" applyFont="1" applyFill="1" applyBorder="1"/>
    <xf numFmtId="165" fontId="24" fillId="2" borderId="0" xfId="5" applyNumberFormat="1" applyFont="1" applyFill="1" applyBorder="1"/>
    <xf numFmtId="165" fontId="17" fillId="2" borderId="0" xfId="5" applyNumberFormat="1" applyFont="1" applyFill="1" applyBorder="1"/>
    <xf numFmtId="0" fontId="17" fillId="2" borderId="30" xfId="2" quotePrefix="1" applyFont="1" applyFill="1" applyBorder="1"/>
    <xf numFmtId="43" fontId="17" fillId="2" borderId="31" xfId="6" applyFont="1" applyFill="1" applyBorder="1"/>
    <xf numFmtId="0" fontId="17" fillId="2" borderId="32" xfId="2" quotePrefix="1" applyFont="1" applyFill="1" applyBorder="1"/>
    <xf numFmtId="43" fontId="17" fillId="2" borderId="17" xfId="6" applyFont="1" applyFill="1" applyBorder="1"/>
    <xf numFmtId="43" fontId="17" fillId="2" borderId="33" xfId="6" applyFont="1" applyFill="1" applyBorder="1"/>
    <xf numFmtId="165" fontId="11" fillId="3" borderId="34" xfId="5" applyNumberFormat="1" applyFont="1" applyFill="1" applyBorder="1"/>
    <xf numFmtId="165" fontId="11" fillId="3" borderId="35" xfId="3" applyNumberFormat="1" applyFont="1" applyFill="1" applyBorder="1" applyAlignment="1">
      <alignment vertical="center"/>
    </xf>
    <xf numFmtId="165" fontId="11" fillId="3" borderId="36" xfId="3" applyNumberFormat="1" applyFont="1" applyFill="1" applyBorder="1" applyAlignment="1">
      <alignment vertical="center"/>
    </xf>
    <xf numFmtId="165" fontId="11" fillId="4" borderId="37" xfId="3" applyNumberFormat="1" applyFont="1" applyFill="1" applyBorder="1" applyAlignment="1">
      <alignment vertical="center"/>
    </xf>
    <xf numFmtId="0" fontId="14" fillId="3" borderId="6" xfId="4" applyFont="1" applyFill="1" applyBorder="1" applyAlignment="1">
      <alignment horizontal="center"/>
    </xf>
    <xf numFmtId="0" fontId="15" fillId="3" borderId="1" xfId="4" applyFont="1" applyFill="1" applyBorder="1" applyAlignment="1">
      <alignment horizontal="center"/>
    </xf>
    <xf numFmtId="0" fontId="15" fillId="3" borderId="23" xfId="4" applyFont="1" applyFill="1" applyBorder="1" applyAlignment="1">
      <alignment horizontal="center"/>
    </xf>
    <xf numFmtId="0" fontId="16" fillId="2" borderId="0" xfId="0" applyFont="1" applyFill="1"/>
    <xf numFmtId="0" fontId="11" fillId="3" borderId="11" xfId="4" applyFont="1" applyFill="1" applyBorder="1" applyAlignment="1">
      <alignment horizontal="center"/>
    </xf>
    <xf numFmtId="0" fontId="11" fillId="3" borderId="18" xfId="4" applyFont="1" applyFill="1" applyBorder="1" applyAlignment="1">
      <alignment horizontal="center"/>
    </xf>
    <xf numFmtId="0" fontId="11" fillId="3" borderId="4" xfId="4" applyFont="1" applyFill="1" applyBorder="1" applyAlignment="1">
      <alignment horizontal="center"/>
    </xf>
    <xf numFmtId="0" fontId="11" fillId="3" borderId="19" xfId="4" applyFont="1" applyFill="1" applyBorder="1" applyAlignment="1">
      <alignment horizontal="center"/>
    </xf>
    <xf numFmtId="0" fontId="12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43" fontId="0" fillId="2" borderId="0" xfId="6" applyFont="1" applyFill="1"/>
    <xf numFmtId="0" fontId="17" fillId="2" borderId="18" xfId="2" quotePrefix="1" applyFont="1" applyFill="1" applyBorder="1"/>
    <xf numFmtId="0" fontId="8" fillId="2" borderId="30" xfId="2" quotePrefix="1" applyFont="1" applyFill="1" applyBorder="1"/>
    <xf numFmtId="0" fontId="8" fillId="2" borderId="0" xfId="2" quotePrefix="1" applyFont="1" applyFill="1"/>
    <xf numFmtId="0" fontId="0" fillId="2" borderId="0" xfId="0" applyFill="1"/>
    <xf numFmtId="165" fontId="0" fillId="2" borderId="0" xfId="0" applyNumberFormat="1" applyFill="1"/>
    <xf numFmtId="0" fontId="0" fillId="2" borderId="7" xfId="0" applyFill="1" applyBorder="1"/>
    <xf numFmtId="165" fontId="6" fillId="2" borderId="0" xfId="3" applyNumberFormat="1" applyFont="1" applyFill="1" applyBorder="1"/>
    <xf numFmtId="0" fontId="15" fillId="4" borderId="4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165" fontId="11" fillId="3" borderId="2" xfId="5" applyNumberFormat="1" applyFont="1" applyFill="1" applyBorder="1" applyAlignment="1">
      <alignment vertical="center"/>
    </xf>
    <xf numFmtId="43" fontId="15" fillId="4" borderId="9" xfId="6" applyFont="1" applyFill="1" applyBorder="1" applyAlignment="1">
      <alignment horizontal="center" vertical="center"/>
    </xf>
    <xf numFmtId="9" fontId="15" fillId="4" borderId="9" xfId="7" applyFont="1" applyFill="1" applyBorder="1" applyAlignment="1">
      <alignment horizontal="center" vertical="center"/>
    </xf>
    <xf numFmtId="166" fontId="15" fillId="4" borderId="29" xfId="6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23" xfId="0" applyFill="1" applyBorder="1"/>
    <xf numFmtId="165" fontId="17" fillId="2" borderId="4" xfId="3" applyNumberFormat="1" applyFont="1" applyFill="1" applyBorder="1"/>
    <xf numFmtId="165" fontId="0" fillId="2" borderId="23" xfId="0" applyNumberFormat="1" applyFill="1" applyBorder="1"/>
    <xf numFmtId="0" fontId="0" fillId="2" borderId="26" xfId="0" applyFill="1" applyBorder="1"/>
    <xf numFmtId="0" fontId="15" fillId="2" borderId="4" xfId="0" applyFont="1" applyFill="1" applyBorder="1" applyAlignment="1">
      <alignment horizontal="center"/>
    </xf>
    <xf numFmtId="43" fontId="0" fillId="2" borderId="0" xfId="0" applyNumberFormat="1" applyFill="1"/>
    <xf numFmtId="0" fontId="15" fillId="2" borderId="23" xfId="0" applyFont="1" applyFill="1" applyBorder="1" applyAlignment="1">
      <alignment horizontal="center"/>
    </xf>
    <xf numFmtId="165" fontId="8" fillId="2" borderId="4" xfId="3" applyNumberFormat="1" applyFont="1" applyFill="1" applyBorder="1"/>
    <xf numFmtId="165" fontId="8" fillId="2" borderId="23" xfId="3" applyNumberFormat="1" applyFont="1" applyFill="1" applyBorder="1"/>
    <xf numFmtId="165" fontId="8" fillId="2" borderId="0" xfId="3" applyNumberFormat="1" applyFont="1" applyFill="1" applyBorder="1"/>
    <xf numFmtId="43" fontId="11" fillId="3" borderId="27" xfId="6" applyFont="1" applyFill="1" applyBorder="1" applyAlignment="1">
      <alignment horizontal="center" vertical="center"/>
    </xf>
    <xf numFmtId="167" fontId="0" fillId="2" borderId="0" xfId="0" applyNumberFormat="1" applyFill="1"/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165" fontId="11" fillId="4" borderId="6" xfId="5" applyNumberFormat="1" applyFont="1" applyFill="1" applyBorder="1"/>
    <xf numFmtId="43" fontId="15" fillId="4" borderId="3" xfId="3" applyFont="1" applyFill="1" applyBorder="1" applyAlignment="1">
      <alignment vertical="center"/>
    </xf>
    <xf numFmtId="0" fontId="11" fillId="4" borderId="38" xfId="0" applyFont="1" applyFill="1" applyBorder="1" applyAlignment="1">
      <alignment horizontal="center" vertical="center" wrapText="1"/>
    </xf>
    <xf numFmtId="43" fontId="11" fillId="4" borderId="12" xfId="6" applyFont="1" applyFill="1" applyBorder="1" applyAlignment="1">
      <alignment horizontal="center" vertical="center"/>
    </xf>
    <xf numFmtId="43" fontId="11" fillId="4" borderId="27" xfId="6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43" fontId="11" fillId="4" borderId="14" xfId="6" applyFont="1" applyFill="1" applyBorder="1" applyAlignment="1">
      <alignment horizontal="center" vertical="center"/>
    </xf>
    <xf numFmtId="43" fontId="11" fillId="4" borderId="15" xfId="6" applyFont="1" applyFill="1" applyBorder="1" applyAlignment="1">
      <alignment horizontal="center" vertical="center"/>
    </xf>
    <xf numFmtId="43" fontId="8" fillId="2" borderId="0" xfId="6" applyFont="1" applyFill="1" applyBorder="1"/>
    <xf numFmtId="43" fontId="8" fillId="2" borderId="26" xfId="6" applyFont="1" applyFill="1" applyBorder="1"/>
    <xf numFmtId="43" fontId="8" fillId="2" borderId="23" xfId="6" applyFont="1" applyFill="1" applyBorder="1"/>
    <xf numFmtId="0" fontId="0" fillId="2" borderId="4" xfId="0" applyFill="1" applyBorder="1" applyAlignment="1">
      <alignment horizontal="left"/>
    </xf>
    <xf numFmtId="0" fontId="11" fillId="4" borderId="34" xfId="0" applyFont="1" applyFill="1" applyBorder="1" applyAlignment="1">
      <alignment horizontal="center" vertical="center" wrapText="1"/>
    </xf>
    <xf numFmtId="43" fontId="11" fillId="4" borderId="35" xfId="6" applyFont="1" applyFill="1" applyBorder="1" applyAlignment="1">
      <alignment horizontal="center" vertical="center"/>
    </xf>
    <xf numFmtId="43" fontId="11" fillId="4" borderId="28" xfId="6" applyFont="1" applyFill="1" applyBorder="1" applyAlignment="1">
      <alignment horizontal="center" vertical="center"/>
    </xf>
    <xf numFmtId="0" fontId="8" fillId="2" borderId="0" xfId="2" quotePrefix="1" applyFont="1" applyFill="1" applyBorder="1"/>
    <xf numFmtId="165" fontId="11" fillId="4" borderId="12" xfId="6" applyNumberFormat="1" applyFont="1" applyFill="1" applyBorder="1" applyAlignment="1">
      <alignment horizontal="center" vertical="center"/>
    </xf>
    <xf numFmtId="165" fontId="11" fillId="4" borderId="27" xfId="6" applyNumberFormat="1" applyFont="1" applyFill="1" applyBorder="1" applyAlignment="1">
      <alignment horizontal="center" vertical="center"/>
    </xf>
    <xf numFmtId="165" fontId="11" fillId="4" borderId="35" xfId="6" applyNumberFormat="1" applyFont="1" applyFill="1" applyBorder="1" applyAlignment="1">
      <alignment horizontal="center" vertical="center"/>
    </xf>
    <xf numFmtId="165" fontId="11" fillId="4" borderId="28" xfId="6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wrapText="1"/>
    </xf>
    <xf numFmtId="0" fontId="11" fillId="3" borderId="12" xfId="4" applyFont="1" applyFill="1" applyBorder="1" applyAlignment="1">
      <alignment horizontal="center"/>
    </xf>
    <xf numFmtId="0" fontId="11" fillId="3" borderId="16" xfId="4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wrapText="1"/>
    </xf>
    <xf numFmtId="0" fontId="15" fillId="3" borderId="12" xfId="4" applyFont="1" applyFill="1" applyBorder="1" applyAlignment="1">
      <alignment horizontal="center"/>
    </xf>
    <xf numFmtId="0" fontId="15" fillId="3" borderId="16" xfId="4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8" fillId="2" borderId="0" xfId="0" applyFont="1" applyFill="1" applyAlignment="1">
      <alignment horizontal="left" wrapText="1"/>
    </xf>
    <xf numFmtId="0" fontId="2" fillId="2" borderId="17" xfId="0" applyFont="1" applyFill="1" applyBorder="1" applyAlignment="1">
      <alignment horizontal="center"/>
    </xf>
    <xf numFmtId="0" fontId="1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17" fillId="2" borderId="3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15" fillId="3" borderId="3" xfId="4" applyFont="1" applyFill="1" applyBorder="1" applyAlignment="1">
      <alignment horizontal="center"/>
    </xf>
    <xf numFmtId="0" fontId="15" fillId="3" borderId="25" xfId="4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17" fillId="2" borderId="0" xfId="0" applyFont="1" applyFill="1" applyBorder="1" applyAlignment="1">
      <alignment horizontal="left" wrapText="1"/>
    </xf>
  </cellXfs>
  <cellStyles count="8">
    <cellStyle name="Millares" xfId="6" builtinId="3"/>
    <cellStyle name="Millares 2" xfId="3" xr:uid="{00000000-0005-0000-0000-000001000000}"/>
    <cellStyle name="Millares 3" xfId="5" xr:uid="{00000000-0005-0000-0000-000002000000}"/>
    <cellStyle name="Millares 4" xfId="1" xr:uid="{00000000-0005-0000-0000-000003000000}"/>
    <cellStyle name="Normal" xfId="0" builtinId="0"/>
    <cellStyle name="Normal 2" xfId="4" xr:uid="{00000000-0005-0000-0000-000005000000}"/>
    <cellStyle name="Normal_Hoja2" xfId="2" xr:uid="{00000000-0005-0000-0000-000006000000}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885825</xdr:colOff>
      <xdr:row>0</xdr:row>
      <xdr:rowOff>95250</xdr:rowOff>
    </xdr:from>
    <xdr:to>
      <xdr:col>1</xdr:col>
      <xdr:colOff>781050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95250"/>
          <a:ext cx="17811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0</xdr:row>
      <xdr:rowOff>0</xdr:rowOff>
    </xdr:from>
    <xdr:to>
      <xdr:col>2</xdr:col>
      <xdr:colOff>95250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06EBE6-64A1-4B5B-AC3B-C9C5762F08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0"/>
          <a:ext cx="17811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0</xdr:row>
      <xdr:rowOff>66675</xdr:rowOff>
    </xdr:from>
    <xdr:to>
      <xdr:col>2</xdr:col>
      <xdr:colOff>219075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6675"/>
          <a:ext cx="17811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0</xdr:row>
      <xdr:rowOff>38100</xdr:rowOff>
    </xdr:from>
    <xdr:to>
      <xdr:col>3</xdr:col>
      <xdr:colOff>19050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228600"/>
          <a:ext cx="17811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1171575</xdr:colOff>
      <xdr:row>0</xdr:row>
      <xdr:rowOff>0</xdr:rowOff>
    </xdr:from>
    <xdr:to>
      <xdr:col>1</xdr:col>
      <xdr:colOff>962025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0"/>
          <a:ext cx="17811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0</xdr:row>
      <xdr:rowOff>38100</xdr:rowOff>
    </xdr:from>
    <xdr:to>
      <xdr:col>1</xdr:col>
      <xdr:colOff>809625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38100"/>
          <a:ext cx="17811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57150</xdr:rowOff>
    </xdr:from>
    <xdr:to>
      <xdr:col>1</xdr:col>
      <xdr:colOff>1038225</xdr:colOff>
      <xdr:row>2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47650"/>
          <a:ext cx="17811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47625</xdr:rowOff>
    </xdr:from>
    <xdr:to>
      <xdr:col>2</xdr:col>
      <xdr:colOff>104775</xdr:colOff>
      <xdr:row>2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7625"/>
          <a:ext cx="17049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0</xdr:row>
      <xdr:rowOff>133350</xdr:rowOff>
    </xdr:from>
    <xdr:to>
      <xdr:col>2</xdr:col>
      <xdr:colOff>95250</xdr:colOff>
      <xdr:row>3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33350"/>
          <a:ext cx="17811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0</xdr:row>
      <xdr:rowOff>0</xdr:rowOff>
    </xdr:from>
    <xdr:to>
      <xdr:col>2</xdr:col>
      <xdr:colOff>95250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381264-428A-4DEF-BE2A-30052349F0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0"/>
          <a:ext cx="17811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workbookViewId="0">
      <selection activeCell="F4" sqref="F4"/>
    </sheetView>
  </sheetViews>
  <sheetFormatPr baseColWidth="10" defaultRowHeight="15" x14ac:dyDescent="0.25"/>
  <cols>
    <col min="1" max="1" width="28.28515625" customWidth="1"/>
    <col min="2" max="2" width="13.5703125" customWidth="1"/>
    <col min="3" max="3" width="15.28515625" customWidth="1"/>
    <col min="4" max="4" width="13" style="119" customWidth="1"/>
    <col min="5" max="9" width="11.42578125" style="119"/>
  </cols>
  <sheetData>
    <row r="1" spans="1:5" x14ac:dyDescent="0.25">
      <c r="A1" s="119"/>
      <c r="B1" s="119"/>
      <c r="C1" s="119"/>
    </row>
    <row r="2" spans="1:5" x14ac:dyDescent="0.25">
      <c r="A2" s="119"/>
      <c r="B2" s="119"/>
      <c r="C2" s="119"/>
    </row>
    <row r="3" spans="1:5" x14ac:dyDescent="0.25">
      <c r="A3" s="119"/>
      <c r="B3" s="119"/>
      <c r="C3" s="119"/>
    </row>
    <row r="4" spans="1:5" ht="33.75" customHeight="1" x14ac:dyDescent="0.25">
      <c r="A4" s="169" t="s">
        <v>74</v>
      </c>
      <c r="B4" s="169"/>
      <c r="C4" s="169"/>
      <c r="D4" s="60"/>
      <c r="E4" s="108"/>
    </row>
    <row r="5" spans="1:5" ht="15.75" thickBot="1" x14ac:dyDescent="0.3">
      <c r="A5" s="170" t="s">
        <v>12</v>
      </c>
      <c r="B5" s="170"/>
      <c r="C5" s="170"/>
    </row>
    <row r="6" spans="1:5" x14ac:dyDescent="0.25">
      <c r="A6" s="109" t="s">
        <v>2</v>
      </c>
      <c r="B6" s="167">
        <v>2016</v>
      </c>
      <c r="C6" s="168"/>
      <c r="D6" s="120"/>
      <c r="E6" s="120"/>
    </row>
    <row r="7" spans="1:5" x14ac:dyDescent="0.25">
      <c r="A7" s="110" t="s">
        <v>3</v>
      </c>
      <c r="B7" s="111" t="s">
        <v>0</v>
      </c>
      <c r="C7" s="112" t="s">
        <v>1</v>
      </c>
      <c r="D7" s="120"/>
      <c r="E7" s="120"/>
    </row>
    <row r="8" spans="1:5" x14ac:dyDescent="0.25">
      <c r="A8" s="13" t="s">
        <v>4</v>
      </c>
      <c r="B8" s="14">
        <f>+SUM(B9:B24)</f>
        <v>487.45350239999999</v>
      </c>
      <c r="C8" s="61">
        <f>+SUM(C9:C24)</f>
        <v>2159580.6992119998</v>
      </c>
      <c r="D8" s="120"/>
      <c r="E8" s="120"/>
    </row>
    <row r="9" spans="1:5" x14ac:dyDescent="0.25">
      <c r="A9" s="18" t="s">
        <v>14</v>
      </c>
      <c r="B9" s="21">
        <v>274.9900025</v>
      </c>
      <c r="C9" s="62">
        <v>1378993.7663089999</v>
      </c>
      <c r="D9" s="120"/>
      <c r="E9" s="120"/>
    </row>
    <row r="10" spans="1:5" x14ac:dyDescent="0.25">
      <c r="A10" s="19" t="s">
        <v>15</v>
      </c>
      <c r="B10" s="22">
        <v>16.188450000000003</v>
      </c>
      <c r="C10" s="63">
        <v>291102.19970000011</v>
      </c>
      <c r="D10" s="120"/>
      <c r="E10" s="120"/>
    </row>
    <row r="11" spans="1:5" x14ac:dyDescent="0.25">
      <c r="A11" s="19" t="s">
        <v>16</v>
      </c>
      <c r="B11" s="22">
        <v>125.54452320000004</v>
      </c>
      <c r="C11" s="63">
        <v>140451.56257000001</v>
      </c>
      <c r="D11" s="120"/>
      <c r="E11" s="120"/>
    </row>
    <row r="12" spans="1:5" x14ac:dyDescent="0.25">
      <c r="A12" s="19" t="s">
        <v>18</v>
      </c>
      <c r="B12" s="22">
        <v>20.285559100000008</v>
      </c>
      <c r="C12" s="63">
        <v>94087.794712999967</v>
      </c>
      <c r="D12" s="120"/>
      <c r="E12" s="120"/>
    </row>
    <row r="13" spans="1:5" x14ac:dyDescent="0.25">
      <c r="A13" s="19" t="s">
        <v>42</v>
      </c>
      <c r="B13" s="22">
        <v>18.144590000000001</v>
      </c>
      <c r="C13" s="63">
        <v>92998.281585999997</v>
      </c>
      <c r="D13" s="120"/>
      <c r="E13" s="120"/>
    </row>
    <row r="14" spans="1:5" x14ac:dyDescent="0.25">
      <c r="A14" s="19" t="s">
        <v>17</v>
      </c>
      <c r="B14" s="22">
        <v>4.2398100000000003</v>
      </c>
      <c r="C14" s="63">
        <v>88720.007879999961</v>
      </c>
      <c r="D14" s="120"/>
      <c r="E14" s="120"/>
    </row>
    <row r="15" spans="1:5" x14ac:dyDescent="0.25">
      <c r="A15" s="19" t="s">
        <v>45</v>
      </c>
      <c r="B15" s="22">
        <v>26.217890000000001</v>
      </c>
      <c r="C15" s="63">
        <v>53429.030598999998</v>
      </c>
      <c r="D15" s="120"/>
      <c r="E15" s="120"/>
    </row>
    <row r="16" spans="1:5" x14ac:dyDescent="0.25">
      <c r="A16" s="19" t="s">
        <v>22</v>
      </c>
      <c r="B16" s="22">
        <v>0.78600000000000003</v>
      </c>
      <c r="C16" s="63">
        <v>11707.8</v>
      </c>
      <c r="D16" s="120"/>
      <c r="E16" s="120"/>
    </row>
    <row r="17" spans="1:5" x14ac:dyDescent="0.25">
      <c r="A17" s="19" t="s">
        <v>44</v>
      </c>
      <c r="B17" s="22">
        <v>0.42187999999999998</v>
      </c>
      <c r="C17" s="63">
        <v>4392.0401240000001</v>
      </c>
      <c r="D17" s="120"/>
      <c r="E17" s="120"/>
    </row>
    <row r="18" spans="1:5" x14ac:dyDescent="0.25">
      <c r="A18" s="19" t="s">
        <v>25</v>
      </c>
      <c r="B18" s="22">
        <v>0.25701999999999997</v>
      </c>
      <c r="C18" s="63">
        <v>2034.8872269999999</v>
      </c>
      <c r="D18" s="120"/>
      <c r="E18" s="120"/>
    </row>
    <row r="19" spans="1:5" x14ac:dyDescent="0.25">
      <c r="A19" s="19" t="s">
        <v>39</v>
      </c>
      <c r="B19" s="22">
        <v>4.1159999999999995E-2</v>
      </c>
      <c r="C19" s="63">
        <v>460.03374300000002</v>
      </c>
      <c r="D19" s="120"/>
      <c r="E19" s="120"/>
    </row>
    <row r="20" spans="1:5" x14ac:dyDescent="0.25">
      <c r="A20" s="19" t="s">
        <v>31</v>
      </c>
      <c r="B20" s="22">
        <v>0.08</v>
      </c>
      <c r="C20" s="63">
        <v>384</v>
      </c>
      <c r="D20" s="120"/>
      <c r="E20" s="120"/>
    </row>
    <row r="21" spans="1:5" x14ac:dyDescent="0.25">
      <c r="A21" s="19" t="s">
        <v>40</v>
      </c>
      <c r="B21" s="22">
        <v>4.8000000000000001E-2</v>
      </c>
      <c r="C21" s="63">
        <v>373.8</v>
      </c>
      <c r="D21" s="120"/>
      <c r="E21" s="120"/>
    </row>
    <row r="22" spans="1:5" x14ac:dyDescent="0.25">
      <c r="A22" s="19" t="s">
        <v>32</v>
      </c>
      <c r="B22" s="22">
        <v>0.11799999999999999</v>
      </c>
      <c r="C22" s="63">
        <v>257.99520000000001</v>
      </c>
      <c r="D22" s="120"/>
      <c r="E22" s="120"/>
    </row>
    <row r="23" spans="1:5" x14ac:dyDescent="0.25">
      <c r="A23" s="19" t="s">
        <v>43</v>
      </c>
      <c r="B23" s="22">
        <v>0.06</v>
      </c>
      <c r="C23" s="63">
        <v>120</v>
      </c>
      <c r="D23" s="120"/>
      <c r="E23" s="120"/>
    </row>
    <row r="24" spans="1:5" x14ac:dyDescent="0.25">
      <c r="A24" s="20" t="s">
        <v>41</v>
      </c>
      <c r="B24" s="23">
        <v>3.0617599999999998E-2</v>
      </c>
      <c r="C24" s="64">
        <v>67.499561</v>
      </c>
      <c r="D24" s="120"/>
      <c r="E24" s="120"/>
    </row>
    <row r="25" spans="1:5" x14ac:dyDescent="0.25">
      <c r="A25" s="1"/>
      <c r="B25" s="22"/>
      <c r="C25" s="22"/>
      <c r="D25" s="120"/>
      <c r="E25" s="120"/>
    </row>
    <row r="26" spans="1:5" ht="15" customHeight="1" x14ac:dyDescent="0.25">
      <c r="A26" s="121"/>
      <c r="B26" s="122"/>
      <c r="C26" s="122"/>
    </row>
    <row r="27" spans="1:5" ht="18.75" customHeight="1" x14ac:dyDescent="0.25">
      <c r="A27" s="15" t="s">
        <v>5</v>
      </c>
      <c r="B27" s="16">
        <f>+SUM(B28:B35)</f>
        <v>8.2917937000000013</v>
      </c>
      <c r="C27" s="65">
        <f>+SUM(C28:C35)</f>
        <v>31218.947734000005</v>
      </c>
      <c r="D27" s="120"/>
      <c r="E27" s="120"/>
    </row>
    <row r="28" spans="1:5" x14ac:dyDescent="0.25">
      <c r="A28" s="18" t="s">
        <v>16</v>
      </c>
      <c r="B28" s="21">
        <v>5.3022037000000006</v>
      </c>
      <c r="C28" s="62">
        <v>20631.199508000002</v>
      </c>
      <c r="D28" s="120"/>
      <c r="E28" s="120"/>
    </row>
    <row r="29" spans="1:5" x14ac:dyDescent="0.25">
      <c r="A29" s="19" t="s">
        <v>18</v>
      </c>
      <c r="B29" s="22">
        <v>2.1154999999999999</v>
      </c>
      <c r="C29" s="63">
        <v>7032.572236</v>
      </c>
      <c r="D29" s="120"/>
      <c r="E29" s="120"/>
    </row>
    <row r="30" spans="1:5" x14ac:dyDescent="0.25">
      <c r="A30" s="19" t="s">
        <v>23</v>
      </c>
      <c r="B30" s="22">
        <v>0.22500000000000001</v>
      </c>
      <c r="C30" s="63">
        <v>1338.75</v>
      </c>
      <c r="D30" s="120"/>
      <c r="E30" s="120"/>
    </row>
    <row r="31" spans="1:5" x14ac:dyDescent="0.25">
      <c r="A31" s="19" t="s">
        <v>46</v>
      </c>
      <c r="B31" s="22">
        <v>0.36503000000000002</v>
      </c>
      <c r="C31" s="63">
        <v>1291.426469</v>
      </c>
      <c r="D31" s="120"/>
      <c r="E31" s="120"/>
    </row>
    <row r="32" spans="1:5" x14ac:dyDescent="0.25">
      <c r="A32" s="19" t="s">
        <v>43</v>
      </c>
      <c r="B32" s="22">
        <v>0.17100000000000001</v>
      </c>
      <c r="C32" s="63">
        <v>415</v>
      </c>
      <c r="D32" s="120"/>
      <c r="E32" s="120"/>
    </row>
    <row r="33" spans="1:5" x14ac:dyDescent="0.25">
      <c r="A33" s="19" t="s">
        <v>20</v>
      </c>
      <c r="B33" s="22">
        <v>1.125E-2</v>
      </c>
      <c r="C33" s="63">
        <v>220</v>
      </c>
      <c r="D33" s="120"/>
      <c r="E33" s="120"/>
    </row>
    <row r="34" spans="1:5" x14ac:dyDescent="0.25">
      <c r="A34" s="19" t="s">
        <v>47</v>
      </c>
      <c r="B34" s="22">
        <v>0.09</v>
      </c>
      <c r="C34" s="63">
        <v>180</v>
      </c>
      <c r="D34" s="120"/>
      <c r="E34" s="120"/>
    </row>
    <row r="35" spans="1:5" x14ac:dyDescent="0.25">
      <c r="A35" s="20" t="s">
        <v>24</v>
      </c>
      <c r="B35" s="23">
        <v>1.1810000000000001E-2</v>
      </c>
      <c r="C35" s="64">
        <v>109.999521</v>
      </c>
      <c r="D35" s="120"/>
      <c r="E35" s="120"/>
    </row>
    <row r="36" spans="1:5" x14ac:dyDescent="0.25">
      <c r="A36" s="1"/>
      <c r="B36" s="22"/>
      <c r="C36" s="22"/>
      <c r="D36" s="120"/>
      <c r="E36" s="120"/>
    </row>
    <row r="37" spans="1:5" ht="15.75" customHeight="1" x14ac:dyDescent="0.25">
      <c r="A37" s="121"/>
      <c r="B37" s="122"/>
      <c r="C37" s="122"/>
    </row>
    <row r="38" spans="1:5" ht="30" customHeight="1" x14ac:dyDescent="0.25">
      <c r="A38" s="24" t="s">
        <v>72</v>
      </c>
      <c r="B38" s="16">
        <f>+SUM(B39:B50)</f>
        <v>4620.481952899996</v>
      </c>
      <c r="C38" s="65">
        <f>+SUM(C39:C50)</f>
        <v>3043124.5757439998</v>
      </c>
      <c r="D38" s="120"/>
      <c r="E38" s="120"/>
    </row>
    <row r="39" spans="1:5" x14ac:dyDescent="0.25">
      <c r="A39" s="18" t="s">
        <v>18</v>
      </c>
      <c r="B39" s="25">
        <v>4425.6265838999971</v>
      </c>
      <c r="C39" s="66">
        <v>2809074.1041439991</v>
      </c>
      <c r="D39" s="120"/>
      <c r="E39" s="120"/>
    </row>
    <row r="40" spans="1:5" x14ac:dyDescent="0.25">
      <c r="A40" s="19" t="s">
        <v>16</v>
      </c>
      <c r="B40" s="27">
        <v>192.17769899999993</v>
      </c>
      <c r="C40" s="67">
        <v>223373.14377500006</v>
      </c>
      <c r="D40" s="120"/>
      <c r="E40" s="120"/>
    </row>
    <row r="41" spans="1:5" x14ac:dyDescent="0.25">
      <c r="A41" s="19" t="s">
        <v>23</v>
      </c>
      <c r="B41" s="27">
        <v>0.93</v>
      </c>
      <c r="C41" s="67">
        <v>3417</v>
      </c>
      <c r="D41" s="120"/>
      <c r="E41" s="120"/>
    </row>
    <row r="42" spans="1:5" x14ac:dyDescent="0.25">
      <c r="A42" s="19" t="s">
        <v>44</v>
      </c>
      <c r="B42" s="27">
        <v>0.44359999999999988</v>
      </c>
      <c r="C42" s="67">
        <v>2833.65236</v>
      </c>
      <c r="D42" s="120"/>
      <c r="E42" s="120"/>
    </row>
    <row r="43" spans="1:5" x14ac:dyDescent="0.25">
      <c r="A43" s="19" t="s">
        <v>22</v>
      </c>
      <c r="B43" s="27">
        <v>0.5</v>
      </c>
      <c r="C43" s="67">
        <v>2200</v>
      </c>
      <c r="D43" s="120"/>
      <c r="E43" s="120"/>
    </row>
    <row r="44" spans="1:5" x14ac:dyDescent="0.25">
      <c r="A44" s="19" t="s">
        <v>32</v>
      </c>
      <c r="B44" s="27">
        <v>0.35299999999999998</v>
      </c>
      <c r="C44" s="67">
        <v>778.96889999999996</v>
      </c>
      <c r="D44" s="120"/>
      <c r="E44" s="120"/>
    </row>
    <row r="45" spans="1:5" x14ac:dyDescent="0.25">
      <c r="A45" s="19" t="s">
        <v>48</v>
      </c>
      <c r="B45" s="27">
        <v>0.15</v>
      </c>
      <c r="C45" s="67">
        <v>542.5</v>
      </c>
      <c r="D45" s="120"/>
      <c r="E45" s="120"/>
    </row>
    <row r="46" spans="1:5" x14ac:dyDescent="0.25">
      <c r="A46" s="19" t="s">
        <v>40</v>
      </c>
      <c r="B46" s="27">
        <v>5.5E-2</v>
      </c>
      <c r="C46" s="67">
        <v>257.75</v>
      </c>
      <c r="D46" s="120"/>
      <c r="E46" s="120"/>
    </row>
    <row r="47" spans="1:5" x14ac:dyDescent="0.25">
      <c r="A47" s="19" t="s">
        <v>39</v>
      </c>
      <c r="B47" s="27">
        <v>5.6309999999999999E-2</v>
      </c>
      <c r="C47" s="67">
        <v>245.348613</v>
      </c>
      <c r="D47" s="120"/>
      <c r="E47" s="120"/>
    </row>
    <row r="48" spans="1:5" x14ac:dyDescent="0.25">
      <c r="A48" s="19" t="s">
        <v>47</v>
      </c>
      <c r="B48" s="27">
        <v>8.5000000000000006E-2</v>
      </c>
      <c r="C48" s="67">
        <v>170</v>
      </c>
      <c r="D48" s="120"/>
      <c r="E48" s="120"/>
    </row>
    <row r="49" spans="1:5" x14ac:dyDescent="0.25">
      <c r="A49" s="19" t="s">
        <v>25</v>
      </c>
      <c r="B49" s="27">
        <v>3.4759999999999999E-2</v>
      </c>
      <c r="C49" s="67">
        <v>127.107952</v>
      </c>
      <c r="D49" s="120"/>
      <c r="E49" s="120"/>
    </row>
    <row r="50" spans="1:5" x14ac:dyDescent="0.25">
      <c r="A50" s="20" t="s">
        <v>43</v>
      </c>
      <c r="B50" s="29">
        <v>7.0000000000000007E-2</v>
      </c>
      <c r="C50" s="68">
        <v>105</v>
      </c>
      <c r="D50" s="120"/>
      <c r="E50" s="120"/>
    </row>
    <row r="51" spans="1:5" x14ac:dyDescent="0.25">
      <c r="A51" s="30"/>
      <c r="B51" s="27"/>
      <c r="C51" s="28"/>
      <c r="D51" s="120"/>
      <c r="E51" s="120"/>
    </row>
    <row r="52" spans="1:5" ht="14.25" customHeight="1" x14ac:dyDescent="0.25">
      <c r="A52" s="17"/>
      <c r="B52" s="28"/>
      <c r="C52" s="28"/>
    </row>
    <row r="53" spans="1:5" ht="20.25" customHeight="1" x14ac:dyDescent="0.25">
      <c r="A53" s="15" t="s">
        <v>6</v>
      </c>
      <c r="B53" s="16">
        <f>+SUM(B54:B59)</f>
        <v>1122.6480539999998</v>
      </c>
      <c r="C53" s="65">
        <f>+SUM(C54:C59)</f>
        <v>3918314.74633</v>
      </c>
      <c r="D53" s="120"/>
      <c r="E53" s="120"/>
    </row>
    <row r="54" spans="1:5" x14ac:dyDescent="0.25">
      <c r="A54" s="18" t="s">
        <v>18</v>
      </c>
      <c r="B54" s="25">
        <v>1117.7579499999999</v>
      </c>
      <c r="C54" s="66">
        <v>3757348.6515000002</v>
      </c>
      <c r="D54" s="120"/>
      <c r="E54" s="120"/>
    </row>
    <row r="55" spans="1:5" x14ac:dyDescent="0.25">
      <c r="A55" s="19" t="s">
        <v>31</v>
      </c>
      <c r="B55" s="27">
        <v>3.8571019999999994</v>
      </c>
      <c r="C55" s="67">
        <v>97054.998829999997</v>
      </c>
      <c r="D55" s="120"/>
      <c r="E55" s="120"/>
    </row>
    <row r="56" spans="1:5" x14ac:dyDescent="0.25">
      <c r="A56" s="19" t="s">
        <v>37</v>
      </c>
      <c r="B56" s="27">
        <v>0.80250199999999994</v>
      </c>
      <c r="C56" s="67">
        <v>59754.995999999999</v>
      </c>
      <c r="D56" s="120"/>
      <c r="E56" s="120"/>
    </row>
    <row r="57" spans="1:5" x14ac:dyDescent="0.25">
      <c r="A57" s="19" t="s">
        <v>36</v>
      </c>
      <c r="B57" s="27">
        <v>0.14349999999999999</v>
      </c>
      <c r="C57" s="67">
        <v>3315</v>
      </c>
      <c r="D57" s="120"/>
      <c r="E57" s="120"/>
    </row>
    <row r="58" spans="1:5" x14ac:dyDescent="0.25">
      <c r="A58" s="19" t="s">
        <v>49</v>
      </c>
      <c r="B58" s="27">
        <v>6.8000000000000005E-2</v>
      </c>
      <c r="C58" s="67">
        <v>795.5</v>
      </c>
      <c r="D58" s="120"/>
      <c r="E58" s="120"/>
    </row>
    <row r="59" spans="1:5" x14ac:dyDescent="0.25">
      <c r="A59" s="20" t="s">
        <v>44</v>
      </c>
      <c r="B59" s="29">
        <v>1.9E-2</v>
      </c>
      <c r="C59" s="68">
        <v>45.6</v>
      </c>
      <c r="D59" s="120"/>
      <c r="E59" s="120"/>
    </row>
    <row r="60" spans="1:5" x14ac:dyDescent="0.25">
      <c r="A60" s="19"/>
      <c r="B60" s="27"/>
      <c r="C60" s="28"/>
      <c r="D60" s="120"/>
      <c r="E60" s="120"/>
    </row>
    <row r="61" spans="1:5" ht="13.5" customHeight="1" x14ac:dyDescent="0.25">
      <c r="A61" s="1"/>
      <c r="B61" s="28"/>
      <c r="C61" s="28"/>
    </row>
    <row r="62" spans="1:5" ht="20.25" customHeight="1" x14ac:dyDescent="0.25">
      <c r="A62" s="15" t="s">
        <v>7</v>
      </c>
      <c r="B62" s="16">
        <f>SUM(B63:B78)</f>
        <v>2413.0120070999997</v>
      </c>
      <c r="C62" s="65">
        <f>SUM(C63:C78)</f>
        <v>2612870.0957000004</v>
      </c>
    </row>
    <row r="63" spans="1:5" x14ac:dyDescent="0.25">
      <c r="A63" s="18" t="s">
        <v>18</v>
      </c>
      <c r="B63" s="21">
        <v>2280</v>
      </c>
      <c r="C63" s="62">
        <v>2200863.2599999998</v>
      </c>
    </row>
    <row r="64" spans="1:5" x14ac:dyDescent="0.25">
      <c r="A64" s="19" t="s">
        <v>23</v>
      </c>
      <c r="B64" s="22">
        <v>45.662999999999997</v>
      </c>
      <c r="C64" s="63">
        <v>216130</v>
      </c>
    </row>
    <row r="65" spans="1:3" x14ac:dyDescent="0.25">
      <c r="A65" s="19" t="s">
        <v>38</v>
      </c>
      <c r="B65" s="22">
        <v>7.0730000000000004</v>
      </c>
      <c r="C65" s="63">
        <v>131605.20000000001</v>
      </c>
    </row>
    <row r="66" spans="1:3" x14ac:dyDescent="0.25">
      <c r="A66" s="19" t="s">
        <v>25</v>
      </c>
      <c r="B66" s="22">
        <v>17.846689999999999</v>
      </c>
      <c r="C66" s="63">
        <v>32364.9866</v>
      </c>
    </row>
    <row r="67" spans="1:3" x14ac:dyDescent="0.25">
      <c r="A67" s="19" t="s">
        <v>16</v>
      </c>
      <c r="B67" s="22">
        <v>53.544817100000003</v>
      </c>
      <c r="C67" s="63">
        <v>19671.4175</v>
      </c>
    </row>
    <row r="68" spans="1:3" x14ac:dyDescent="0.25">
      <c r="A68" s="19" t="s">
        <v>22</v>
      </c>
      <c r="B68" s="22">
        <v>5</v>
      </c>
      <c r="C68" s="63">
        <v>9250</v>
      </c>
    </row>
    <row r="69" spans="1:3" x14ac:dyDescent="0.25">
      <c r="A69" s="19" t="s">
        <v>44</v>
      </c>
      <c r="B69" s="22">
        <v>3.5354999999999999</v>
      </c>
      <c r="C69" s="63">
        <v>1943.8320000000001</v>
      </c>
    </row>
    <row r="70" spans="1:3" x14ac:dyDescent="0.25">
      <c r="A70" s="19" t="s">
        <v>28</v>
      </c>
      <c r="B70" s="22">
        <v>6.0000000000000001E-3</v>
      </c>
      <c r="C70" s="63">
        <v>397.5</v>
      </c>
    </row>
    <row r="71" spans="1:3" x14ac:dyDescent="0.25">
      <c r="A71" s="19" t="s">
        <v>31</v>
      </c>
      <c r="B71" s="22">
        <v>0.15</v>
      </c>
      <c r="C71" s="63">
        <v>259.5</v>
      </c>
    </row>
    <row r="72" spans="1:3" x14ac:dyDescent="0.25">
      <c r="A72" s="19" t="s">
        <v>48</v>
      </c>
      <c r="B72" s="22">
        <v>4.0000000000000001E-3</v>
      </c>
      <c r="C72" s="63">
        <v>259.2</v>
      </c>
    </row>
    <row r="73" spans="1:3" x14ac:dyDescent="0.25">
      <c r="A73" s="19" t="s">
        <v>32</v>
      </c>
      <c r="B73" s="22">
        <v>2.1999999999999999E-2</v>
      </c>
      <c r="C73" s="63">
        <v>47.999600000000001</v>
      </c>
    </row>
    <row r="74" spans="1:3" x14ac:dyDescent="0.25">
      <c r="A74" s="19" t="s">
        <v>40</v>
      </c>
      <c r="B74" s="22">
        <v>0.12</v>
      </c>
      <c r="C74" s="63">
        <v>30</v>
      </c>
    </row>
    <row r="75" spans="1:3" x14ac:dyDescent="0.25">
      <c r="A75" s="19" t="s">
        <v>47</v>
      </c>
      <c r="B75" s="22">
        <v>1E-3</v>
      </c>
      <c r="C75" s="63">
        <v>15</v>
      </c>
    </row>
    <row r="76" spans="1:3" x14ac:dyDescent="0.25">
      <c r="A76" s="19" t="s">
        <v>43</v>
      </c>
      <c r="B76" s="22">
        <v>1E-3</v>
      </c>
      <c r="C76" s="63">
        <v>15</v>
      </c>
    </row>
    <row r="77" spans="1:3" x14ac:dyDescent="0.25">
      <c r="A77" s="19" t="s">
        <v>50</v>
      </c>
      <c r="B77" s="22">
        <v>5.0000000000000001E-3</v>
      </c>
      <c r="C77" s="63">
        <v>10</v>
      </c>
    </row>
    <row r="78" spans="1:3" x14ac:dyDescent="0.25">
      <c r="A78" s="20" t="s">
        <v>39</v>
      </c>
      <c r="B78" s="23">
        <v>0.04</v>
      </c>
      <c r="C78" s="64">
        <v>7.2</v>
      </c>
    </row>
    <row r="79" spans="1:3" ht="3.75" customHeight="1" x14ac:dyDescent="0.25">
      <c r="A79" s="123"/>
      <c r="B79" s="123"/>
      <c r="C79" s="124"/>
    </row>
    <row r="80" spans="1:3" x14ac:dyDescent="0.25">
      <c r="A80" s="41" t="s">
        <v>8</v>
      </c>
      <c r="B80" s="39"/>
      <c r="C80" s="39"/>
    </row>
    <row r="81" spans="1:6" ht="25.5" customHeight="1" x14ac:dyDescent="0.25">
      <c r="A81" s="166" t="s">
        <v>9</v>
      </c>
      <c r="B81" s="166"/>
      <c r="C81" s="166"/>
      <c r="D81" s="36"/>
      <c r="E81" s="36"/>
    </row>
    <row r="82" spans="1:6" ht="26.25" customHeight="1" x14ac:dyDescent="0.25">
      <c r="A82" s="166" t="s">
        <v>10</v>
      </c>
      <c r="B82" s="166"/>
      <c r="C82" s="166"/>
      <c r="D82" s="37"/>
      <c r="E82" s="37"/>
    </row>
    <row r="83" spans="1:6" ht="3.75" customHeight="1" x14ac:dyDescent="0.25">
      <c r="A83" s="35"/>
      <c r="B83" s="39"/>
      <c r="C83" s="39"/>
    </row>
    <row r="84" spans="1:6" x14ac:dyDescent="0.25">
      <c r="A84" s="40" t="s">
        <v>65</v>
      </c>
      <c r="B84" s="34"/>
      <c r="C84" s="34"/>
    </row>
    <row r="85" spans="1:6" ht="23.25" customHeight="1" x14ac:dyDescent="0.25">
      <c r="A85" s="166" t="s">
        <v>64</v>
      </c>
      <c r="B85" s="166"/>
      <c r="C85" s="166"/>
      <c r="D85" s="38"/>
      <c r="E85" s="38"/>
      <c r="F85" s="38"/>
    </row>
    <row r="86" spans="1:6" s="119" customFormat="1" x14ac:dyDescent="0.25"/>
    <row r="87" spans="1:6" s="119" customFormat="1" x14ac:dyDescent="0.25"/>
    <row r="88" spans="1:6" s="119" customFormat="1" x14ac:dyDescent="0.25"/>
    <row r="89" spans="1:6" s="119" customFormat="1" x14ac:dyDescent="0.25"/>
    <row r="90" spans="1:6" s="119" customFormat="1" x14ac:dyDescent="0.25"/>
    <row r="91" spans="1:6" s="119" customFormat="1" x14ac:dyDescent="0.25"/>
    <row r="92" spans="1:6" s="119" customFormat="1" x14ac:dyDescent="0.25"/>
    <row r="93" spans="1:6" s="119" customFormat="1" x14ac:dyDescent="0.25"/>
    <row r="94" spans="1:6" s="119" customFormat="1" x14ac:dyDescent="0.25"/>
    <row r="95" spans="1:6" s="119" customFormat="1" x14ac:dyDescent="0.25"/>
    <row r="96" spans="1:6" s="119" customFormat="1" x14ac:dyDescent="0.25"/>
    <row r="97" s="119" customFormat="1" x14ac:dyDescent="0.25"/>
  </sheetData>
  <mergeCells count="6">
    <mergeCell ref="A81:C81"/>
    <mergeCell ref="A82:C82"/>
    <mergeCell ref="A85:C85"/>
    <mergeCell ref="B6:C6"/>
    <mergeCell ref="A4:C4"/>
    <mergeCell ref="A5:C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B71A-8645-4B0A-BDF9-BE8A3B452F46}">
  <dimension ref="A1:L73"/>
  <sheetViews>
    <sheetView tabSelected="1" workbookViewId="0">
      <selection activeCell="C61" sqref="C61"/>
    </sheetView>
  </sheetViews>
  <sheetFormatPr baseColWidth="10" defaultRowHeight="15" x14ac:dyDescent="0.25"/>
  <cols>
    <col min="1" max="1" width="24.42578125" customWidth="1"/>
    <col min="2" max="2" width="16.28515625" customWidth="1"/>
    <col min="3" max="3" width="17.140625" customWidth="1"/>
    <col min="4" max="4" width="11.42578125" style="119"/>
    <col min="5" max="5" width="11.7109375" style="119" bestFit="1" customWidth="1"/>
    <col min="6" max="6" width="14.140625" style="119" bestFit="1" customWidth="1"/>
    <col min="7" max="12" width="11.42578125" style="119"/>
  </cols>
  <sheetData>
    <row r="1" spans="1:6" ht="23.25" customHeight="1" x14ac:dyDescent="0.25">
      <c r="A1" s="119"/>
      <c r="B1" s="119"/>
      <c r="C1" s="119"/>
    </row>
    <row r="2" spans="1:6" x14ac:dyDescent="0.25">
      <c r="A2" s="119"/>
      <c r="B2" s="119"/>
      <c r="C2" s="119"/>
    </row>
    <row r="3" spans="1:6" x14ac:dyDescent="0.25">
      <c r="A3" s="119"/>
      <c r="B3" s="119"/>
      <c r="C3" s="119"/>
    </row>
    <row r="4" spans="1:6" x14ac:dyDescent="0.25">
      <c r="A4" s="170" t="s">
        <v>85</v>
      </c>
      <c r="B4" s="170"/>
      <c r="C4" s="170"/>
    </row>
    <row r="5" spans="1:6" ht="17.25" customHeight="1" thickBot="1" x14ac:dyDescent="0.3">
      <c r="A5" s="183" t="s">
        <v>12</v>
      </c>
      <c r="B5" s="183"/>
      <c r="C5" s="183"/>
    </row>
    <row r="6" spans="1:6" ht="15.75" x14ac:dyDescent="0.25">
      <c r="A6" s="12" t="s">
        <v>2</v>
      </c>
      <c r="B6" s="172">
        <v>2025</v>
      </c>
      <c r="C6" s="173"/>
    </row>
    <row r="7" spans="1:6" x14ac:dyDescent="0.25">
      <c r="A7" s="86" t="s">
        <v>3</v>
      </c>
      <c r="B7" s="87" t="s">
        <v>0</v>
      </c>
      <c r="C7" s="88" t="s">
        <v>1</v>
      </c>
    </row>
    <row r="8" spans="1:6" x14ac:dyDescent="0.25">
      <c r="A8" s="89" t="s">
        <v>4</v>
      </c>
      <c r="B8" s="90">
        <f>+SUM(B9:B13)</f>
        <v>2124.96542</v>
      </c>
      <c r="C8" s="91">
        <f>+SUM(C9:C13)</f>
        <v>13330836.566099998</v>
      </c>
    </row>
    <row r="9" spans="1:6" x14ac:dyDescent="0.25">
      <c r="A9" s="96" t="s">
        <v>14</v>
      </c>
      <c r="B9" s="22">
        <v>243.24681999999999</v>
      </c>
      <c r="C9" s="63">
        <v>1626219.6322000001</v>
      </c>
      <c r="E9" s="115"/>
      <c r="F9" s="115"/>
    </row>
    <row r="10" spans="1:6" x14ac:dyDescent="0.25">
      <c r="A10" s="96" t="s">
        <v>16</v>
      </c>
      <c r="B10" s="22">
        <v>431.24122000000017</v>
      </c>
      <c r="C10" s="63">
        <v>2643206.4994000001</v>
      </c>
      <c r="D10" s="135"/>
    </row>
    <row r="11" spans="1:6" x14ac:dyDescent="0.25">
      <c r="A11" s="96" t="s">
        <v>42</v>
      </c>
      <c r="B11" s="22">
        <v>1186.0235699999998</v>
      </c>
      <c r="C11" s="63">
        <v>7152086.4652999984</v>
      </c>
      <c r="D11" s="135"/>
    </row>
    <row r="12" spans="1:6" x14ac:dyDescent="0.25">
      <c r="A12" s="96" t="s">
        <v>22</v>
      </c>
      <c r="B12" s="22">
        <v>3.3487</v>
      </c>
      <c r="C12" s="63">
        <v>25861.210799999997</v>
      </c>
      <c r="D12" s="135"/>
    </row>
    <row r="13" spans="1:6" x14ac:dyDescent="0.25">
      <c r="A13" s="96" t="s">
        <v>34</v>
      </c>
      <c r="B13" s="22">
        <v>261.10510999999997</v>
      </c>
      <c r="C13" s="63">
        <v>1883462.7584000002</v>
      </c>
      <c r="D13" s="135"/>
    </row>
    <row r="14" spans="1:6" ht="10.5" customHeight="1" x14ac:dyDescent="0.25">
      <c r="A14" s="20"/>
      <c r="B14" s="23"/>
      <c r="C14" s="64"/>
    </row>
    <row r="15" spans="1:6" ht="12.75" customHeight="1" x14ac:dyDescent="0.25">
      <c r="A15" s="30"/>
      <c r="B15" s="22"/>
      <c r="C15" s="22"/>
    </row>
    <row r="16" spans="1:6" x14ac:dyDescent="0.25">
      <c r="A16" s="30"/>
      <c r="B16" s="22"/>
      <c r="C16" s="22"/>
    </row>
    <row r="17" spans="1:9" ht="15.75" x14ac:dyDescent="0.25">
      <c r="A17" s="105" t="s">
        <v>2</v>
      </c>
      <c r="B17" s="181">
        <v>2025</v>
      </c>
      <c r="C17" s="182"/>
    </row>
    <row r="18" spans="1:9" x14ac:dyDescent="0.25">
      <c r="A18" s="106" t="s">
        <v>3</v>
      </c>
      <c r="B18" s="87" t="s">
        <v>0</v>
      </c>
      <c r="C18" s="107" t="s">
        <v>1</v>
      </c>
    </row>
    <row r="19" spans="1:9" x14ac:dyDescent="0.25">
      <c r="A19" s="145" t="s">
        <v>5</v>
      </c>
      <c r="B19" s="43">
        <f>+SUM(B20:B21)</f>
        <v>26.115119999999997</v>
      </c>
      <c r="C19" s="69">
        <f>+SUM(C20:C21)</f>
        <v>88983.033599999995</v>
      </c>
      <c r="D19" s="120"/>
    </row>
    <row r="20" spans="1:9" x14ac:dyDescent="0.25">
      <c r="A20" s="96" t="s">
        <v>16</v>
      </c>
      <c r="B20" s="22">
        <v>24.454169999999998</v>
      </c>
      <c r="C20" s="63">
        <v>82496.142500000002</v>
      </c>
      <c r="D20" s="120"/>
    </row>
    <row r="21" spans="1:9" x14ac:dyDescent="0.25">
      <c r="A21" s="96" t="s">
        <v>22</v>
      </c>
      <c r="B21" s="22">
        <v>1.6609499999999999</v>
      </c>
      <c r="C21" s="63">
        <v>6486.8910999999998</v>
      </c>
      <c r="D21" s="120"/>
    </row>
    <row r="22" spans="1:9" ht="11.25" customHeight="1" x14ac:dyDescent="0.25">
      <c r="A22" s="157"/>
      <c r="B22" s="23"/>
      <c r="C22" s="64"/>
      <c r="D22" s="141"/>
    </row>
    <row r="23" spans="1:9" x14ac:dyDescent="0.25">
      <c r="A23" s="144"/>
      <c r="B23" s="22"/>
      <c r="C23" s="22"/>
      <c r="D23" s="141"/>
    </row>
    <row r="24" spans="1:9" x14ac:dyDescent="0.25">
      <c r="A24" s="30"/>
      <c r="B24" s="22"/>
      <c r="C24" s="22"/>
      <c r="D24" s="120"/>
    </row>
    <row r="25" spans="1:9" ht="23.25" customHeight="1" x14ac:dyDescent="0.25">
      <c r="A25" s="105" t="s">
        <v>2</v>
      </c>
      <c r="B25" s="181">
        <v>2025</v>
      </c>
      <c r="C25" s="182"/>
    </row>
    <row r="26" spans="1:9" ht="15.75" thickBot="1" x14ac:dyDescent="0.3">
      <c r="A26" s="106" t="s">
        <v>3</v>
      </c>
      <c r="B26" s="87" t="s">
        <v>0</v>
      </c>
      <c r="C26" s="107" t="s">
        <v>1</v>
      </c>
    </row>
    <row r="27" spans="1:9" ht="25.5" x14ac:dyDescent="0.25">
      <c r="A27" s="147" t="s">
        <v>72</v>
      </c>
      <c r="B27" s="162">
        <f>B28+B29</f>
        <v>1099.9468700000004</v>
      </c>
      <c r="C27" s="163">
        <f>C28+C29</f>
        <v>1183739.8091000002</v>
      </c>
      <c r="E27" s="115"/>
      <c r="F27" s="115"/>
    </row>
    <row r="28" spans="1:9" x14ac:dyDescent="0.25">
      <c r="A28" s="117" t="s">
        <v>18</v>
      </c>
      <c r="B28" s="154">
        <v>1097.8079500000003</v>
      </c>
      <c r="C28" s="155">
        <v>1179152.4663000002</v>
      </c>
      <c r="D28" s="135"/>
    </row>
    <row r="29" spans="1:9" x14ac:dyDescent="0.25">
      <c r="A29" s="117" t="s">
        <v>22</v>
      </c>
      <c r="B29" s="154">
        <v>2.1389199999999997</v>
      </c>
      <c r="C29" s="155">
        <v>4587.3428000000004</v>
      </c>
      <c r="D29" s="135"/>
      <c r="G29" s="30"/>
      <c r="H29" s="22"/>
      <c r="I29" s="22"/>
    </row>
    <row r="30" spans="1:9" ht="12" customHeight="1" x14ac:dyDescent="0.25">
      <c r="A30" s="142"/>
      <c r="B30" s="23"/>
      <c r="C30" s="64"/>
      <c r="D30" s="135"/>
      <c r="G30" s="30"/>
      <c r="H30" s="22"/>
      <c r="I30" s="22"/>
    </row>
    <row r="31" spans="1:9" x14ac:dyDescent="0.25">
      <c r="A31" s="30"/>
      <c r="B31" s="22"/>
      <c r="C31" s="22"/>
      <c r="D31" s="135"/>
      <c r="G31" s="30"/>
      <c r="H31" s="22"/>
      <c r="I31" s="22"/>
    </row>
    <row r="32" spans="1:9" ht="15.75" thickBot="1" x14ac:dyDescent="0.3">
      <c r="A32" s="30"/>
      <c r="B32" s="22"/>
      <c r="C32" s="22"/>
      <c r="D32" s="135"/>
    </row>
    <row r="33" spans="1:6" ht="15.75" x14ac:dyDescent="0.25">
      <c r="A33" s="12" t="s">
        <v>2</v>
      </c>
      <c r="B33" s="172">
        <v>2025</v>
      </c>
      <c r="C33" s="173"/>
      <c r="D33" s="135"/>
    </row>
    <row r="34" spans="1:6" ht="15.75" thickBot="1" x14ac:dyDescent="0.3">
      <c r="A34" s="86" t="s">
        <v>3</v>
      </c>
      <c r="B34" s="87" t="s">
        <v>0</v>
      </c>
      <c r="C34" s="88" t="s">
        <v>1</v>
      </c>
      <c r="D34" s="135"/>
    </row>
    <row r="35" spans="1:6" x14ac:dyDescent="0.25">
      <c r="A35" s="150" t="s">
        <v>6</v>
      </c>
      <c r="B35" s="162">
        <f>+SUM(B36:B38)</f>
        <v>62.307000000000002</v>
      </c>
      <c r="C35" s="163">
        <f>+SUM(C36:C38)</f>
        <v>209775</v>
      </c>
      <c r="D35" s="135"/>
    </row>
    <row r="36" spans="1:6" x14ac:dyDescent="0.25">
      <c r="A36" s="96" t="s">
        <v>31</v>
      </c>
      <c r="B36" s="22">
        <v>6.2325000000000026</v>
      </c>
      <c r="C36" s="63">
        <v>54030</v>
      </c>
      <c r="D36" s="135"/>
    </row>
    <row r="37" spans="1:6" x14ac:dyDescent="0.25">
      <c r="A37" s="96" t="s">
        <v>18</v>
      </c>
      <c r="B37" s="22">
        <v>54</v>
      </c>
      <c r="C37" s="63">
        <v>135000</v>
      </c>
      <c r="D37" s="135"/>
    </row>
    <row r="38" spans="1:6" x14ac:dyDescent="0.25">
      <c r="A38" s="96" t="s">
        <v>37</v>
      </c>
      <c r="B38" s="22">
        <v>2.0745</v>
      </c>
      <c r="C38" s="63">
        <v>20745</v>
      </c>
      <c r="D38" s="135"/>
    </row>
    <row r="39" spans="1:6" ht="11.25" customHeight="1" x14ac:dyDescent="0.25">
      <c r="A39" s="116"/>
      <c r="B39" s="23"/>
      <c r="C39" s="64"/>
      <c r="F39" s="144"/>
    </row>
    <row r="40" spans="1:6" x14ac:dyDescent="0.25">
      <c r="A40" s="143"/>
      <c r="B40" s="22"/>
      <c r="C40" s="22"/>
      <c r="F40" s="144"/>
    </row>
    <row r="41" spans="1:6" ht="15.75" thickBot="1" x14ac:dyDescent="0.3">
      <c r="A41" s="59"/>
      <c r="B41" s="93"/>
      <c r="C41" s="95"/>
      <c r="D41" s="38"/>
      <c r="E41" s="38"/>
      <c r="F41" s="144"/>
    </row>
    <row r="42" spans="1:6" ht="24.75" customHeight="1" x14ac:dyDescent="0.25">
      <c r="A42" s="12" t="s">
        <v>2</v>
      </c>
      <c r="B42" s="172">
        <v>2025</v>
      </c>
      <c r="C42" s="173"/>
      <c r="F42" s="144"/>
    </row>
    <row r="43" spans="1:6" ht="15.75" thickBot="1" x14ac:dyDescent="0.3">
      <c r="A43" s="86" t="s">
        <v>3</v>
      </c>
      <c r="B43" s="87" t="s">
        <v>0</v>
      </c>
      <c r="C43" s="88" t="s">
        <v>1</v>
      </c>
      <c r="F43" s="144"/>
    </row>
    <row r="44" spans="1:6" x14ac:dyDescent="0.25">
      <c r="A44" s="158" t="s">
        <v>7</v>
      </c>
      <c r="B44" s="164">
        <f>SUM(B45:B54)</f>
        <v>19306.726370799985</v>
      </c>
      <c r="C44" s="165">
        <f>SUM(C45:C54)</f>
        <v>34212212.684300035</v>
      </c>
      <c r="F44" s="144"/>
    </row>
    <row r="45" spans="1:6" x14ac:dyDescent="0.25">
      <c r="A45" s="117" t="s">
        <v>31</v>
      </c>
      <c r="B45" s="154">
        <v>346.68476249999992</v>
      </c>
      <c r="C45" s="155">
        <v>681617.0717999998</v>
      </c>
    </row>
    <row r="46" spans="1:6" x14ac:dyDescent="0.25">
      <c r="A46" s="117" t="s">
        <v>32</v>
      </c>
      <c r="B46" s="154">
        <v>394.07455999999991</v>
      </c>
      <c r="C46" s="155">
        <v>1248297.6843999999</v>
      </c>
    </row>
    <row r="47" spans="1:6" x14ac:dyDescent="0.25">
      <c r="A47" s="117" t="s">
        <v>41</v>
      </c>
      <c r="B47" s="154">
        <v>17958.38705999999</v>
      </c>
      <c r="C47" s="155">
        <v>30971302.621300034</v>
      </c>
    </row>
    <row r="48" spans="1:6" x14ac:dyDescent="0.25">
      <c r="A48" s="161" t="s">
        <v>16</v>
      </c>
      <c r="B48" s="154">
        <v>90.792400000000015</v>
      </c>
      <c r="C48" s="155">
        <v>220797.25200000001</v>
      </c>
    </row>
    <row r="49" spans="1:3" x14ac:dyDescent="0.25">
      <c r="A49" s="161" t="s">
        <v>29</v>
      </c>
      <c r="B49" s="154">
        <v>131.10551999999998</v>
      </c>
      <c r="C49" s="155">
        <v>266230.8</v>
      </c>
    </row>
    <row r="50" spans="1:3" x14ac:dyDescent="0.25">
      <c r="A50" s="161" t="s">
        <v>18</v>
      </c>
      <c r="B50" s="154">
        <v>147.7478083</v>
      </c>
      <c r="C50" s="155">
        <v>482549.97509999998</v>
      </c>
    </row>
    <row r="51" spans="1:3" x14ac:dyDescent="0.25">
      <c r="A51" s="161" t="s">
        <v>47</v>
      </c>
      <c r="B51" s="154">
        <v>40.744999999999997</v>
      </c>
      <c r="C51" s="155">
        <v>133918.68050000002</v>
      </c>
    </row>
    <row r="52" spans="1:3" x14ac:dyDescent="0.25">
      <c r="A52" s="161" t="s">
        <v>84</v>
      </c>
      <c r="B52" s="154">
        <v>171.11553999999998</v>
      </c>
      <c r="C52" s="155">
        <v>39732.299200000001</v>
      </c>
    </row>
    <row r="53" spans="1:3" x14ac:dyDescent="0.25">
      <c r="A53" s="161" t="s">
        <v>37</v>
      </c>
      <c r="B53" s="154">
        <v>21.346919999999997</v>
      </c>
      <c r="C53" s="155">
        <v>46323.9</v>
      </c>
    </row>
    <row r="54" spans="1:3" x14ac:dyDescent="0.25">
      <c r="A54" s="118" t="s">
        <v>38</v>
      </c>
      <c r="B54" s="154">
        <v>4.7267999999999999</v>
      </c>
      <c r="C54" s="155">
        <v>121442.4</v>
      </c>
    </row>
    <row r="55" spans="1:3" ht="12.75" customHeight="1" x14ac:dyDescent="0.25">
      <c r="A55" s="118"/>
      <c r="B55" s="154"/>
      <c r="C55" s="156"/>
    </row>
    <row r="56" spans="1:3" s="119" customFormat="1" ht="6.75" customHeight="1" x14ac:dyDescent="0.25">
      <c r="A56" s="179"/>
      <c r="B56" s="179"/>
      <c r="C56" s="184"/>
    </row>
    <row r="57" spans="1:3" s="119" customFormat="1" x14ac:dyDescent="0.25">
      <c r="A57" s="166" t="s">
        <v>82</v>
      </c>
      <c r="B57" s="166"/>
      <c r="C57" s="166"/>
    </row>
    <row r="58" spans="1:3" s="119" customFormat="1" ht="24" customHeight="1" x14ac:dyDescent="0.25">
      <c r="A58" s="166" t="s">
        <v>70</v>
      </c>
      <c r="B58" s="166"/>
      <c r="C58" s="166"/>
    </row>
    <row r="59" spans="1:3" s="119" customFormat="1" x14ac:dyDescent="0.25"/>
    <row r="60" spans="1:3" s="119" customFormat="1" x14ac:dyDescent="0.25"/>
    <row r="61" spans="1:3" s="119" customFormat="1" x14ac:dyDescent="0.25"/>
    <row r="62" spans="1:3" s="119" customFormat="1" x14ac:dyDescent="0.25"/>
    <row r="63" spans="1:3" s="119" customFormat="1" x14ac:dyDescent="0.25"/>
    <row r="64" spans="1:3" s="119" customFormat="1" x14ac:dyDescent="0.25"/>
    <row r="65" s="119" customFormat="1" x14ac:dyDescent="0.25"/>
    <row r="66" s="119" customFormat="1" x14ac:dyDescent="0.25"/>
    <row r="67" s="119" customFormat="1" x14ac:dyDescent="0.25"/>
    <row r="68" s="119" customFormat="1" x14ac:dyDescent="0.25"/>
    <row r="69" s="119" customFormat="1" x14ac:dyDescent="0.25"/>
    <row r="70" s="119" customFormat="1" x14ac:dyDescent="0.25"/>
    <row r="71" s="119" customFormat="1" x14ac:dyDescent="0.25"/>
    <row r="72" s="119" customFormat="1" x14ac:dyDescent="0.25"/>
    <row r="73" s="119" customFormat="1" x14ac:dyDescent="0.25"/>
  </sheetData>
  <mergeCells count="10">
    <mergeCell ref="B33:C33"/>
    <mergeCell ref="A4:C4"/>
    <mergeCell ref="A5:C5"/>
    <mergeCell ref="B6:C6"/>
    <mergeCell ref="B17:C17"/>
    <mergeCell ref="B25:C25"/>
    <mergeCell ref="B42:C42"/>
    <mergeCell ref="A56:C56"/>
    <mergeCell ref="A57:C57"/>
    <mergeCell ref="A58:C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0"/>
  <sheetViews>
    <sheetView workbookViewId="0">
      <selection activeCell="F5" sqref="F5"/>
    </sheetView>
  </sheetViews>
  <sheetFormatPr baseColWidth="10" defaultRowHeight="15" x14ac:dyDescent="0.25"/>
  <cols>
    <col min="1" max="1" width="24.140625" customWidth="1"/>
    <col min="2" max="2" width="14" customWidth="1"/>
    <col min="3" max="3" width="14.42578125" customWidth="1"/>
    <col min="4" max="12" width="11.42578125" style="119"/>
  </cols>
  <sheetData>
    <row r="1" spans="1:5" x14ac:dyDescent="0.25">
      <c r="A1" s="119"/>
      <c r="B1" s="119"/>
      <c r="C1" s="119"/>
    </row>
    <row r="2" spans="1:5" x14ac:dyDescent="0.25">
      <c r="A2" s="119"/>
      <c r="B2" s="119"/>
      <c r="C2" s="119"/>
    </row>
    <row r="3" spans="1:5" x14ac:dyDescent="0.25">
      <c r="A3" s="119"/>
      <c r="B3" s="119"/>
      <c r="C3" s="119"/>
    </row>
    <row r="4" spans="1:5" ht="31.5" customHeight="1" x14ac:dyDescent="0.25">
      <c r="A4" s="169" t="s">
        <v>11</v>
      </c>
      <c r="B4" s="169"/>
      <c r="C4" s="169"/>
      <c r="D4" s="169"/>
      <c r="E4" s="169"/>
    </row>
    <row r="5" spans="1:5" ht="15.75" thickBot="1" x14ac:dyDescent="0.3">
      <c r="A5" s="174" t="s">
        <v>12</v>
      </c>
      <c r="B5" s="174"/>
      <c r="C5" s="174"/>
    </row>
    <row r="6" spans="1:5" ht="15.75" x14ac:dyDescent="0.25">
      <c r="A6" s="12" t="s">
        <v>2</v>
      </c>
      <c r="B6" s="172">
        <v>2017</v>
      </c>
      <c r="C6" s="173"/>
      <c r="E6" s="120"/>
    </row>
    <row r="7" spans="1:5" x14ac:dyDescent="0.25">
      <c r="A7" s="86" t="s">
        <v>3</v>
      </c>
      <c r="B7" s="87" t="s">
        <v>0</v>
      </c>
      <c r="C7" s="107" t="s">
        <v>1</v>
      </c>
      <c r="E7" s="120"/>
    </row>
    <row r="8" spans="1:5" x14ac:dyDescent="0.25">
      <c r="A8" s="42" t="s">
        <v>4</v>
      </c>
      <c r="B8" s="43">
        <f>+SUM(B9:B21)</f>
        <v>365.60857220000008</v>
      </c>
      <c r="C8" s="69">
        <f>+SUM(C9:C21)</f>
        <v>2044428.9084000003</v>
      </c>
      <c r="E8" s="120"/>
    </row>
    <row r="9" spans="1:5" x14ac:dyDescent="0.25">
      <c r="A9" s="18" t="s">
        <v>14</v>
      </c>
      <c r="B9" s="21">
        <v>298.97051999999996</v>
      </c>
      <c r="C9" s="62">
        <v>1409065.1220000002</v>
      </c>
      <c r="E9" s="120"/>
    </row>
    <row r="10" spans="1:5" x14ac:dyDescent="0.25">
      <c r="A10" s="19" t="s">
        <v>15</v>
      </c>
      <c r="B10" s="22">
        <v>13.721200000000003</v>
      </c>
      <c r="C10" s="63">
        <v>257578.21279999998</v>
      </c>
      <c r="E10" s="120"/>
    </row>
    <row r="11" spans="1:5" x14ac:dyDescent="0.25">
      <c r="A11" s="19" t="s">
        <v>16</v>
      </c>
      <c r="B11" s="22">
        <v>28.099685800000003</v>
      </c>
      <c r="C11" s="63">
        <v>187805.25409999999</v>
      </c>
      <c r="E11" s="120"/>
    </row>
    <row r="12" spans="1:5" x14ac:dyDescent="0.25">
      <c r="A12" s="19" t="s">
        <v>17</v>
      </c>
      <c r="B12" s="22">
        <v>4.4274900000000006</v>
      </c>
      <c r="C12" s="63">
        <v>89095.872300000017</v>
      </c>
      <c r="E12" s="120"/>
    </row>
    <row r="13" spans="1:5" x14ac:dyDescent="0.25">
      <c r="A13" s="19" t="s">
        <v>18</v>
      </c>
      <c r="B13" s="22">
        <v>18.752096400000013</v>
      </c>
      <c r="C13" s="63">
        <v>78881.16580000009</v>
      </c>
      <c r="E13" s="120"/>
    </row>
    <row r="14" spans="1:5" x14ac:dyDescent="0.25">
      <c r="A14" s="19" t="s">
        <v>23</v>
      </c>
      <c r="B14" s="22">
        <v>0.76500000000000001</v>
      </c>
      <c r="C14" s="63">
        <v>13520</v>
      </c>
      <c r="E14" s="120"/>
    </row>
    <row r="15" spans="1:5" x14ac:dyDescent="0.25">
      <c r="A15" s="19" t="s">
        <v>25</v>
      </c>
      <c r="B15" s="22">
        <v>0.5303000000000001</v>
      </c>
      <c r="C15" s="63">
        <v>6594.3874999999998</v>
      </c>
      <c r="E15" s="120"/>
    </row>
    <row r="16" spans="1:5" x14ac:dyDescent="0.25">
      <c r="A16" s="19" t="s">
        <v>22</v>
      </c>
      <c r="B16" s="22">
        <v>0.04</v>
      </c>
      <c r="C16" s="63">
        <v>631.6</v>
      </c>
      <c r="E16" s="120"/>
    </row>
    <row r="17" spans="1:5" x14ac:dyDescent="0.25">
      <c r="A17" s="19" t="s">
        <v>21</v>
      </c>
      <c r="B17" s="22">
        <v>0.17058999999999999</v>
      </c>
      <c r="C17" s="63">
        <v>534.89390000000003</v>
      </c>
      <c r="E17" s="120"/>
    </row>
    <row r="18" spans="1:5" x14ac:dyDescent="0.25">
      <c r="A18" s="19" t="s">
        <v>20</v>
      </c>
      <c r="B18" s="22">
        <v>3.9579999999999997E-2</v>
      </c>
      <c r="C18" s="63">
        <v>380.54500000000002</v>
      </c>
      <c r="E18" s="120"/>
    </row>
    <row r="19" spans="1:5" x14ac:dyDescent="0.25">
      <c r="A19" s="19" t="s">
        <v>19</v>
      </c>
      <c r="B19" s="22">
        <v>0.05</v>
      </c>
      <c r="C19" s="63">
        <v>257.5</v>
      </c>
      <c r="E19" s="120"/>
    </row>
    <row r="20" spans="1:5" x14ac:dyDescent="0.25">
      <c r="A20" s="19" t="s">
        <v>13</v>
      </c>
      <c r="B20" s="22">
        <v>3.5000000000000003E-2</v>
      </c>
      <c r="C20" s="63">
        <v>48.805</v>
      </c>
      <c r="E20" s="120"/>
    </row>
    <row r="21" spans="1:5" x14ac:dyDescent="0.25">
      <c r="A21" s="20" t="s">
        <v>24</v>
      </c>
      <c r="B21" s="23">
        <v>7.11E-3</v>
      </c>
      <c r="C21" s="64">
        <v>35.549999999999997</v>
      </c>
      <c r="E21" s="120"/>
    </row>
    <row r="22" spans="1:5" x14ac:dyDescent="0.25">
      <c r="A22" s="1"/>
      <c r="B22" s="22"/>
      <c r="C22" s="22"/>
      <c r="E22" s="120"/>
    </row>
    <row r="23" spans="1:5" ht="15.75" customHeight="1" x14ac:dyDescent="0.25">
      <c r="A23" s="121"/>
      <c r="B23" s="122"/>
      <c r="C23" s="122"/>
    </row>
    <row r="24" spans="1:5" ht="17.25" customHeight="1" x14ac:dyDescent="0.25">
      <c r="A24" s="15" t="s">
        <v>5</v>
      </c>
      <c r="B24" s="16">
        <f>+SUM(B25:B32)</f>
        <v>7.8879720999999998</v>
      </c>
      <c r="C24" s="65">
        <f>+SUM(C25:C32)</f>
        <v>50924.234499999999</v>
      </c>
      <c r="E24" s="120"/>
    </row>
    <row r="25" spans="1:5" x14ac:dyDescent="0.25">
      <c r="A25" s="18" t="s">
        <v>16</v>
      </c>
      <c r="B25" s="21">
        <v>5.3896923000000001</v>
      </c>
      <c r="C25" s="62">
        <v>40521.0533</v>
      </c>
      <c r="E25" s="120"/>
    </row>
    <row r="26" spans="1:5" x14ac:dyDescent="0.25">
      <c r="A26" s="19" t="s">
        <v>18</v>
      </c>
      <c r="B26" s="22">
        <v>2.1904497999999997</v>
      </c>
      <c r="C26" s="63">
        <v>8129.4620999999997</v>
      </c>
      <c r="E26" s="120"/>
    </row>
    <row r="27" spans="1:5" x14ac:dyDescent="0.25">
      <c r="A27" s="19" t="s">
        <v>24</v>
      </c>
      <c r="B27" s="22">
        <v>0.17516000000000001</v>
      </c>
      <c r="C27" s="63">
        <v>1402.1394</v>
      </c>
      <c r="E27" s="120"/>
    </row>
    <row r="28" spans="1:5" x14ac:dyDescent="0.25">
      <c r="A28" s="19" t="s">
        <v>21</v>
      </c>
      <c r="B28" s="22">
        <v>7.0000000000000007E-2</v>
      </c>
      <c r="C28" s="63">
        <v>294.89</v>
      </c>
      <c r="E28" s="120"/>
    </row>
    <row r="29" spans="1:5" x14ac:dyDescent="0.25">
      <c r="A29" s="19" t="s">
        <v>20</v>
      </c>
      <c r="B29" s="22">
        <v>2.3170000000000003E-2</v>
      </c>
      <c r="C29" s="63">
        <v>188.68780000000001</v>
      </c>
      <c r="E29" s="120"/>
    </row>
    <row r="30" spans="1:5" x14ac:dyDescent="0.25">
      <c r="A30" s="19" t="s">
        <v>27</v>
      </c>
      <c r="B30" s="22">
        <v>2.4480000000000002E-2</v>
      </c>
      <c r="C30" s="63">
        <v>143.61189999999999</v>
      </c>
      <c r="E30" s="120"/>
    </row>
    <row r="31" spans="1:5" x14ac:dyDescent="0.25">
      <c r="A31" s="19" t="s">
        <v>26</v>
      </c>
      <c r="B31" s="22">
        <v>2.0000000000000002E-5</v>
      </c>
      <c r="C31" s="63">
        <v>135.34</v>
      </c>
      <c r="E31" s="120"/>
    </row>
    <row r="32" spans="1:5" x14ac:dyDescent="0.25">
      <c r="A32" s="20" t="s">
        <v>19</v>
      </c>
      <c r="B32" s="23">
        <v>1.4999999999999999E-2</v>
      </c>
      <c r="C32" s="64">
        <v>109.05</v>
      </c>
      <c r="E32" s="120"/>
    </row>
    <row r="33" spans="1:5" x14ac:dyDescent="0.25">
      <c r="A33" s="30"/>
      <c r="B33" s="22"/>
      <c r="C33" s="22"/>
      <c r="E33" s="120"/>
    </row>
    <row r="34" spans="1:5" ht="15" customHeight="1" x14ac:dyDescent="0.25">
      <c r="A34" s="119"/>
      <c r="B34" s="119"/>
      <c r="C34" s="119"/>
    </row>
    <row r="35" spans="1:5" ht="26.25" x14ac:dyDescent="0.25">
      <c r="A35" s="24" t="s">
        <v>72</v>
      </c>
      <c r="B35" s="16">
        <f>+SUM(B36:B46)</f>
        <v>6023.6796805999957</v>
      </c>
      <c r="C35" s="65">
        <f>+SUM(C36:C46)</f>
        <v>3870760.7019000007</v>
      </c>
      <c r="E35" s="120"/>
    </row>
    <row r="36" spans="1:5" x14ac:dyDescent="0.25">
      <c r="A36" s="18" t="s">
        <v>18</v>
      </c>
      <c r="B36" s="25">
        <v>5894.680676299995</v>
      </c>
      <c r="C36" s="66">
        <v>3580837.2526000007</v>
      </c>
      <c r="E36" s="120"/>
    </row>
    <row r="37" spans="1:5" x14ac:dyDescent="0.25">
      <c r="A37" s="19" t="s">
        <v>16</v>
      </c>
      <c r="B37" s="27">
        <v>122.3318943</v>
      </c>
      <c r="C37" s="67">
        <v>217893.28350000008</v>
      </c>
      <c r="E37" s="120"/>
    </row>
    <row r="38" spans="1:5" x14ac:dyDescent="0.25">
      <c r="A38" s="19" t="s">
        <v>28</v>
      </c>
      <c r="B38" s="27">
        <v>3.7243899999999992</v>
      </c>
      <c r="C38" s="67">
        <v>60071.570199999995</v>
      </c>
      <c r="E38" s="120"/>
    </row>
    <row r="39" spans="1:5" x14ac:dyDescent="0.25">
      <c r="A39" s="19" t="s">
        <v>23</v>
      </c>
      <c r="B39" s="27">
        <v>1.01</v>
      </c>
      <c r="C39" s="67">
        <v>4689.5</v>
      </c>
      <c r="E39" s="120"/>
    </row>
    <row r="40" spans="1:5" x14ac:dyDescent="0.25">
      <c r="A40" s="19" t="s">
        <v>22</v>
      </c>
      <c r="B40" s="27">
        <v>1.0272699999999999</v>
      </c>
      <c r="C40" s="67">
        <v>4286.902</v>
      </c>
      <c r="E40" s="120"/>
    </row>
    <row r="41" spans="1:5" x14ac:dyDescent="0.25">
      <c r="A41" s="19" t="s">
        <v>21</v>
      </c>
      <c r="B41" s="27">
        <v>0.60350000000000004</v>
      </c>
      <c r="C41" s="67">
        <v>1537.5603000000001</v>
      </c>
      <c r="E41" s="120"/>
    </row>
    <row r="42" spans="1:5" x14ac:dyDescent="0.25">
      <c r="A42" s="19" t="s">
        <v>24</v>
      </c>
      <c r="B42" s="27">
        <v>0.18206</v>
      </c>
      <c r="C42" s="67">
        <v>772.95519999999999</v>
      </c>
      <c r="E42" s="120"/>
    </row>
    <row r="43" spans="1:5" x14ac:dyDescent="0.25">
      <c r="A43" s="19" t="s">
        <v>25</v>
      </c>
      <c r="B43" s="27">
        <v>5.2289999999999996E-2</v>
      </c>
      <c r="C43" s="67">
        <v>259.40809999999999</v>
      </c>
      <c r="E43" s="120"/>
    </row>
    <row r="44" spans="1:5" x14ac:dyDescent="0.25">
      <c r="A44" s="19" t="s">
        <v>29</v>
      </c>
      <c r="B44" s="27">
        <v>0.05</v>
      </c>
      <c r="C44" s="67">
        <v>178.57</v>
      </c>
      <c r="E44" s="120"/>
    </row>
    <row r="45" spans="1:5" x14ac:dyDescent="0.25">
      <c r="A45" s="19" t="s">
        <v>30</v>
      </c>
      <c r="B45" s="27">
        <v>6.6E-3</v>
      </c>
      <c r="C45" s="67">
        <v>178.2</v>
      </c>
      <c r="E45" s="120"/>
    </row>
    <row r="46" spans="1:5" x14ac:dyDescent="0.25">
      <c r="A46" s="20" t="s">
        <v>17</v>
      </c>
      <c r="B46" s="29">
        <v>1.0999999999999999E-2</v>
      </c>
      <c r="C46" s="68">
        <v>55.5</v>
      </c>
      <c r="E46" s="120"/>
    </row>
    <row r="47" spans="1:5" x14ac:dyDescent="0.25">
      <c r="A47" s="30"/>
      <c r="B47" s="27"/>
      <c r="C47" s="28"/>
      <c r="E47" s="120"/>
    </row>
    <row r="48" spans="1:5" ht="16.5" customHeight="1" x14ac:dyDescent="0.25">
      <c r="A48" s="17"/>
      <c r="B48" s="28"/>
      <c r="C48" s="28"/>
    </row>
    <row r="49" spans="1:5" ht="17.25" customHeight="1" x14ac:dyDescent="0.25">
      <c r="A49" s="15" t="s">
        <v>6</v>
      </c>
      <c r="B49" s="16">
        <f>+SUM(B50:B55)</f>
        <v>2225.3320727000005</v>
      </c>
      <c r="C49" s="65">
        <f>+SUM(C50:C55)</f>
        <v>6831242.0069000032</v>
      </c>
      <c r="E49" s="120"/>
    </row>
    <row r="50" spans="1:5" x14ac:dyDescent="0.25">
      <c r="A50" s="18" t="s">
        <v>18</v>
      </c>
      <c r="B50" s="25">
        <v>2220.0403727000003</v>
      </c>
      <c r="C50" s="66">
        <v>6688787.0141000031</v>
      </c>
      <c r="E50" s="120"/>
    </row>
    <row r="51" spans="1:5" x14ac:dyDescent="0.25">
      <c r="A51" s="19" t="s">
        <v>31</v>
      </c>
      <c r="B51" s="27">
        <v>3.9495</v>
      </c>
      <c r="C51" s="67">
        <v>83284.992800000007</v>
      </c>
      <c r="E51" s="120"/>
    </row>
    <row r="52" spans="1:5" x14ac:dyDescent="0.25">
      <c r="A52" s="19" t="s">
        <v>37</v>
      </c>
      <c r="B52" s="27">
        <v>0.61209999999999998</v>
      </c>
      <c r="C52" s="67">
        <v>42985</v>
      </c>
      <c r="E52" s="120"/>
    </row>
    <row r="53" spans="1:5" x14ac:dyDescent="0.25">
      <c r="A53" s="19" t="s">
        <v>36</v>
      </c>
      <c r="B53" s="27">
        <v>0.67910000000000004</v>
      </c>
      <c r="C53" s="67">
        <v>14240</v>
      </c>
      <c r="E53" s="120"/>
    </row>
    <row r="54" spans="1:5" x14ac:dyDescent="0.25">
      <c r="A54" s="19" t="s">
        <v>16</v>
      </c>
      <c r="B54" s="27">
        <v>0.05</v>
      </c>
      <c r="C54" s="67">
        <v>1000</v>
      </c>
      <c r="E54" s="120"/>
    </row>
    <row r="55" spans="1:5" x14ac:dyDescent="0.25">
      <c r="A55" s="20" t="s">
        <v>38</v>
      </c>
      <c r="B55" s="29">
        <v>1E-3</v>
      </c>
      <c r="C55" s="68">
        <v>945</v>
      </c>
      <c r="E55" s="120"/>
    </row>
    <row r="56" spans="1:5" x14ac:dyDescent="0.25">
      <c r="A56" s="19"/>
      <c r="B56" s="27"/>
      <c r="C56" s="28"/>
      <c r="E56" s="120"/>
    </row>
    <row r="57" spans="1:5" ht="13.5" customHeight="1" x14ac:dyDescent="0.25">
      <c r="A57" s="1"/>
      <c r="B57" s="28"/>
      <c r="C57" s="28"/>
    </row>
    <row r="58" spans="1:5" ht="16.5" customHeight="1" x14ac:dyDescent="0.25">
      <c r="A58" s="15" t="s">
        <v>7</v>
      </c>
      <c r="B58" s="16">
        <f>SUM(B59:B70)</f>
        <v>2568.8550140999996</v>
      </c>
      <c r="C58" s="65">
        <f>SUM(C59:C70)</f>
        <v>2545562.3209000002</v>
      </c>
    </row>
    <row r="59" spans="1:5" x14ac:dyDescent="0.25">
      <c r="A59" s="18" t="s">
        <v>18</v>
      </c>
      <c r="B59" s="21">
        <v>2468.2279199999998</v>
      </c>
      <c r="C59" s="62">
        <v>2289999.5395</v>
      </c>
    </row>
    <row r="60" spans="1:5" x14ac:dyDescent="0.25">
      <c r="A60" s="19" t="s">
        <v>23</v>
      </c>
      <c r="B60" s="22">
        <v>43.94</v>
      </c>
      <c r="C60" s="63">
        <v>190663</v>
      </c>
    </row>
    <row r="61" spans="1:5" x14ac:dyDescent="0.25">
      <c r="A61" s="19" t="s">
        <v>16</v>
      </c>
      <c r="B61" s="22">
        <v>27.527454099999993</v>
      </c>
      <c r="C61" s="63">
        <v>37440.75170000003</v>
      </c>
    </row>
    <row r="62" spans="1:5" x14ac:dyDescent="0.25">
      <c r="A62" s="19" t="s">
        <v>22</v>
      </c>
      <c r="B62" s="22">
        <v>9.9930000000000003</v>
      </c>
      <c r="C62" s="63">
        <v>16296</v>
      </c>
    </row>
    <row r="63" spans="1:5" x14ac:dyDescent="0.25">
      <c r="A63" s="19" t="s">
        <v>25</v>
      </c>
      <c r="B63" s="22">
        <v>2.63964</v>
      </c>
      <c r="C63" s="63">
        <v>8392.223</v>
      </c>
    </row>
    <row r="64" spans="1:5" x14ac:dyDescent="0.25">
      <c r="A64" s="19" t="s">
        <v>33</v>
      </c>
      <c r="B64" s="22">
        <v>16.2</v>
      </c>
      <c r="C64" s="63">
        <v>2430</v>
      </c>
    </row>
    <row r="65" spans="1:5" x14ac:dyDescent="0.25">
      <c r="A65" s="19" t="s">
        <v>21</v>
      </c>
      <c r="B65" s="22">
        <v>6.7000000000000004E-2</v>
      </c>
      <c r="C65" s="63">
        <v>190.86700000000002</v>
      </c>
    </row>
    <row r="66" spans="1:5" x14ac:dyDescent="0.25">
      <c r="A66" s="19" t="s">
        <v>17</v>
      </c>
      <c r="B66" s="22">
        <v>1E-3</v>
      </c>
      <c r="C66" s="63">
        <v>55</v>
      </c>
    </row>
    <row r="67" spans="1:5" x14ac:dyDescent="0.25">
      <c r="A67" s="19" t="s">
        <v>35</v>
      </c>
      <c r="B67" s="22">
        <v>0.24</v>
      </c>
      <c r="C67" s="63">
        <v>43.2</v>
      </c>
    </row>
    <row r="68" spans="1:5" x14ac:dyDescent="0.25">
      <c r="A68" s="19" t="s">
        <v>31</v>
      </c>
      <c r="B68" s="22">
        <v>0.01</v>
      </c>
      <c r="C68" s="63">
        <v>38</v>
      </c>
    </row>
    <row r="69" spans="1:5" x14ac:dyDescent="0.25">
      <c r="A69" s="19" t="s">
        <v>32</v>
      </c>
      <c r="B69" s="22">
        <v>8.0000000000000002E-3</v>
      </c>
      <c r="C69" s="63">
        <v>10</v>
      </c>
    </row>
    <row r="70" spans="1:5" x14ac:dyDescent="0.25">
      <c r="A70" s="19" t="s">
        <v>34</v>
      </c>
      <c r="B70" s="22">
        <v>1E-3</v>
      </c>
      <c r="C70" s="63">
        <v>3.7397</v>
      </c>
    </row>
    <row r="71" spans="1:5" ht="3.75" customHeight="1" x14ac:dyDescent="0.25">
      <c r="A71" s="123"/>
      <c r="B71" s="123"/>
      <c r="C71" s="124"/>
    </row>
    <row r="72" spans="1:5" x14ac:dyDescent="0.25">
      <c r="A72" s="45" t="s">
        <v>8</v>
      </c>
      <c r="B72" s="119"/>
      <c r="C72" s="119"/>
    </row>
    <row r="73" spans="1:5" ht="27" customHeight="1" x14ac:dyDescent="0.25">
      <c r="A73" s="175" t="s">
        <v>9</v>
      </c>
      <c r="B73" s="175"/>
      <c r="C73" s="175"/>
      <c r="D73" s="36"/>
    </row>
    <row r="74" spans="1:5" ht="25.5" customHeight="1" x14ac:dyDescent="0.25">
      <c r="A74" s="171" t="s">
        <v>10</v>
      </c>
      <c r="B74" s="171"/>
      <c r="C74" s="171"/>
      <c r="D74" s="37"/>
      <c r="E74" s="37"/>
    </row>
    <row r="75" spans="1:5" ht="3.75" customHeight="1" x14ac:dyDescent="0.25">
      <c r="A75" s="32"/>
      <c r="B75" s="119"/>
      <c r="C75" s="119"/>
    </row>
    <row r="76" spans="1:5" x14ac:dyDescent="0.25">
      <c r="A76" s="33" t="s">
        <v>63</v>
      </c>
      <c r="B76" s="34"/>
      <c r="C76" s="34"/>
    </row>
    <row r="77" spans="1:5" ht="28.5" customHeight="1" x14ac:dyDescent="0.25">
      <c r="A77" s="166" t="s">
        <v>64</v>
      </c>
      <c r="B77" s="166"/>
      <c r="C77" s="166"/>
      <c r="D77" s="38"/>
      <c r="E77" s="38"/>
    </row>
    <row r="78" spans="1:5" s="119" customFormat="1" x14ac:dyDescent="0.25"/>
    <row r="79" spans="1:5" s="119" customFormat="1" x14ac:dyDescent="0.25"/>
    <row r="80" spans="1:5" s="119" customFormat="1" x14ac:dyDescent="0.25"/>
    <row r="81" s="119" customFormat="1" x14ac:dyDescent="0.25"/>
    <row r="82" s="119" customFormat="1" x14ac:dyDescent="0.25"/>
    <row r="83" s="119" customFormat="1" x14ac:dyDescent="0.25"/>
    <row r="84" s="119" customFormat="1" x14ac:dyDescent="0.25"/>
    <row r="85" s="119" customFormat="1" x14ac:dyDescent="0.25"/>
    <row r="86" s="119" customFormat="1" x14ac:dyDescent="0.25"/>
    <row r="87" s="119" customFormat="1" x14ac:dyDescent="0.25"/>
    <row r="88" s="119" customFormat="1" x14ac:dyDescent="0.25"/>
    <row r="89" s="119" customFormat="1" x14ac:dyDescent="0.25"/>
    <row r="90" s="119" customFormat="1" x14ac:dyDescent="0.25"/>
  </sheetData>
  <mergeCells count="7">
    <mergeCell ref="A74:C74"/>
    <mergeCell ref="A77:C77"/>
    <mergeCell ref="B6:C6"/>
    <mergeCell ref="A4:C4"/>
    <mergeCell ref="D4:E4"/>
    <mergeCell ref="A5:C5"/>
    <mergeCell ref="A73:C7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2"/>
  <sheetViews>
    <sheetView workbookViewId="0">
      <selection activeCell="I8" sqref="I8"/>
    </sheetView>
  </sheetViews>
  <sheetFormatPr baseColWidth="10" defaultRowHeight="15" x14ac:dyDescent="0.25"/>
  <cols>
    <col min="1" max="1" width="26.28515625" customWidth="1"/>
    <col min="2" max="2" width="13.42578125" customWidth="1"/>
    <col min="3" max="3" width="12.42578125" customWidth="1"/>
    <col min="4" max="4" width="13.42578125" customWidth="1"/>
    <col min="5" max="5" width="12.85546875" customWidth="1"/>
    <col min="6" max="14" width="11.42578125" style="119"/>
  </cols>
  <sheetData>
    <row r="1" spans="1:6" x14ac:dyDescent="0.25">
      <c r="A1" s="119"/>
      <c r="B1" s="119"/>
      <c r="C1" s="119"/>
      <c r="D1" s="119"/>
      <c r="E1" s="119"/>
    </row>
    <row r="2" spans="1:6" x14ac:dyDescent="0.25">
      <c r="A2" s="119"/>
      <c r="B2" s="119"/>
      <c r="C2" s="119"/>
      <c r="D2" s="119"/>
      <c r="E2" s="119"/>
    </row>
    <row r="3" spans="1:6" x14ac:dyDescent="0.25">
      <c r="A3" s="119"/>
      <c r="B3" s="119"/>
      <c r="C3" s="119"/>
      <c r="D3" s="119"/>
      <c r="E3" s="119"/>
    </row>
    <row r="4" spans="1:6" ht="18.75" x14ac:dyDescent="0.3">
      <c r="A4" s="46" t="s">
        <v>57</v>
      </c>
      <c r="B4" s="46"/>
      <c r="C4" s="46"/>
      <c r="D4" s="46"/>
      <c r="E4" s="46"/>
    </row>
    <row r="5" spans="1:6" ht="15.75" thickBot="1" x14ac:dyDescent="0.3">
      <c r="A5" s="176" t="s">
        <v>12</v>
      </c>
      <c r="B5" s="176"/>
      <c r="C5" s="176"/>
      <c r="D5" s="176"/>
      <c r="E5" s="176"/>
    </row>
    <row r="6" spans="1:6" ht="22.5" customHeight="1" thickBot="1" x14ac:dyDescent="0.3">
      <c r="A6" s="15" t="s">
        <v>71</v>
      </c>
      <c r="B6" s="16" t="s">
        <v>0</v>
      </c>
      <c r="C6" s="16" t="s">
        <v>1</v>
      </c>
      <c r="D6" s="125" t="s">
        <v>0</v>
      </c>
      <c r="E6" s="70" t="s">
        <v>1</v>
      </c>
      <c r="F6" s="120"/>
    </row>
    <row r="7" spans="1:6" ht="15.75" thickBot="1" x14ac:dyDescent="0.3">
      <c r="A7" s="47" t="s">
        <v>4</v>
      </c>
      <c r="B7" s="126">
        <f>+SUM(B8:B26)</f>
        <v>324.17438020000009</v>
      </c>
      <c r="C7" s="126">
        <f>+SUM(C8:C26)</f>
        <v>1597747.2607</v>
      </c>
      <c r="D7" s="127">
        <f>SUM(D8:D26)</f>
        <v>0.99999999999999978</v>
      </c>
      <c r="E7" s="128">
        <f>SUM(E8:E26)</f>
        <v>0.99999999999999989</v>
      </c>
      <c r="F7" s="120"/>
    </row>
    <row r="8" spans="1:6" ht="15.75" thickTop="1" x14ac:dyDescent="0.25">
      <c r="A8" s="18" t="s">
        <v>28</v>
      </c>
      <c r="B8" s="21">
        <v>7.4090000000000003E-2</v>
      </c>
      <c r="C8" s="21">
        <v>2336.7954</v>
      </c>
      <c r="D8" s="48">
        <f>B8/$B$7</f>
        <v>2.2854983158844945E-4</v>
      </c>
      <c r="E8" s="71">
        <f>C8/$C$7</f>
        <v>1.4625563488534542E-3</v>
      </c>
      <c r="F8" s="120"/>
    </row>
    <row r="9" spans="1:6" x14ac:dyDescent="0.25">
      <c r="A9" s="19" t="s">
        <v>40</v>
      </c>
      <c r="B9" s="22">
        <v>17.241491499999999</v>
      </c>
      <c r="C9" s="22">
        <v>53799.097000000002</v>
      </c>
      <c r="D9" s="49">
        <f t="shared" ref="D9:D25" si="0">B9/$B$7</f>
        <v>5.3185854753120293E-2</v>
      </c>
      <c r="E9" s="72">
        <f t="shared" ref="E9:E25" si="1">C9/$C$7</f>
        <v>3.3671844304354936E-2</v>
      </c>
      <c r="F9" s="120"/>
    </row>
    <row r="10" spans="1:6" x14ac:dyDescent="0.25">
      <c r="A10" s="19" t="s">
        <v>27</v>
      </c>
      <c r="B10" s="22">
        <v>1.1699999999999999E-2</v>
      </c>
      <c r="C10" s="22">
        <v>66.829800000000006</v>
      </c>
      <c r="D10" s="49">
        <f t="shared" si="0"/>
        <v>3.6091686186865409E-5</v>
      </c>
      <c r="E10" s="72">
        <f t="shared" si="1"/>
        <v>4.1827516556480117E-5</v>
      </c>
      <c r="F10" s="120"/>
    </row>
    <row r="11" spans="1:6" x14ac:dyDescent="0.25">
      <c r="A11" s="19" t="s">
        <v>56</v>
      </c>
      <c r="B11" s="22">
        <v>0.29102999999999996</v>
      </c>
      <c r="C11" s="22">
        <v>3781.9906999999998</v>
      </c>
      <c r="D11" s="49">
        <f t="shared" si="0"/>
        <v>8.977575582020034E-4</v>
      </c>
      <c r="E11" s="72">
        <f t="shared" si="1"/>
        <v>2.3670769420334014E-3</v>
      </c>
      <c r="F11" s="120"/>
    </row>
    <row r="12" spans="1:6" x14ac:dyDescent="0.25">
      <c r="A12" s="19" t="s">
        <v>14</v>
      </c>
      <c r="B12" s="22">
        <v>113.95406000000001</v>
      </c>
      <c r="C12" s="22">
        <v>564398.98600000003</v>
      </c>
      <c r="D12" s="49">
        <f t="shared" si="0"/>
        <v>0.35152086950762673</v>
      </c>
      <c r="E12" s="72">
        <f t="shared" si="1"/>
        <v>0.35324672423642733</v>
      </c>
      <c r="F12" s="120"/>
    </row>
    <row r="13" spans="1:6" x14ac:dyDescent="0.25">
      <c r="A13" s="19" t="s">
        <v>15</v>
      </c>
      <c r="B13" s="22">
        <v>15.476319999999999</v>
      </c>
      <c r="C13" s="22">
        <v>285020.54889999999</v>
      </c>
      <c r="D13" s="49">
        <f t="shared" si="0"/>
        <v>4.7740725193804179E-2</v>
      </c>
      <c r="E13" s="72">
        <f t="shared" si="1"/>
        <v>0.17838900801815658</v>
      </c>
      <c r="F13" s="120"/>
    </row>
    <row r="14" spans="1:6" x14ac:dyDescent="0.25">
      <c r="A14" s="19" t="s">
        <v>16</v>
      </c>
      <c r="B14" s="22">
        <v>44.910617900000027</v>
      </c>
      <c r="C14" s="22">
        <v>211708.36109999998</v>
      </c>
      <c r="D14" s="49">
        <f t="shared" si="0"/>
        <v>0.13853845535940354</v>
      </c>
      <c r="E14" s="72">
        <f t="shared" si="1"/>
        <v>0.13250428669628697</v>
      </c>
      <c r="F14" s="120"/>
    </row>
    <row r="15" spans="1:6" x14ac:dyDescent="0.25">
      <c r="A15" s="19" t="s">
        <v>17</v>
      </c>
      <c r="B15" s="22">
        <v>3.1454399999999998</v>
      </c>
      <c r="C15" s="22">
        <v>64474.5887</v>
      </c>
      <c r="D15" s="49">
        <f t="shared" si="0"/>
        <v>9.7029259315909357E-3</v>
      </c>
      <c r="E15" s="72">
        <f t="shared" si="1"/>
        <v>4.0353434041722341E-2</v>
      </c>
      <c r="F15" s="120"/>
    </row>
    <row r="16" spans="1:6" x14ac:dyDescent="0.25">
      <c r="A16" s="19" t="s">
        <v>42</v>
      </c>
      <c r="B16" s="22">
        <v>18.143999999999998</v>
      </c>
      <c r="C16" s="22">
        <v>67199.932799999995</v>
      </c>
      <c r="D16" s="49">
        <f t="shared" si="0"/>
        <v>5.5969876425169741E-2</v>
      </c>
      <c r="E16" s="72">
        <f t="shared" si="1"/>
        <v>4.2059175723799129E-2</v>
      </c>
      <c r="F16" s="120"/>
    </row>
    <row r="17" spans="1:6" x14ac:dyDescent="0.25">
      <c r="A17" s="19" t="s">
        <v>18</v>
      </c>
      <c r="B17" s="22">
        <v>3.6964308999999989</v>
      </c>
      <c r="C17" s="22">
        <v>27798.70250000001</v>
      </c>
      <c r="D17" s="49">
        <f t="shared" si="0"/>
        <v>1.1402600346515595E-2</v>
      </c>
      <c r="E17" s="72">
        <f t="shared" si="1"/>
        <v>1.7398685751976149E-2</v>
      </c>
      <c r="F17" s="120"/>
    </row>
    <row r="18" spans="1:6" x14ac:dyDescent="0.25">
      <c r="A18" s="19" t="s">
        <v>19</v>
      </c>
      <c r="B18" s="22">
        <v>103.15636989999999</v>
      </c>
      <c r="C18" s="22">
        <v>290887.65549999999</v>
      </c>
      <c r="D18" s="49">
        <f t="shared" si="0"/>
        <v>0.31821259235957339</v>
      </c>
      <c r="E18" s="72">
        <f t="shared" si="1"/>
        <v>0.18206111983728718</v>
      </c>
      <c r="F18" s="120"/>
    </row>
    <row r="19" spans="1:6" x14ac:dyDescent="0.25">
      <c r="A19" s="19" t="s">
        <v>21</v>
      </c>
      <c r="B19" s="22">
        <v>0.04</v>
      </c>
      <c r="C19" s="22">
        <v>118.12</v>
      </c>
      <c r="D19" s="49">
        <f t="shared" si="0"/>
        <v>1.233903801260356E-4</v>
      </c>
      <c r="E19" s="72">
        <f t="shared" si="1"/>
        <v>7.3929089353124376E-5</v>
      </c>
      <c r="F19" s="120"/>
    </row>
    <row r="20" spans="1:6" x14ac:dyDescent="0.25">
      <c r="A20" s="19" t="s">
        <v>23</v>
      </c>
      <c r="B20" s="22">
        <v>0.64</v>
      </c>
      <c r="C20" s="22">
        <v>10153</v>
      </c>
      <c r="D20" s="49">
        <f t="shared" si="0"/>
        <v>1.9742460820165696E-3</v>
      </c>
      <c r="E20" s="72">
        <f t="shared" si="1"/>
        <v>6.3545719962942076E-3</v>
      </c>
      <c r="F20" s="120"/>
    </row>
    <row r="21" spans="1:6" x14ac:dyDescent="0.25">
      <c r="A21" s="19" t="s">
        <v>36</v>
      </c>
      <c r="B21" s="22">
        <v>2.4E-2</v>
      </c>
      <c r="C21" s="22">
        <v>12</v>
      </c>
      <c r="D21" s="49">
        <f t="shared" si="0"/>
        <v>7.4034228075621367E-5</v>
      </c>
      <c r="E21" s="72">
        <f t="shared" si="1"/>
        <v>7.5105746041101629E-6</v>
      </c>
    </row>
    <row r="22" spans="1:6" x14ac:dyDescent="0.25">
      <c r="A22" s="19" t="s">
        <v>34</v>
      </c>
      <c r="B22" s="22">
        <v>7.4199999999999995E-3</v>
      </c>
      <c r="C22" s="22">
        <v>48.128700000000002</v>
      </c>
      <c r="D22" s="49">
        <f t="shared" si="0"/>
        <v>2.2888915513379603E-5</v>
      </c>
      <c r="E22" s="72">
        <f t="shared" si="1"/>
        <v>3.0122849329069735E-5</v>
      </c>
      <c r="F22" s="120"/>
    </row>
    <row r="23" spans="1:6" x14ac:dyDescent="0.25">
      <c r="A23" s="19" t="s">
        <v>52</v>
      </c>
      <c r="B23" s="22">
        <v>6.4000000000000001E-2</v>
      </c>
      <c r="C23" s="22">
        <v>528.34</v>
      </c>
      <c r="D23" s="49">
        <f t="shared" si="0"/>
        <v>1.9742460820165698E-4</v>
      </c>
      <c r="E23" s="72">
        <f t="shared" si="1"/>
        <v>3.3067808219463033E-4</v>
      </c>
      <c r="F23" s="120"/>
    </row>
    <row r="24" spans="1:6" x14ac:dyDescent="0.25">
      <c r="A24" s="19" t="s">
        <v>37</v>
      </c>
      <c r="B24" s="22">
        <v>3.1530800000000001</v>
      </c>
      <c r="C24" s="22">
        <v>15110.8884</v>
      </c>
      <c r="D24" s="49">
        <f t="shared" si="0"/>
        <v>9.7264934941950088E-3</v>
      </c>
      <c r="E24" s="72">
        <f t="shared" si="1"/>
        <v>9.4576212218819046E-3</v>
      </c>
      <c r="F24" s="120"/>
    </row>
    <row r="25" spans="1:6" x14ac:dyDescent="0.25">
      <c r="A25" s="19" t="s">
        <v>38</v>
      </c>
      <c r="B25" s="22">
        <v>0.14433000000000001</v>
      </c>
      <c r="C25" s="22">
        <v>303.29520000000002</v>
      </c>
      <c r="D25" s="49">
        <f t="shared" si="0"/>
        <v>4.45223339089768E-4</v>
      </c>
      <c r="E25" s="72">
        <f t="shared" si="1"/>
        <v>1.8982676888904275E-4</v>
      </c>
      <c r="F25" s="120"/>
    </row>
    <row r="26" spans="1:6" x14ac:dyDescent="0.25">
      <c r="A26" s="2"/>
      <c r="B26" s="23"/>
      <c r="C26" s="23"/>
      <c r="D26" s="129"/>
      <c r="E26" s="130"/>
    </row>
    <row r="27" spans="1:6" x14ac:dyDescent="0.25">
      <c r="A27" s="1"/>
      <c r="B27" s="22"/>
      <c r="C27" s="22"/>
      <c r="D27" s="119"/>
      <c r="E27" s="119"/>
    </row>
    <row r="28" spans="1:6" ht="13.5" customHeight="1" x14ac:dyDescent="0.25">
      <c r="A28" s="121"/>
      <c r="B28" s="122"/>
      <c r="C28" s="122"/>
      <c r="D28" s="119"/>
      <c r="E28" s="119"/>
    </row>
    <row r="29" spans="1:6" ht="19.5" customHeight="1" x14ac:dyDescent="0.25">
      <c r="A29" s="15" t="s">
        <v>5</v>
      </c>
      <c r="B29" s="16">
        <f>SUM(B30:B35)</f>
        <v>4.9597477000000003</v>
      </c>
      <c r="C29" s="16">
        <f>SUM(C30:C34)</f>
        <v>21998.618900000001</v>
      </c>
      <c r="D29" s="52">
        <f>SUM(D30:D35)</f>
        <v>0.99999999999999989</v>
      </c>
      <c r="E29" s="73">
        <f>SUM(E30:E35)</f>
        <v>1</v>
      </c>
    </row>
    <row r="30" spans="1:6" x14ac:dyDescent="0.25">
      <c r="A30" s="18" t="s">
        <v>16</v>
      </c>
      <c r="B30" s="21">
        <v>3.9878096999999997</v>
      </c>
      <c r="C30" s="21">
        <v>12829.724200000001</v>
      </c>
      <c r="D30" s="50">
        <f>B30/$B$29</f>
        <v>0.80403478991481758</v>
      </c>
      <c r="E30" s="74">
        <f>C30/$C$29</f>
        <v>0.58320589389363897</v>
      </c>
    </row>
    <row r="31" spans="1:6" x14ac:dyDescent="0.25">
      <c r="A31" s="19" t="s">
        <v>18</v>
      </c>
      <c r="B31" s="22">
        <v>3.5000000000000003E-2</v>
      </c>
      <c r="C31" s="22">
        <v>1341.7749999999999</v>
      </c>
      <c r="D31" s="51">
        <f t="shared" ref="D31:D34" si="2">B31/$B$29</f>
        <v>7.0568105712312751E-3</v>
      </c>
      <c r="E31" s="75">
        <f t="shared" ref="E31:E34" si="3">C31/$C$29</f>
        <v>6.0993601739243723E-2</v>
      </c>
    </row>
    <row r="32" spans="1:6" x14ac:dyDescent="0.25">
      <c r="A32" s="19" t="s">
        <v>21</v>
      </c>
      <c r="B32" s="22">
        <v>0.23073000000000002</v>
      </c>
      <c r="C32" s="22">
        <v>1025.9323999999999</v>
      </c>
      <c r="D32" s="51">
        <f t="shared" si="2"/>
        <v>4.6520511517148345E-2</v>
      </c>
      <c r="E32" s="75">
        <f t="shared" si="3"/>
        <v>4.6636218603705155E-2</v>
      </c>
    </row>
    <row r="33" spans="1:6" x14ac:dyDescent="0.25">
      <c r="A33" s="19" t="s">
        <v>37</v>
      </c>
      <c r="B33" s="22">
        <v>0.66360800000000009</v>
      </c>
      <c r="C33" s="22">
        <v>6666.5592000000006</v>
      </c>
      <c r="D33" s="51">
        <f t="shared" si="2"/>
        <v>0.13379874141581841</v>
      </c>
      <c r="E33" s="75">
        <f t="shared" si="3"/>
        <v>0.30304444248543261</v>
      </c>
      <c r="F33" s="120"/>
    </row>
    <row r="34" spans="1:6" x14ac:dyDescent="0.25">
      <c r="A34" s="19" t="s">
        <v>38</v>
      </c>
      <c r="B34" s="22">
        <v>4.2599999999999999E-2</v>
      </c>
      <c r="C34" s="22">
        <v>134.62809999999999</v>
      </c>
      <c r="D34" s="51">
        <f t="shared" si="2"/>
        <v>8.5891465809843498E-3</v>
      </c>
      <c r="E34" s="75">
        <f t="shared" si="3"/>
        <v>6.1198432779796001E-3</v>
      </c>
      <c r="F34" s="120"/>
    </row>
    <row r="35" spans="1:6" x14ac:dyDescent="0.25">
      <c r="A35" s="2"/>
      <c r="B35" s="23"/>
      <c r="C35" s="23"/>
      <c r="D35" s="23"/>
      <c r="E35" s="64"/>
      <c r="F35" s="120"/>
    </row>
    <row r="36" spans="1:6" x14ac:dyDescent="0.25">
      <c r="A36" s="17"/>
      <c r="B36" s="22"/>
      <c r="C36" s="22"/>
      <c r="D36" s="22"/>
      <c r="E36" s="22"/>
      <c r="F36" s="120"/>
    </row>
    <row r="37" spans="1:6" ht="17.25" customHeight="1" x14ac:dyDescent="0.25">
      <c r="A37" s="119"/>
      <c r="B37" s="119"/>
      <c r="C37" s="119"/>
      <c r="D37" s="119"/>
      <c r="E37" s="119"/>
    </row>
    <row r="38" spans="1:6" ht="29.25" customHeight="1" x14ac:dyDescent="0.25">
      <c r="A38" s="24" t="s">
        <v>72</v>
      </c>
      <c r="B38" s="16">
        <f>+SUM(B39:B57)</f>
        <v>6112.5668568999972</v>
      </c>
      <c r="C38" s="16">
        <f>+SUM(C39:C57)</f>
        <v>3807482.1700000018</v>
      </c>
      <c r="D38" s="53">
        <f>SUM(D39:D56)</f>
        <v>1.0000000000000002</v>
      </c>
      <c r="E38" s="76">
        <f>SUM(E39:E56)</f>
        <v>1</v>
      </c>
      <c r="F38" s="120"/>
    </row>
    <row r="39" spans="1:6" x14ac:dyDescent="0.25">
      <c r="A39" s="18" t="s">
        <v>28</v>
      </c>
      <c r="B39" s="25">
        <v>0.27273000000000003</v>
      </c>
      <c r="C39" s="26">
        <v>1025.4648</v>
      </c>
      <c r="D39" s="50">
        <f>B39/$B$38</f>
        <v>4.4617916889062169E-5</v>
      </c>
      <c r="E39" s="74">
        <f>C39/$C$38</f>
        <v>2.6932885151238924E-4</v>
      </c>
      <c r="F39" s="120"/>
    </row>
    <row r="40" spans="1:6" x14ac:dyDescent="0.25">
      <c r="A40" s="19" t="s">
        <v>27</v>
      </c>
      <c r="B40" s="27">
        <v>1.6E-2</v>
      </c>
      <c r="C40" s="28">
        <v>37.906899999999993</v>
      </c>
      <c r="D40" s="51">
        <f t="shared" ref="D40:D56" si="4">B40/$B$38</f>
        <v>2.6175582819088277E-6</v>
      </c>
      <c r="E40" s="75">
        <f t="shared" ref="E40:E56" si="5">C40/$C$38</f>
        <v>9.9558969175684874E-6</v>
      </c>
      <c r="F40" s="120"/>
    </row>
    <row r="41" spans="1:6" x14ac:dyDescent="0.25">
      <c r="A41" s="19" t="s">
        <v>15</v>
      </c>
      <c r="B41" s="27">
        <v>0.19859999999999997</v>
      </c>
      <c r="C41" s="28">
        <v>8487.4740000000002</v>
      </c>
      <c r="D41" s="51">
        <f t="shared" si="4"/>
        <v>3.249044217419332E-5</v>
      </c>
      <c r="E41" s="75">
        <f t="shared" si="5"/>
        <v>2.2291565977313548E-3</v>
      </c>
      <c r="F41" s="120"/>
    </row>
    <row r="42" spans="1:6" x14ac:dyDescent="0.25">
      <c r="A42" s="19" t="s">
        <v>16</v>
      </c>
      <c r="B42" s="27">
        <v>71.522541999999973</v>
      </c>
      <c r="C42" s="28">
        <v>165140.76599999997</v>
      </c>
      <c r="D42" s="51">
        <f t="shared" si="4"/>
        <v>1.1700901384704494E-2</v>
      </c>
      <c r="E42" s="75">
        <f t="shared" si="5"/>
        <v>4.3372695820135622E-2</v>
      </c>
      <c r="F42" s="120"/>
    </row>
    <row r="43" spans="1:6" x14ac:dyDescent="0.25">
      <c r="A43" s="19" t="s">
        <v>53</v>
      </c>
      <c r="B43" s="27">
        <v>6.3750000000000001E-2</v>
      </c>
      <c r="C43" s="28">
        <v>3237.1005</v>
      </c>
      <c r="D43" s="51">
        <f t="shared" si="4"/>
        <v>1.0429333779480486E-5</v>
      </c>
      <c r="E43" s="75">
        <f t="shared" si="5"/>
        <v>8.5019452632131398E-4</v>
      </c>
      <c r="F43" s="120"/>
    </row>
    <row r="44" spans="1:6" x14ac:dyDescent="0.25">
      <c r="A44" s="19" t="s">
        <v>17</v>
      </c>
      <c r="B44" s="27">
        <v>1.3154600000000001</v>
      </c>
      <c r="C44" s="28">
        <v>5959.2236000000003</v>
      </c>
      <c r="D44" s="51">
        <f t="shared" si="4"/>
        <v>2.1520582609498666E-4</v>
      </c>
      <c r="E44" s="75">
        <f t="shared" si="5"/>
        <v>1.5651349983866103E-3</v>
      </c>
      <c r="F44" s="120"/>
    </row>
    <row r="45" spans="1:6" x14ac:dyDescent="0.25">
      <c r="A45" s="19" t="s">
        <v>18</v>
      </c>
      <c r="B45" s="27">
        <v>5954.3512048999974</v>
      </c>
      <c r="C45" s="28">
        <v>3514204.0181000014</v>
      </c>
      <c r="D45" s="51">
        <f t="shared" si="4"/>
        <v>0.97411633186123725</v>
      </c>
      <c r="E45" s="75">
        <f t="shared" si="5"/>
        <v>0.92297320412665251</v>
      </c>
      <c r="F45" s="120"/>
    </row>
    <row r="46" spans="1:6" x14ac:dyDescent="0.25">
      <c r="A46" s="19" t="s">
        <v>21</v>
      </c>
      <c r="B46" s="27">
        <v>0.11</v>
      </c>
      <c r="C46" s="28">
        <v>135.45600000000002</v>
      </c>
      <c r="D46" s="51">
        <f t="shared" si="4"/>
        <v>1.7995713188123192E-5</v>
      </c>
      <c r="E46" s="75">
        <f t="shared" si="5"/>
        <v>3.5576266401793799E-5</v>
      </c>
      <c r="F46" s="120"/>
    </row>
    <row r="47" spans="1:6" x14ac:dyDescent="0.25">
      <c r="A47" s="19" t="s">
        <v>22</v>
      </c>
      <c r="B47" s="27">
        <v>0.5</v>
      </c>
      <c r="C47" s="28">
        <v>2075</v>
      </c>
      <c r="D47" s="51">
        <f t="shared" si="4"/>
        <v>8.1798696309650867E-5</v>
      </c>
      <c r="E47" s="75">
        <f t="shared" si="5"/>
        <v>5.4497957110590987E-4</v>
      </c>
      <c r="F47" s="120"/>
    </row>
    <row r="48" spans="1:6" x14ac:dyDescent="0.25">
      <c r="A48" s="19" t="s">
        <v>23</v>
      </c>
      <c r="B48" s="27">
        <v>1</v>
      </c>
      <c r="C48" s="28">
        <v>4500</v>
      </c>
      <c r="D48" s="51">
        <f t="shared" si="4"/>
        <v>1.6359739261930173E-4</v>
      </c>
      <c r="E48" s="75">
        <f t="shared" si="5"/>
        <v>1.1818834072176358E-3</v>
      </c>
      <c r="F48" s="120"/>
    </row>
    <row r="49" spans="1:6" x14ac:dyDescent="0.25">
      <c r="A49" s="19" t="s">
        <v>54</v>
      </c>
      <c r="B49" s="27">
        <v>25.401</v>
      </c>
      <c r="C49" s="28">
        <v>37964.334600000002</v>
      </c>
      <c r="D49" s="51">
        <f t="shared" si="4"/>
        <v>4.1555373699228831E-3</v>
      </c>
      <c r="E49" s="75">
        <f t="shared" si="5"/>
        <v>9.9709815843996418E-3</v>
      </c>
      <c r="F49" s="120"/>
    </row>
    <row r="50" spans="1:6" x14ac:dyDescent="0.25">
      <c r="A50" s="19" t="s">
        <v>34</v>
      </c>
      <c r="B50" s="27">
        <v>3.7799999999999999E-3</v>
      </c>
      <c r="C50" s="28">
        <v>11.381600000000001</v>
      </c>
      <c r="D50" s="51">
        <f t="shared" si="4"/>
        <v>6.1839814410096053E-7</v>
      </c>
      <c r="E50" s="75">
        <f t="shared" si="5"/>
        <v>2.9892720416862767E-6</v>
      </c>
      <c r="F50" s="120"/>
    </row>
    <row r="51" spans="1:6" x14ac:dyDescent="0.25">
      <c r="A51" s="19" t="s">
        <v>52</v>
      </c>
      <c r="B51" s="27">
        <v>0.13800000000000001</v>
      </c>
      <c r="C51" s="28">
        <v>348.35</v>
      </c>
      <c r="D51" s="51">
        <f t="shared" si="4"/>
        <v>2.2576440181463642E-5</v>
      </c>
      <c r="E51" s="75">
        <f t="shared" si="5"/>
        <v>9.1490907756503002E-5</v>
      </c>
      <c r="F51" s="120"/>
    </row>
    <row r="52" spans="1:6" x14ac:dyDescent="0.25">
      <c r="A52" s="19" t="s">
        <v>55</v>
      </c>
      <c r="B52" s="27">
        <v>2.5286800000000005</v>
      </c>
      <c r="C52" s="28">
        <v>34833.743999999992</v>
      </c>
      <c r="D52" s="51">
        <f t="shared" si="4"/>
        <v>4.1368545476857599E-4</v>
      </c>
      <c r="E52" s="75">
        <f t="shared" si="5"/>
        <v>9.1487608988593053E-3</v>
      </c>
      <c r="F52" s="120"/>
    </row>
    <row r="53" spans="1:6" x14ac:dyDescent="0.25">
      <c r="A53" s="19" t="s">
        <v>37</v>
      </c>
      <c r="B53" s="27">
        <v>0.14670000000000002</v>
      </c>
      <c r="C53" s="28">
        <v>517.93830000000003</v>
      </c>
      <c r="D53" s="51">
        <f t="shared" si="4"/>
        <v>2.3999737497251567E-5</v>
      </c>
      <c r="E53" s="75">
        <f t="shared" si="5"/>
        <v>1.3603170727389112E-4</v>
      </c>
      <c r="F53" s="120"/>
    </row>
    <row r="54" spans="1:6" x14ac:dyDescent="0.25">
      <c r="A54" s="19" t="s">
        <v>30</v>
      </c>
      <c r="B54" s="27">
        <v>0.23890999999999998</v>
      </c>
      <c r="C54" s="28">
        <v>4741.0697999999993</v>
      </c>
      <c r="D54" s="51">
        <f t="shared" si="4"/>
        <v>3.9085053070677372E-5</v>
      </c>
      <c r="E54" s="75">
        <f t="shared" si="5"/>
        <v>1.2451981620179187E-3</v>
      </c>
      <c r="F54" s="120"/>
    </row>
    <row r="55" spans="1:6" x14ac:dyDescent="0.25">
      <c r="A55" s="19" t="s">
        <v>38</v>
      </c>
      <c r="B55" s="27">
        <v>0.32950000000000002</v>
      </c>
      <c r="C55" s="28">
        <v>360.00729999999999</v>
      </c>
      <c r="D55" s="51">
        <f t="shared" si="4"/>
        <v>5.3905340868059927E-5</v>
      </c>
      <c r="E55" s="75">
        <f t="shared" si="5"/>
        <v>9.4552589854938126E-5</v>
      </c>
      <c r="F55" s="120"/>
    </row>
    <row r="56" spans="1:6" x14ac:dyDescent="0.25">
      <c r="A56" s="19" t="s">
        <v>45</v>
      </c>
      <c r="B56" s="27">
        <v>54.43</v>
      </c>
      <c r="C56" s="28">
        <v>23902.934499999999</v>
      </c>
      <c r="D56" s="51">
        <f t="shared" si="4"/>
        <v>8.9046060802685928E-3</v>
      </c>
      <c r="E56" s="75">
        <f t="shared" si="5"/>
        <v>6.2778848154133281E-3</v>
      </c>
      <c r="F56" s="120"/>
    </row>
    <row r="57" spans="1:6" x14ac:dyDescent="0.25">
      <c r="A57" s="20"/>
      <c r="B57" s="29"/>
      <c r="C57" s="131"/>
      <c r="D57" s="129"/>
      <c r="E57" s="132"/>
      <c r="F57" s="120"/>
    </row>
    <row r="58" spans="1:6" x14ac:dyDescent="0.25">
      <c r="A58" s="30"/>
      <c r="B58" s="27"/>
      <c r="C58" s="28"/>
      <c r="D58" s="119"/>
      <c r="E58" s="120"/>
      <c r="F58" s="120"/>
    </row>
    <row r="59" spans="1:6" ht="15" customHeight="1" x14ac:dyDescent="0.25">
      <c r="A59" s="17"/>
      <c r="B59" s="28"/>
      <c r="C59" s="28"/>
      <c r="D59" s="119"/>
      <c r="E59" s="119"/>
    </row>
    <row r="60" spans="1:6" ht="20.25" customHeight="1" x14ac:dyDescent="0.25">
      <c r="A60" s="15" t="s">
        <v>6</v>
      </c>
      <c r="B60" s="16">
        <f>+SUM(B61:B66)</f>
        <v>3550.9901400000017</v>
      </c>
      <c r="C60" s="16">
        <f>+SUM(C61:C66)</f>
        <v>9335503.2073999923</v>
      </c>
      <c r="D60" s="52">
        <f>SUM(D61:D64)</f>
        <v>1</v>
      </c>
      <c r="E60" s="73">
        <f>SUM(E61:E64)</f>
        <v>1</v>
      </c>
      <c r="F60" s="120"/>
    </row>
    <row r="61" spans="1:6" x14ac:dyDescent="0.25">
      <c r="A61" s="18" t="s">
        <v>31</v>
      </c>
      <c r="B61" s="25">
        <v>2.6589999999999998</v>
      </c>
      <c r="C61" s="26">
        <v>50090</v>
      </c>
      <c r="D61" s="21">
        <f>B61/$B$60</f>
        <v>7.4880523323559507E-4</v>
      </c>
      <c r="E61" s="62">
        <f>C61/$C$60</f>
        <v>5.3655382990276364E-3</v>
      </c>
      <c r="F61" s="120"/>
    </row>
    <row r="62" spans="1:6" x14ac:dyDescent="0.25">
      <c r="A62" s="19" t="s">
        <v>16</v>
      </c>
      <c r="B62" s="27">
        <v>0.17599999999999999</v>
      </c>
      <c r="C62" s="28">
        <v>3200</v>
      </c>
      <c r="D62" s="22">
        <f t="shared" ref="D62:D64" si="6">B62/$B$60</f>
        <v>4.9563640861024722E-5</v>
      </c>
      <c r="E62" s="63">
        <f t="shared" ref="E62:E64" si="7">C62/$C$60</f>
        <v>3.4277745172466435E-4</v>
      </c>
      <c r="F62" s="120"/>
    </row>
    <row r="63" spans="1:6" x14ac:dyDescent="0.25">
      <c r="A63" s="19" t="s">
        <v>18</v>
      </c>
      <c r="B63" s="27">
        <v>3547.6709400000018</v>
      </c>
      <c r="C63" s="28">
        <v>9270774.2073999923</v>
      </c>
      <c r="D63" s="22">
        <f t="shared" si="6"/>
        <v>0.99906527479121643</v>
      </c>
      <c r="E63" s="63">
        <f t="shared" si="7"/>
        <v>0.99306636197728571</v>
      </c>
      <c r="F63" s="120"/>
    </row>
    <row r="64" spans="1:6" x14ac:dyDescent="0.25">
      <c r="A64" s="19" t="s">
        <v>37</v>
      </c>
      <c r="B64" s="27">
        <v>0.48420000000000002</v>
      </c>
      <c r="C64" s="28">
        <v>11439</v>
      </c>
      <c r="D64" s="22">
        <f t="shared" si="6"/>
        <v>1.3635633468697827E-4</v>
      </c>
      <c r="E64" s="63">
        <f t="shared" si="7"/>
        <v>1.2253222719620111E-3</v>
      </c>
      <c r="F64" s="120"/>
    </row>
    <row r="65" spans="1:6" x14ac:dyDescent="0.25">
      <c r="A65" s="19"/>
      <c r="B65" s="27"/>
      <c r="C65" s="28"/>
      <c r="D65" s="28"/>
      <c r="E65" s="67"/>
      <c r="F65" s="120"/>
    </row>
    <row r="66" spans="1:6" x14ac:dyDescent="0.25">
      <c r="A66" s="2"/>
      <c r="B66" s="29"/>
      <c r="C66" s="131"/>
      <c r="D66" s="131"/>
      <c r="E66" s="68"/>
      <c r="F66" s="120"/>
    </row>
    <row r="67" spans="1:6" x14ac:dyDescent="0.25">
      <c r="A67" s="1"/>
      <c r="B67" s="27"/>
      <c r="C67" s="28"/>
      <c r="D67" s="28"/>
      <c r="E67" s="28"/>
      <c r="F67" s="120"/>
    </row>
    <row r="68" spans="1:6" ht="15" customHeight="1" x14ac:dyDescent="0.25">
      <c r="A68" s="1"/>
      <c r="B68" s="28"/>
      <c r="C68" s="28"/>
      <c r="D68" s="119"/>
      <c r="E68" s="119"/>
    </row>
    <row r="69" spans="1:6" x14ac:dyDescent="0.25">
      <c r="A69" s="15" t="s">
        <v>7</v>
      </c>
      <c r="B69" s="16">
        <f>SUM(B70:B81)</f>
        <v>4889.1245137000005</v>
      </c>
      <c r="C69" s="16">
        <f>SUM(C70:C81)</f>
        <v>4861603.5283000013</v>
      </c>
      <c r="D69" s="52">
        <f>SUM(D70:D80)</f>
        <v>0.99999999999999978</v>
      </c>
      <c r="E69" s="73">
        <f>SUM(E70:E80)</f>
        <v>1</v>
      </c>
    </row>
    <row r="70" spans="1:6" x14ac:dyDescent="0.25">
      <c r="A70" s="18" t="s">
        <v>28</v>
      </c>
      <c r="B70" s="21">
        <v>55.612000000000002</v>
      </c>
      <c r="C70" s="21">
        <v>10152.200000000001</v>
      </c>
      <c r="D70" s="54">
        <f>B70/$B$69</f>
        <v>1.1374633606521477E-2</v>
      </c>
      <c r="E70" s="77">
        <f>C70/$C$69</f>
        <v>2.0882410383534522E-3</v>
      </c>
    </row>
    <row r="71" spans="1:6" x14ac:dyDescent="0.25">
      <c r="A71" s="19" t="s">
        <v>27</v>
      </c>
      <c r="B71" s="22">
        <v>0.06</v>
      </c>
      <c r="C71" s="22">
        <v>135.30000000000001</v>
      </c>
      <c r="D71" s="55">
        <f t="shared" ref="D71:D80" si="8">B71/$B$69</f>
        <v>1.2272135805065248E-5</v>
      </c>
      <c r="E71" s="78">
        <f t="shared" ref="E71:E80" si="9">C71/$C$69</f>
        <v>2.7830323721875264E-5</v>
      </c>
    </row>
    <row r="72" spans="1:6" x14ac:dyDescent="0.25">
      <c r="A72" s="19" t="s">
        <v>16</v>
      </c>
      <c r="B72" s="22">
        <v>21.515393699999997</v>
      </c>
      <c r="C72" s="22">
        <v>17343.968299999993</v>
      </c>
      <c r="D72" s="55">
        <f t="shared" si="8"/>
        <v>4.4006638897640879E-3</v>
      </c>
      <c r="E72" s="78">
        <f t="shared" si="9"/>
        <v>3.5675406682257383E-3</v>
      </c>
    </row>
    <row r="73" spans="1:6" x14ac:dyDescent="0.25">
      <c r="A73" s="19" t="s">
        <v>18</v>
      </c>
      <c r="B73" s="22">
        <v>4767.8041199999998</v>
      </c>
      <c r="C73" s="22">
        <v>4638988.9265000019</v>
      </c>
      <c r="D73" s="55">
        <f t="shared" si="8"/>
        <v>0.9751856608764935</v>
      </c>
      <c r="E73" s="78">
        <f t="shared" si="9"/>
        <v>0.95420963463924358</v>
      </c>
    </row>
    <row r="74" spans="1:6" x14ac:dyDescent="0.25">
      <c r="A74" s="19" t="s">
        <v>51</v>
      </c>
      <c r="B74" s="22">
        <v>0.01</v>
      </c>
      <c r="C74" s="22">
        <v>1497.76</v>
      </c>
      <c r="D74" s="55">
        <f t="shared" si="8"/>
        <v>2.0453559675108748E-6</v>
      </c>
      <c r="E74" s="78">
        <f t="shared" si="9"/>
        <v>3.080794209732143E-4</v>
      </c>
    </row>
    <row r="75" spans="1:6" x14ac:dyDescent="0.25">
      <c r="A75" s="19" t="s">
        <v>21</v>
      </c>
      <c r="B75" s="22">
        <v>8.0000000000000002E-3</v>
      </c>
      <c r="C75" s="22">
        <v>21.506399999999999</v>
      </c>
      <c r="D75" s="55">
        <f t="shared" si="8"/>
        <v>1.6362847740086998E-6</v>
      </c>
      <c r="E75" s="78">
        <f t="shared" si="9"/>
        <v>4.423725603046106E-6</v>
      </c>
    </row>
    <row r="76" spans="1:6" x14ac:dyDescent="0.25">
      <c r="A76" s="19" t="s">
        <v>23</v>
      </c>
      <c r="B76" s="22">
        <v>41.47</v>
      </c>
      <c r="C76" s="22">
        <v>192338.4</v>
      </c>
      <c r="D76" s="55">
        <f t="shared" si="8"/>
        <v>8.482091197267597E-3</v>
      </c>
      <c r="E76" s="78">
        <f t="shared" si="9"/>
        <v>3.9562748973743775E-2</v>
      </c>
    </row>
    <row r="77" spans="1:6" x14ac:dyDescent="0.25">
      <c r="A77" s="19" t="s">
        <v>34</v>
      </c>
      <c r="B77" s="22">
        <v>4.0000000000000001E-3</v>
      </c>
      <c r="C77" s="22">
        <v>38.312100000000001</v>
      </c>
      <c r="D77" s="55">
        <f t="shared" si="8"/>
        <v>8.1814238700434991E-7</v>
      </c>
      <c r="E77" s="78">
        <f t="shared" si="9"/>
        <v>7.880548007870342E-6</v>
      </c>
    </row>
    <row r="78" spans="1:6" x14ac:dyDescent="0.25">
      <c r="A78" s="19" t="s">
        <v>52</v>
      </c>
      <c r="B78" s="22">
        <v>1.8520000000000001</v>
      </c>
      <c r="C78" s="22">
        <v>739.81</v>
      </c>
      <c r="D78" s="55">
        <f t="shared" si="8"/>
        <v>3.7879992518301405E-4</v>
      </c>
      <c r="E78" s="78">
        <f t="shared" si="9"/>
        <v>1.5217407089933876E-4</v>
      </c>
    </row>
    <row r="79" spans="1:6" x14ac:dyDescent="0.25">
      <c r="A79" s="19" t="s">
        <v>37</v>
      </c>
      <c r="B79" s="22">
        <v>0.14399999999999999</v>
      </c>
      <c r="C79" s="22">
        <v>205.2</v>
      </c>
      <c r="D79" s="55">
        <f t="shared" si="8"/>
        <v>2.9453125932156597E-5</v>
      </c>
      <c r="E79" s="78">
        <f t="shared" si="9"/>
        <v>4.2208295844263143E-5</v>
      </c>
    </row>
    <row r="80" spans="1:6" x14ac:dyDescent="0.25">
      <c r="A80" s="19" t="s">
        <v>38</v>
      </c>
      <c r="B80" s="22">
        <v>0.64500000000000002</v>
      </c>
      <c r="C80" s="22">
        <v>142.14499999999998</v>
      </c>
      <c r="D80" s="55">
        <f t="shared" si="8"/>
        <v>1.3192545990445143E-4</v>
      </c>
      <c r="E80" s="78">
        <f t="shared" si="9"/>
        <v>2.9238295383931697E-5</v>
      </c>
    </row>
    <row r="81" spans="1:6" x14ac:dyDescent="0.25">
      <c r="A81" s="1"/>
      <c r="B81" s="22"/>
      <c r="C81" s="22"/>
      <c r="D81" s="119"/>
      <c r="E81" s="133"/>
    </row>
    <row r="82" spans="1:6" ht="3.75" customHeight="1" x14ac:dyDescent="0.25">
      <c r="A82" s="134"/>
      <c r="B82" s="134"/>
      <c r="C82" s="134"/>
      <c r="D82" s="134"/>
      <c r="E82" s="134"/>
      <c r="F82" s="121"/>
    </row>
    <row r="83" spans="1:6" x14ac:dyDescent="0.25">
      <c r="A83" s="45" t="s">
        <v>8</v>
      </c>
      <c r="B83" s="119"/>
      <c r="C83" s="119"/>
      <c r="D83" s="119"/>
      <c r="E83" s="119"/>
    </row>
    <row r="84" spans="1:6" x14ac:dyDescent="0.25">
      <c r="A84" s="31" t="s">
        <v>9</v>
      </c>
      <c r="B84" s="119"/>
      <c r="C84" s="119"/>
      <c r="D84" s="119"/>
      <c r="E84" s="119"/>
    </row>
    <row r="85" spans="1:6" x14ac:dyDescent="0.25">
      <c r="A85" s="32" t="s">
        <v>10</v>
      </c>
      <c r="B85" s="119"/>
      <c r="C85" s="119"/>
      <c r="D85" s="119"/>
      <c r="E85" s="119"/>
    </row>
    <row r="86" spans="1:6" ht="3.75" customHeight="1" x14ac:dyDescent="0.25">
      <c r="A86" s="32"/>
      <c r="B86" s="119"/>
      <c r="C86" s="119"/>
      <c r="D86" s="119"/>
      <c r="E86" s="119"/>
    </row>
    <row r="87" spans="1:6" x14ac:dyDescent="0.25">
      <c r="A87" s="33" t="s">
        <v>63</v>
      </c>
      <c r="B87" s="34"/>
      <c r="C87" s="34"/>
      <c r="D87" s="119"/>
      <c r="E87" s="119"/>
    </row>
    <row r="88" spans="1:6" x14ac:dyDescent="0.25">
      <c r="A88" s="35" t="s">
        <v>64</v>
      </c>
      <c r="B88" s="119"/>
      <c r="C88" s="119"/>
      <c r="D88" s="119"/>
      <c r="E88" s="119"/>
    </row>
    <row r="89" spans="1:6" x14ac:dyDescent="0.25">
      <c r="A89" s="119"/>
      <c r="B89" s="119"/>
      <c r="C89" s="119"/>
      <c r="D89" s="119"/>
      <c r="E89" s="119"/>
    </row>
    <row r="90" spans="1:6" s="119" customFormat="1" x14ac:dyDescent="0.25"/>
    <row r="91" spans="1:6" s="119" customFormat="1" x14ac:dyDescent="0.25"/>
    <row r="92" spans="1:6" s="119" customFormat="1" x14ac:dyDescent="0.25"/>
    <row r="93" spans="1:6" s="119" customFormat="1" x14ac:dyDescent="0.25"/>
    <row r="94" spans="1:6" s="119" customFormat="1" x14ac:dyDescent="0.25"/>
    <row r="95" spans="1:6" s="119" customFormat="1" x14ac:dyDescent="0.25"/>
    <row r="96" spans="1:6" s="119" customFormat="1" x14ac:dyDescent="0.25"/>
    <row r="97" s="119" customFormat="1" x14ac:dyDescent="0.25"/>
    <row r="98" s="119" customFormat="1" x14ac:dyDescent="0.25"/>
    <row r="99" s="119" customFormat="1" x14ac:dyDescent="0.25"/>
    <row r="100" s="119" customFormat="1" x14ac:dyDescent="0.25"/>
    <row r="101" s="119" customFormat="1" x14ac:dyDescent="0.25"/>
    <row r="102" s="119" customFormat="1" x14ac:dyDescent="0.25"/>
  </sheetData>
  <mergeCells count="1">
    <mergeCell ref="A5:E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7"/>
  <sheetViews>
    <sheetView workbookViewId="0">
      <selection activeCell="E64" sqref="E64"/>
    </sheetView>
  </sheetViews>
  <sheetFormatPr baseColWidth="10" defaultRowHeight="15" x14ac:dyDescent="0.25"/>
  <cols>
    <col min="1" max="1" width="29.85546875" customWidth="1"/>
    <col min="2" max="2" width="15" customWidth="1"/>
    <col min="3" max="3" width="14.140625" customWidth="1"/>
    <col min="4" max="11" width="11.42578125" style="119"/>
  </cols>
  <sheetData>
    <row r="1" spans="1:5" x14ac:dyDescent="0.25">
      <c r="A1" s="119"/>
      <c r="B1" s="119"/>
      <c r="C1" s="119"/>
    </row>
    <row r="2" spans="1:5" x14ac:dyDescent="0.25">
      <c r="A2" s="119"/>
      <c r="B2" s="119"/>
      <c r="C2" s="119"/>
    </row>
    <row r="3" spans="1:5" x14ac:dyDescent="0.25">
      <c r="A3" s="119"/>
      <c r="B3" s="119"/>
      <c r="C3" s="119"/>
    </row>
    <row r="4" spans="1:5" ht="36" customHeight="1" x14ac:dyDescent="0.3">
      <c r="A4" s="169" t="s">
        <v>58</v>
      </c>
      <c r="B4" s="169"/>
      <c r="C4" s="169"/>
      <c r="D4" s="56"/>
      <c r="E4" s="56"/>
    </row>
    <row r="5" spans="1:5" ht="15.75" thickBot="1" x14ac:dyDescent="0.3">
      <c r="A5" s="176" t="s">
        <v>12</v>
      </c>
      <c r="B5" s="176"/>
      <c r="C5" s="176"/>
    </row>
    <row r="6" spans="1:5" ht="15.75" x14ac:dyDescent="0.25">
      <c r="A6" s="12" t="s">
        <v>2</v>
      </c>
      <c r="B6" s="172"/>
      <c r="C6" s="173"/>
    </row>
    <row r="7" spans="1:5" x14ac:dyDescent="0.25">
      <c r="A7" s="86" t="s">
        <v>3</v>
      </c>
      <c r="B7" s="87" t="s">
        <v>0</v>
      </c>
      <c r="C7" s="88" t="s">
        <v>1</v>
      </c>
      <c r="D7" s="120"/>
    </row>
    <row r="8" spans="1:5" x14ac:dyDescent="0.25">
      <c r="A8" s="42" t="s">
        <v>4</v>
      </c>
      <c r="B8" s="43">
        <f>+SUM(B9:B19)</f>
        <v>700.43922689999988</v>
      </c>
      <c r="C8" s="69">
        <f>+SUM(C9:C19)</f>
        <v>2761223.2236000001</v>
      </c>
      <c r="D8" s="120"/>
    </row>
    <row r="9" spans="1:5" x14ac:dyDescent="0.25">
      <c r="A9" s="18" t="s">
        <v>14</v>
      </c>
      <c r="B9" s="21">
        <v>402.71953399999995</v>
      </c>
      <c r="C9" s="62">
        <v>1633810.6839000001</v>
      </c>
      <c r="D9" s="135"/>
    </row>
    <row r="10" spans="1:5" x14ac:dyDescent="0.25">
      <c r="A10" s="19" t="s">
        <v>15</v>
      </c>
      <c r="B10" s="22">
        <v>7.1723400000000002</v>
      </c>
      <c r="C10" s="63">
        <v>113218.5793</v>
      </c>
      <c r="D10" s="135"/>
    </row>
    <row r="11" spans="1:5" x14ac:dyDescent="0.25">
      <c r="A11" s="19" t="s">
        <v>16</v>
      </c>
      <c r="B11" s="22">
        <v>18.4979312</v>
      </c>
      <c r="C11" s="63">
        <v>116299.61270000003</v>
      </c>
      <c r="D11" s="135"/>
    </row>
    <row r="12" spans="1:5" x14ac:dyDescent="0.25">
      <c r="A12" s="19" t="s">
        <v>17</v>
      </c>
      <c r="B12" s="22">
        <v>0.46996000000000004</v>
      </c>
      <c r="C12" s="63">
        <v>9748.3149000000012</v>
      </c>
      <c r="D12" s="135"/>
    </row>
    <row r="13" spans="1:5" x14ac:dyDescent="0.25">
      <c r="A13" s="19" t="s">
        <v>42</v>
      </c>
      <c r="B13" s="22">
        <v>239.63334</v>
      </c>
      <c r="C13" s="63">
        <v>788531.40140000009</v>
      </c>
      <c r="D13" s="135"/>
    </row>
    <row r="14" spans="1:5" x14ac:dyDescent="0.25">
      <c r="A14" s="19" t="s">
        <v>18</v>
      </c>
      <c r="B14" s="22">
        <v>2.3926616999999997</v>
      </c>
      <c r="C14" s="63">
        <v>20267.306</v>
      </c>
      <c r="D14" s="135"/>
    </row>
    <row r="15" spans="1:5" x14ac:dyDescent="0.25">
      <c r="A15" s="19" t="s">
        <v>19</v>
      </c>
      <c r="B15" s="22">
        <v>29.132459999999998</v>
      </c>
      <c r="C15" s="63">
        <v>72539.825400000002</v>
      </c>
      <c r="D15" s="135"/>
    </row>
    <row r="16" spans="1:5" x14ac:dyDescent="0.25">
      <c r="A16" s="19" t="s">
        <v>21</v>
      </c>
      <c r="B16" s="22">
        <v>0.02</v>
      </c>
      <c r="C16" s="63">
        <v>62.5</v>
      </c>
      <c r="D16" s="135"/>
    </row>
    <row r="17" spans="1:4" x14ac:dyDescent="0.25">
      <c r="A17" s="19" t="s">
        <v>23</v>
      </c>
      <c r="B17" s="22">
        <v>0.4</v>
      </c>
      <c r="C17" s="63">
        <v>6715</v>
      </c>
      <c r="D17" s="135"/>
    </row>
    <row r="18" spans="1:4" x14ac:dyDescent="0.25">
      <c r="A18" s="19" t="s">
        <v>38</v>
      </c>
      <c r="B18" s="22">
        <v>1E-3</v>
      </c>
      <c r="C18" s="63">
        <v>30</v>
      </c>
      <c r="D18" s="135"/>
    </row>
    <row r="19" spans="1:4" x14ac:dyDescent="0.25">
      <c r="A19" s="2"/>
      <c r="B19" s="23"/>
      <c r="C19" s="64"/>
      <c r="D19" s="135"/>
    </row>
    <row r="20" spans="1:4" x14ac:dyDescent="0.25">
      <c r="A20" s="1"/>
      <c r="B20" s="22"/>
      <c r="C20" s="22"/>
      <c r="D20" s="135"/>
    </row>
    <row r="21" spans="1:4" ht="14.25" customHeight="1" x14ac:dyDescent="0.25">
      <c r="A21" s="121"/>
      <c r="B21" s="122"/>
      <c r="C21" s="122"/>
    </row>
    <row r="22" spans="1:4" ht="21" customHeight="1" x14ac:dyDescent="0.25">
      <c r="A22" s="15" t="s">
        <v>5</v>
      </c>
      <c r="B22" s="16">
        <f>SUM(B23:B27)</f>
        <v>3.4261098000000003</v>
      </c>
      <c r="C22" s="65">
        <f>SUM(C23:C26)</f>
        <v>13532.644400000001</v>
      </c>
    </row>
    <row r="23" spans="1:4" x14ac:dyDescent="0.25">
      <c r="A23" s="18" t="s">
        <v>26</v>
      </c>
      <c r="B23" s="21">
        <v>0.163296</v>
      </c>
      <c r="C23" s="62">
        <v>327.95280000000002</v>
      </c>
    </row>
    <row r="24" spans="1:4" x14ac:dyDescent="0.25">
      <c r="A24" s="19" t="s">
        <v>16</v>
      </c>
      <c r="B24" s="22">
        <v>3.1535411000000004</v>
      </c>
      <c r="C24" s="63">
        <v>11090.527100000001</v>
      </c>
    </row>
    <row r="25" spans="1:4" x14ac:dyDescent="0.25">
      <c r="A25" s="19" t="s">
        <v>18</v>
      </c>
      <c r="B25" s="22">
        <v>5.3272699999999999E-2</v>
      </c>
      <c r="C25" s="63">
        <v>1986.1644999999996</v>
      </c>
    </row>
    <row r="26" spans="1:4" x14ac:dyDescent="0.25">
      <c r="A26" s="19" t="s">
        <v>21</v>
      </c>
      <c r="B26" s="22">
        <v>5.6000000000000001E-2</v>
      </c>
      <c r="C26" s="63">
        <v>128</v>
      </c>
    </row>
    <row r="27" spans="1:4" x14ac:dyDescent="0.25">
      <c r="A27" s="2"/>
      <c r="B27" s="23"/>
      <c r="C27" s="64"/>
      <c r="D27" s="120"/>
    </row>
    <row r="28" spans="1:4" x14ac:dyDescent="0.25">
      <c r="A28" s="17"/>
      <c r="B28" s="22"/>
      <c r="C28" s="22"/>
      <c r="D28" s="120"/>
    </row>
    <row r="29" spans="1:4" ht="13.5" customHeight="1" x14ac:dyDescent="0.25">
      <c r="A29" s="119"/>
      <c r="B29" s="119"/>
      <c r="C29" s="119"/>
    </row>
    <row r="30" spans="1:4" ht="31.5" customHeight="1" x14ac:dyDescent="0.25">
      <c r="A30" s="24" t="s">
        <v>72</v>
      </c>
      <c r="B30" s="16">
        <f>+SUM(B31:B42)</f>
        <v>7729.5698679999978</v>
      </c>
      <c r="C30" s="65">
        <f>+SUM(C31:C42)</f>
        <v>5016510.5469000014</v>
      </c>
      <c r="D30" s="120"/>
    </row>
    <row r="31" spans="1:4" x14ac:dyDescent="0.25">
      <c r="A31" s="18" t="s">
        <v>26</v>
      </c>
      <c r="B31" s="25">
        <v>0.10181</v>
      </c>
      <c r="C31" s="66">
        <v>71.266999999999996</v>
      </c>
      <c r="D31" s="135"/>
    </row>
    <row r="32" spans="1:4" x14ac:dyDescent="0.25">
      <c r="A32" s="19" t="s">
        <v>15</v>
      </c>
      <c r="B32" s="27">
        <v>0.10031999999999999</v>
      </c>
      <c r="C32" s="67">
        <v>4308.1032000000005</v>
      </c>
      <c r="D32" s="135"/>
    </row>
    <row r="33" spans="1:4" x14ac:dyDescent="0.25">
      <c r="A33" s="19" t="s">
        <v>16</v>
      </c>
      <c r="B33" s="27">
        <v>103.17021420000002</v>
      </c>
      <c r="C33" s="67">
        <v>217603.61550000001</v>
      </c>
      <c r="D33" s="135"/>
    </row>
    <row r="34" spans="1:4" x14ac:dyDescent="0.25">
      <c r="A34" s="19" t="s">
        <v>53</v>
      </c>
      <c r="B34" s="27">
        <v>3.78E-2</v>
      </c>
      <c r="C34" s="67">
        <v>4251.1670999999997</v>
      </c>
      <c r="D34" s="135"/>
    </row>
    <row r="35" spans="1:4" x14ac:dyDescent="0.25">
      <c r="A35" s="19" t="s">
        <v>17</v>
      </c>
      <c r="B35" s="27">
        <v>6.9620000000000001E-2</v>
      </c>
      <c r="C35" s="67">
        <v>3052.9691000000003</v>
      </c>
      <c r="D35" s="135"/>
    </row>
    <row r="36" spans="1:4" x14ac:dyDescent="0.25">
      <c r="A36" s="19" t="s">
        <v>18</v>
      </c>
      <c r="B36" s="27">
        <v>7622.5872637999983</v>
      </c>
      <c r="C36" s="67">
        <v>4750772.9478000021</v>
      </c>
      <c r="D36" s="135"/>
    </row>
    <row r="37" spans="1:4" x14ac:dyDescent="0.25">
      <c r="A37" s="19" t="s">
        <v>21</v>
      </c>
      <c r="B37" s="27">
        <v>0.18909999999999999</v>
      </c>
      <c r="C37" s="67">
        <v>799.78000000000009</v>
      </c>
      <c r="D37" s="135"/>
    </row>
    <row r="38" spans="1:4" x14ac:dyDescent="0.25">
      <c r="A38" s="19" t="s">
        <v>23</v>
      </c>
      <c r="B38" s="27">
        <v>0.874</v>
      </c>
      <c r="C38" s="67">
        <v>3757.55</v>
      </c>
      <c r="D38" s="135"/>
    </row>
    <row r="39" spans="1:4" x14ac:dyDescent="0.25">
      <c r="A39" s="19" t="s">
        <v>59</v>
      </c>
      <c r="B39" s="27">
        <v>5.8000000000000003E-2</v>
      </c>
      <c r="C39" s="67">
        <v>100</v>
      </c>
      <c r="D39" s="135"/>
    </row>
    <row r="40" spans="1:4" x14ac:dyDescent="0.25">
      <c r="A40" s="19" t="s">
        <v>48</v>
      </c>
      <c r="B40" s="27">
        <v>5.5460000000000002E-2</v>
      </c>
      <c r="C40" s="67">
        <v>2455.9880000000003</v>
      </c>
      <c r="D40" s="135"/>
    </row>
    <row r="41" spans="1:4" x14ac:dyDescent="0.25">
      <c r="A41" s="19" t="s">
        <v>55</v>
      </c>
      <c r="B41" s="27">
        <v>2.3262799999999997</v>
      </c>
      <c r="C41" s="67">
        <v>29337.159199999998</v>
      </c>
      <c r="D41" s="135"/>
    </row>
    <row r="42" spans="1:4" x14ac:dyDescent="0.25">
      <c r="A42" s="2"/>
      <c r="B42" s="29"/>
      <c r="C42" s="68"/>
      <c r="D42" s="120"/>
    </row>
    <row r="43" spans="1:4" x14ac:dyDescent="0.25">
      <c r="A43" s="17"/>
      <c r="B43" s="27"/>
      <c r="C43" s="28"/>
      <c r="D43" s="120"/>
    </row>
    <row r="44" spans="1:4" ht="15" customHeight="1" x14ac:dyDescent="0.25">
      <c r="A44" s="17"/>
      <c r="B44" s="28"/>
      <c r="C44" s="28"/>
    </row>
    <row r="45" spans="1:4" ht="18" customHeight="1" x14ac:dyDescent="0.25">
      <c r="A45" s="15" t="s">
        <v>6</v>
      </c>
      <c r="B45" s="16">
        <f>+SUM(B46:B51)</f>
        <v>3256.4027834999993</v>
      </c>
      <c r="C45" s="65">
        <f>+SUM(C46:C51)</f>
        <v>9421256.0341000017</v>
      </c>
      <c r="D45" s="120"/>
    </row>
    <row r="46" spans="1:4" x14ac:dyDescent="0.25">
      <c r="A46" s="18" t="s">
        <v>31</v>
      </c>
      <c r="B46" s="25">
        <v>2.0440100000000001</v>
      </c>
      <c r="C46" s="66">
        <v>46855.49</v>
      </c>
      <c r="D46" s="135"/>
    </row>
    <row r="47" spans="1:4" x14ac:dyDescent="0.25">
      <c r="A47" s="19" t="s">
        <v>18</v>
      </c>
      <c r="B47" s="27">
        <v>3253.2950634999997</v>
      </c>
      <c r="C47" s="67">
        <v>9348133.6241000015</v>
      </c>
      <c r="D47" s="135"/>
    </row>
    <row r="48" spans="1:4" x14ac:dyDescent="0.25">
      <c r="A48" s="19" t="s">
        <v>47</v>
      </c>
      <c r="B48" s="27">
        <v>6.0000000000000001E-3</v>
      </c>
      <c r="C48" s="67">
        <v>76.92</v>
      </c>
      <c r="D48" s="135"/>
    </row>
    <row r="49" spans="1:5" x14ac:dyDescent="0.25">
      <c r="A49" s="19" t="s">
        <v>37</v>
      </c>
      <c r="B49" s="27">
        <v>0.91371000000000002</v>
      </c>
      <c r="C49" s="67">
        <v>23310</v>
      </c>
      <c r="D49" s="135"/>
    </row>
    <row r="50" spans="1:5" x14ac:dyDescent="0.25">
      <c r="A50" s="19" t="s">
        <v>38</v>
      </c>
      <c r="B50" s="27">
        <v>0.14399999999999999</v>
      </c>
      <c r="C50" s="67">
        <v>2880</v>
      </c>
      <c r="D50" s="135"/>
    </row>
    <row r="51" spans="1:5" x14ac:dyDescent="0.25">
      <c r="A51" s="2"/>
      <c r="B51" s="29"/>
      <c r="C51" s="68"/>
      <c r="D51" s="120"/>
    </row>
    <row r="52" spans="1:5" x14ac:dyDescent="0.25">
      <c r="A52" s="1"/>
      <c r="B52" s="27"/>
      <c r="C52" s="28"/>
      <c r="D52" s="120"/>
    </row>
    <row r="53" spans="1:5" ht="13.5" customHeight="1" x14ac:dyDescent="0.25">
      <c r="A53" s="1"/>
      <c r="B53" s="28"/>
      <c r="C53" s="28"/>
    </row>
    <row r="54" spans="1:5" ht="15.75" customHeight="1" x14ac:dyDescent="0.25">
      <c r="A54" s="15" t="s">
        <v>7</v>
      </c>
      <c r="B54" s="16">
        <f>SUM(B55:B58)</f>
        <v>2707.5515605000001</v>
      </c>
      <c r="C54" s="65">
        <f>SUM(C55:C58)</f>
        <v>2962889.9278000006</v>
      </c>
    </row>
    <row r="55" spans="1:5" x14ac:dyDescent="0.25">
      <c r="A55" s="18" t="s">
        <v>16</v>
      </c>
      <c r="B55" s="21">
        <v>27.798665200000009</v>
      </c>
      <c r="C55" s="62">
        <v>14921.330900000001</v>
      </c>
    </row>
    <row r="56" spans="1:5" x14ac:dyDescent="0.25">
      <c r="A56" s="19" t="s">
        <v>18</v>
      </c>
      <c r="B56" s="22">
        <v>2630.8498953000003</v>
      </c>
      <c r="C56" s="63">
        <v>2746132.6169000007</v>
      </c>
    </row>
    <row r="57" spans="1:5" x14ac:dyDescent="0.25">
      <c r="A57" s="19" t="s">
        <v>23</v>
      </c>
      <c r="B57" s="22">
        <v>48.902999999999999</v>
      </c>
      <c r="C57" s="63">
        <v>201835.98</v>
      </c>
    </row>
    <row r="58" spans="1:5" x14ac:dyDescent="0.25">
      <c r="A58" s="19"/>
      <c r="B58" s="22"/>
      <c r="C58" s="63"/>
    </row>
    <row r="59" spans="1:5" ht="3.75" customHeight="1" x14ac:dyDescent="0.25">
      <c r="A59" s="134"/>
      <c r="B59" s="134"/>
      <c r="C59" s="136"/>
    </row>
    <row r="60" spans="1:5" x14ac:dyDescent="0.25">
      <c r="A60" s="45" t="s">
        <v>8</v>
      </c>
      <c r="B60" s="119"/>
      <c r="C60" s="119"/>
    </row>
    <row r="61" spans="1:5" ht="26.25" customHeight="1" x14ac:dyDescent="0.25">
      <c r="A61" s="171" t="s">
        <v>10</v>
      </c>
      <c r="B61" s="171"/>
      <c r="C61" s="171"/>
      <c r="D61" s="37"/>
    </row>
    <row r="62" spans="1:5" ht="3.75" customHeight="1" x14ac:dyDescent="0.25">
      <c r="A62" s="32"/>
      <c r="B62" s="119"/>
      <c r="C62" s="119"/>
    </row>
    <row r="63" spans="1:5" x14ac:dyDescent="0.25">
      <c r="A63" s="33" t="s">
        <v>63</v>
      </c>
      <c r="B63" s="34"/>
      <c r="C63" s="34"/>
    </row>
    <row r="64" spans="1:5" ht="24.75" customHeight="1" x14ac:dyDescent="0.25">
      <c r="A64" s="166" t="s">
        <v>66</v>
      </c>
      <c r="B64" s="166"/>
      <c r="C64" s="166"/>
      <c r="D64" s="38"/>
      <c r="E64" s="38"/>
    </row>
    <row r="65" s="119" customFormat="1" x14ac:dyDescent="0.25"/>
    <row r="66" s="119" customFormat="1" x14ac:dyDescent="0.25"/>
    <row r="67" s="119" customFormat="1" x14ac:dyDescent="0.25"/>
    <row r="68" s="119" customFormat="1" x14ac:dyDescent="0.25"/>
    <row r="69" s="119" customFormat="1" x14ac:dyDescent="0.25"/>
    <row r="70" s="119" customFormat="1" x14ac:dyDescent="0.25"/>
    <row r="71" s="119" customFormat="1" x14ac:dyDescent="0.25"/>
    <row r="72" s="119" customFormat="1" x14ac:dyDescent="0.25"/>
    <row r="73" s="119" customFormat="1" x14ac:dyDescent="0.25"/>
    <row r="74" s="119" customFormat="1" x14ac:dyDescent="0.25"/>
    <row r="75" s="119" customFormat="1" x14ac:dyDescent="0.25"/>
    <row r="76" s="119" customFormat="1" x14ac:dyDescent="0.25"/>
    <row r="77" s="119" customFormat="1" x14ac:dyDescent="0.25"/>
  </sheetData>
  <mergeCells count="5">
    <mergeCell ref="A64:C64"/>
    <mergeCell ref="B6:C6"/>
    <mergeCell ref="A5:C5"/>
    <mergeCell ref="A4:C4"/>
    <mergeCell ref="A61:C6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2"/>
  <sheetViews>
    <sheetView workbookViewId="0">
      <selection activeCell="F62" sqref="F62"/>
    </sheetView>
  </sheetViews>
  <sheetFormatPr baseColWidth="10" defaultRowHeight="12.75" x14ac:dyDescent="0.2"/>
  <cols>
    <col min="1" max="1" width="29.28515625" style="3" customWidth="1"/>
    <col min="2" max="2" width="13.7109375" style="3" customWidth="1"/>
    <col min="3" max="3" width="14.5703125" style="3" customWidth="1"/>
    <col min="4" max="13" width="11.42578125" style="6"/>
    <col min="14" max="16384" width="11.42578125" style="3"/>
  </cols>
  <sheetData>
    <row r="1" spans="1:4" x14ac:dyDescent="0.2">
      <c r="A1" s="6"/>
      <c r="B1" s="6"/>
      <c r="C1" s="6"/>
    </row>
    <row r="2" spans="1:4" x14ac:dyDescent="0.2">
      <c r="A2" s="6"/>
      <c r="B2" s="6"/>
      <c r="C2" s="6"/>
    </row>
    <row r="3" spans="1:4" x14ac:dyDescent="0.2">
      <c r="A3" s="6"/>
      <c r="B3" s="6"/>
      <c r="C3" s="6"/>
    </row>
    <row r="4" spans="1:4" x14ac:dyDescent="0.2">
      <c r="A4" s="6"/>
      <c r="B4" s="6"/>
      <c r="C4" s="6"/>
    </row>
    <row r="5" spans="1:4" ht="15" x14ac:dyDescent="0.25">
      <c r="A5" s="58" t="s">
        <v>67</v>
      </c>
      <c r="B5" s="58"/>
      <c r="C5" s="58"/>
    </row>
    <row r="6" spans="1:4" ht="15" customHeight="1" x14ac:dyDescent="0.25">
      <c r="A6" s="170" t="s">
        <v>12</v>
      </c>
      <c r="B6" s="170"/>
      <c r="C6" s="170"/>
    </row>
    <row r="7" spans="1:4" ht="3.75" customHeight="1" thickBot="1" x14ac:dyDescent="0.25">
      <c r="A7" s="57"/>
      <c r="B7" s="57"/>
      <c r="C7" s="57"/>
    </row>
    <row r="8" spans="1:4" ht="15" customHeight="1" x14ac:dyDescent="0.25">
      <c r="A8" s="12" t="s">
        <v>2</v>
      </c>
      <c r="B8" s="172"/>
      <c r="C8" s="173"/>
    </row>
    <row r="9" spans="1:4" x14ac:dyDescent="0.2">
      <c r="A9" s="86" t="s">
        <v>3</v>
      </c>
      <c r="B9" s="87" t="s">
        <v>0</v>
      </c>
      <c r="C9" s="88" t="s">
        <v>1</v>
      </c>
      <c r="D9" s="79"/>
    </row>
    <row r="10" spans="1:4" ht="15.75" customHeight="1" x14ac:dyDescent="0.2">
      <c r="A10" s="42" t="s">
        <v>4</v>
      </c>
      <c r="B10" s="43">
        <f>+SUM(B11:B15)</f>
        <v>610.10972730000003</v>
      </c>
      <c r="C10" s="44">
        <f>+SUM(C11:C15)</f>
        <v>2409649.0466999998</v>
      </c>
      <c r="D10" s="79"/>
    </row>
    <row r="11" spans="1:4" x14ac:dyDescent="0.2">
      <c r="A11" s="18" t="s">
        <v>60</v>
      </c>
      <c r="B11" s="21">
        <v>0.04</v>
      </c>
      <c r="C11" s="62">
        <v>80</v>
      </c>
      <c r="D11" s="80"/>
    </row>
    <row r="12" spans="1:4" x14ac:dyDescent="0.2">
      <c r="A12" s="19" t="s">
        <v>14</v>
      </c>
      <c r="B12" s="22">
        <v>393.17331000000001</v>
      </c>
      <c r="C12" s="63">
        <v>1638129.6481999999</v>
      </c>
      <c r="D12" s="80"/>
    </row>
    <row r="13" spans="1:4" x14ac:dyDescent="0.2">
      <c r="A13" s="19" t="s">
        <v>15</v>
      </c>
      <c r="B13" s="22">
        <v>0.48735000000000001</v>
      </c>
      <c r="C13" s="63">
        <v>4743.8535000000002</v>
      </c>
      <c r="D13" s="80"/>
    </row>
    <row r="14" spans="1:4" x14ac:dyDescent="0.2">
      <c r="A14" s="19" t="s">
        <v>16</v>
      </c>
      <c r="B14" s="22">
        <v>9.3720473000000002</v>
      </c>
      <c r="C14" s="63">
        <v>47883.724499999997</v>
      </c>
      <c r="D14" s="80"/>
    </row>
    <row r="15" spans="1:4" x14ac:dyDescent="0.2">
      <c r="A15" s="19" t="s">
        <v>42</v>
      </c>
      <c r="B15" s="22">
        <v>207.03701999999998</v>
      </c>
      <c r="C15" s="63">
        <v>718811.82050000003</v>
      </c>
      <c r="D15" s="80"/>
    </row>
    <row r="16" spans="1:4" ht="15" customHeight="1" x14ac:dyDescent="0.2">
      <c r="A16" s="19" t="s">
        <v>18</v>
      </c>
      <c r="B16" s="22">
        <v>0.78953340000000016</v>
      </c>
      <c r="C16" s="63">
        <v>4259.9450999999999</v>
      </c>
    </row>
    <row r="17" spans="1:4" ht="15" customHeight="1" x14ac:dyDescent="0.2">
      <c r="A17" s="81"/>
      <c r="B17" s="137"/>
      <c r="C17" s="138"/>
    </row>
    <row r="18" spans="1:4" ht="15" customHeight="1" x14ac:dyDescent="0.2">
      <c r="A18" s="6"/>
      <c r="B18" s="139"/>
      <c r="C18" s="139"/>
    </row>
    <row r="19" spans="1:4" ht="15" customHeight="1" x14ac:dyDescent="0.2">
      <c r="A19" s="6"/>
      <c r="B19" s="139"/>
      <c r="C19" s="139"/>
    </row>
    <row r="20" spans="1:4" ht="16.5" customHeight="1" x14ac:dyDescent="0.2">
      <c r="A20" s="15" t="s">
        <v>5</v>
      </c>
      <c r="B20" s="16">
        <f>SUM(B21:B27)</f>
        <v>26.756383599999999</v>
      </c>
      <c r="C20" s="16">
        <f>SUM(C21:C25)</f>
        <v>48433.491500000004</v>
      </c>
    </row>
    <row r="21" spans="1:4" x14ac:dyDescent="0.2">
      <c r="A21" s="19" t="s">
        <v>61</v>
      </c>
      <c r="B21" s="22">
        <v>24.093</v>
      </c>
      <c r="C21" s="63">
        <v>39837.775500000003</v>
      </c>
    </row>
    <row r="22" spans="1:4" x14ac:dyDescent="0.2">
      <c r="A22" s="19" t="s">
        <v>60</v>
      </c>
      <c r="B22" s="22">
        <v>0.04</v>
      </c>
      <c r="C22" s="63">
        <v>80</v>
      </c>
    </row>
    <row r="23" spans="1:4" x14ac:dyDescent="0.2">
      <c r="A23" s="19" t="s">
        <v>16</v>
      </c>
      <c r="B23" s="22">
        <v>2.3763635999999995</v>
      </c>
      <c r="C23" s="63">
        <v>7995.2190000000001</v>
      </c>
    </row>
    <row r="24" spans="1:4" x14ac:dyDescent="0.2">
      <c r="A24" s="19" t="s">
        <v>18</v>
      </c>
      <c r="B24" s="22">
        <v>0.182</v>
      </c>
      <c r="C24" s="63">
        <v>408.5</v>
      </c>
    </row>
    <row r="25" spans="1:4" x14ac:dyDescent="0.2">
      <c r="A25" s="19" t="s">
        <v>47</v>
      </c>
      <c r="B25" s="22">
        <v>6.5019999999999994E-2</v>
      </c>
      <c r="C25" s="63">
        <v>111.997</v>
      </c>
    </row>
    <row r="26" spans="1:4" x14ac:dyDescent="0.2">
      <c r="A26" s="82"/>
      <c r="B26" s="23"/>
      <c r="C26" s="64"/>
    </row>
    <row r="27" spans="1:4" ht="14.25" customHeight="1" x14ac:dyDescent="0.2">
      <c r="A27" s="6"/>
      <c r="B27" s="139"/>
      <c r="C27" s="139"/>
      <c r="D27" s="79"/>
    </row>
    <row r="28" spans="1:4" ht="14.25" customHeight="1" thickBot="1" x14ac:dyDescent="0.25">
      <c r="A28" s="6"/>
      <c r="B28" s="139"/>
      <c r="C28" s="139"/>
    </row>
    <row r="29" spans="1:4" ht="31.5" customHeight="1" x14ac:dyDescent="0.2">
      <c r="A29" s="10" t="s">
        <v>72</v>
      </c>
      <c r="B29" s="5">
        <f>+SUM(B30:B37)</f>
        <v>2550.6964207000005</v>
      </c>
      <c r="C29" s="11">
        <f>+SUM(C30:C37)</f>
        <v>1502404.9569000003</v>
      </c>
      <c r="D29" s="79"/>
    </row>
    <row r="30" spans="1:4" x14ac:dyDescent="0.2">
      <c r="A30" s="19" t="s">
        <v>60</v>
      </c>
      <c r="B30" s="22">
        <v>0.06</v>
      </c>
      <c r="C30" s="63">
        <v>90</v>
      </c>
      <c r="D30" s="80"/>
    </row>
    <row r="31" spans="1:4" x14ac:dyDescent="0.2">
      <c r="A31" s="19" t="s">
        <v>41</v>
      </c>
      <c r="B31" s="22">
        <v>109.42426</v>
      </c>
      <c r="C31" s="63">
        <v>168513.36040000001</v>
      </c>
      <c r="D31" s="80"/>
    </row>
    <row r="32" spans="1:4" x14ac:dyDescent="0.2">
      <c r="A32" s="19" t="s">
        <v>16</v>
      </c>
      <c r="B32" s="22">
        <v>28.313858900000003</v>
      </c>
      <c r="C32" s="63">
        <v>63593.804600000025</v>
      </c>
      <c r="D32" s="80"/>
    </row>
    <row r="33" spans="1:4" x14ac:dyDescent="0.2">
      <c r="A33" s="19" t="s">
        <v>18</v>
      </c>
      <c r="B33" s="22">
        <v>2412.2450778000002</v>
      </c>
      <c r="C33" s="63">
        <v>1267247.7932000002</v>
      </c>
      <c r="D33" s="80"/>
    </row>
    <row r="34" spans="1:4" x14ac:dyDescent="0.2">
      <c r="A34" s="19" t="s">
        <v>47</v>
      </c>
      <c r="B34" s="22">
        <v>2.3224000000000002E-2</v>
      </c>
      <c r="C34" s="63">
        <v>39.998699999999999</v>
      </c>
      <c r="D34" s="80"/>
    </row>
    <row r="35" spans="1:4" x14ac:dyDescent="0.2">
      <c r="A35" s="19" t="s">
        <v>23</v>
      </c>
      <c r="B35" s="22">
        <v>0.63</v>
      </c>
      <c r="C35" s="63">
        <v>2920</v>
      </c>
      <c r="D35" s="80"/>
    </row>
    <row r="36" spans="1:4" x14ac:dyDescent="0.2">
      <c r="A36" s="82"/>
      <c r="B36" s="23"/>
      <c r="C36" s="64"/>
      <c r="D36" s="80"/>
    </row>
    <row r="37" spans="1:4" x14ac:dyDescent="0.2">
      <c r="A37" s="6"/>
      <c r="B37" s="139"/>
      <c r="C37" s="139"/>
      <c r="D37" s="79"/>
    </row>
    <row r="38" spans="1:4" ht="13.5" customHeight="1" thickBot="1" x14ac:dyDescent="0.25">
      <c r="A38" s="6"/>
      <c r="B38" s="139"/>
      <c r="C38" s="139"/>
    </row>
    <row r="39" spans="1:4" ht="16.5" customHeight="1" x14ac:dyDescent="0.2">
      <c r="A39" s="10" t="s">
        <v>6</v>
      </c>
      <c r="B39" s="5">
        <f>+SUM(B40:B44)</f>
        <v>844.37452139999959</v>
      </c>
      <c r="C39" s="140">
        <f>+SUM(C40:C44)</f>
        <v>2384100.3389999983</v>
      </c>
      <c r="D39" s="79"/>
    </row>
    <row r="40" spans="1:4" x14ac:dyDescent="0.2">
      <c r="A40" s="19" t="s">
        <v>31</v>
      </c>
      <c r="B40" s="22">
        <v>0.1125</v>
      </c>
      <c r="C40" s="63">
        <v>3000</v>
      </c>
      <c r="D40" s="80"/>
    </row>
    <row r="41" spans="1:4" x14ac:dyDescent="0.2">
      <c r="A41" s="19" t="s">
        <v>18</v>
      </c>
      <c r="B41" s="22">
        <v>843.57392139999968</v>
      </c>
      <c r="C41" s="63">
        <v>2366027.2989999983</v>
      </c>
      <c r="D41" s="80"/>
    </row>
    <row r="42" spans="1:4" x14ac:dyDescent="0.2">
      <c r="A42" s="19" t="s">
        <v>47</v>
      </c>
      <c r="B42" s="22">
        <v>7.1999999999999995E-2</v>
      </c>
      <c r="C42" s="63">
        <v>923.04000000000008</v>
      </c>
      <c r="D42" s="80"/>
    </row>
    <row r="43" spans="1:4" x14ac:dyDescent="0.2">
      <c r="A43" s="19" t="s">
        <v>37</v>
      </c>
      <c r="B43" s="22">
        <v>0.61609999999999998</v>
      </c>
      <c r="C43" s="63">
        <v>14150</v>
      </c>
      <c r="D43" s="80"/>
    </row>
    <row r="44" spans="1:4" x14ac:dyDescent="0.2">
      <c r="A44" s="83"/>
      <c r="B44" s="137"/>
      <c r="C44" s="138"/>
      <c r="D44" s="79"/>
    </row>
    <row r="45" spans="1:4" x14ac:dyDescent="0.2">
      <c r="A45" s="6"/>
      <c r="B45" s="139"/>
      <c r="C45" s="139"/>
      <c r="D45" s="79"/>
    </row>
    <row r="46" spans="1:4" ht="12" customHeight="1" thickBot="1" x14ac:dyDescent="0.25">
      <c r="A46" s="6"/>
      <c r="B46" s="139"/>
      <c r="C46" s="139"/>
    </row>
    <row r="47" spans="1:4" ht="15.75" customHeight="1" thickBot="1" x14ac:dyDescent="0.25">
      <c r="A47" s="9" t="s">
        <v>7</v>
      </c>
      <c r="B47" s="7">
        <f>SUM(B48:B51)</f>
        <v>334.09409829999998</v>
      </c>
      <c r="C47" s="8">
        <f>SUM(C48:C51)</f>
        <v>553586.39659999975</v>
      </c>
    </row>
    <row r="48" spans="1:4" x14ac:dyDescent="0.2">
      <c r="A48" s="19" t="s">
        <v>60</v>
      </c>
      <c r="B48" s="22">
        <v>0.5</v>
      </c>
      <c r="C48" s="63">
        <v>25</v>
      </c>
    </row>
    <row r="49" spans="1:6" x14ac:dyDescent="0.2">
      <c r="A49" s="19" t="s">
        <v>16</v>
      </c>
      <c r="B49" s="22">
        <v>38.329366100000001</v>
      </c>
      <c r="C49" s="63">
        <v>10426.915900000004</v>
      </c>
    </row>
    <row r="50" spans="1:6" x14ac:dyDescent="0.2">
      <c r="A50" s="19" t="s">
        <v>18</v>
      </c>
      <c r="B50" s="22">
        <v>275.93273219999998</v>
      </c>
      <c r="C50" s="63">
        <v>445188.36869999976</v>
      </c>
    </row>
    <row r="51" spans="1:6" x14ac:dyDescent="0.2">
      <c r="A51" s="19" t="s">
        <v>23</v>
      </c>
      <c r="B51" s="22">
        <v>19.332000000000001</v>
      </c>
      <c r="C51" s="63">
        <v>97946.111999999994</v>
      </c>
    </row>
    <row r="52" spans="1:6" ht="12.75" customHeight="1" x14ac:dyDescent="0.2">
      <c r="A52" s="20"/>
      <c r="B52" s="23"/>
      <c r="C52" s="64"/>
    </row>
    <row r="53" spans="1:6" x14ac:dyDescent="0.2">
      <c r="A53" s="4" t="s">
        <v>8</v>
      </c>
      <c r="B53" s="6"/>
      <c r="C53" s="6"/>
    </row>
    <row r="54" spans="1:6" ht="24.75" customHeight="1" x14ac:dyDescent="0.2">
      <c r="A54" s="177" t="s">
        <v>10</v>
      </c>
      <c r="B54" s="177"/>
      <c r="C54" s="177"/>
      <c r="D54" s="113"/>
      <c r="E54" s="113"/>
    </row>
    <row r="55" spans="1:6" ht="3.75" customHeight="1" x14ac:dyDescent="0.2">
      <c r="A55" s="84"/>
      <c r="B55" s="6"/>
      <c r="C55" s="6"/>
    </row>
    <row r="56" spans="1:6" x14ac:dyDescent="0.2">
      <c r="A56" s="85" t="s">
        <v>62</v>
      </c>
      <c r="B56" s="34"/>
      <c r="C56" s="34"/>
    </row>
    <row r="57" spans="1:6" ht="23.25" customHeight="1" x14ac:dyDescent="0.2">
      <c r="A57" s="178" t="s">
        <v>66</v>
      </c>
      <c r="B57" s="178"/>
      <c r="C57" s="178"/>
      <c r="D57" s="114"/>
      <c r="E57" s="114"/>
      <c r="F57" s="114"/>
    </row>
    <row r="58" spans="1:6" x14ac:dyDescent="0.2">
      <c r="A58" s="6"/>
      <c r="B58" s="6"/>
      <c r="C58" s="6"/>
    </row>
    <row r="59" spans="1:6" s="6" customFormat="1" x14ac:dyDescent="0.2"/>
    <row r="60" spans="1:6" s="6" customFormat="1" x14ac:dyDescent="0.2"/>
    <row r="61" spans="1:6" s="6" customFormat="1" x14ac:dyDescent="0.2"/>
    <row r="62" spans="1:6" s="6" customFormat="1" x14ac:dyDescent="0.2"/>
    <row r="63" spans="1:6" s="6" customFormat="1" x14ac:dyDescent="0.2"/>
    <row r="64" spans="1:6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</sheetData>
  <mergeCells count="4">
    <mergeCell ref="A6:C6"/>
    <mergeCell ref="B8:C8"/>
    <mergeCell ref="A54:C54"/>
    <mergeCell ref="A57:C5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4"/>
  <sheetViews>
    <sheetView workbookViewId="0">
      <selection activeCell="G42" sqref="G42"/>
    </sheetView>
  </sheetViews>
  <sheetFormatPr baseColWidth="10" defaultRowHeight="15" x14ac:dyDescent="0.25"/>
  <cols>
    <col min="1" max="1" width="31.140625" customWidth="1"/>
    <col min="2" max="2" width="16.140625" customWidth="1"/>
    <col min="3" max="3" width="17" customWidth="1"/>
    <col min="4" max="4" width="11.42578125" style="119"/>
    <col min="5" max="5" width="11.7109375" style="119" bestFit="1" customWidth="1"/>
    <col min="6" max="6" width="14.140625" style="119" bestFit="1" customWidth="1"/>
    <col min="7" max="11" width="11.42578125" style="119"/>
  </cols>
  <sheetData>
    <row r="1" spans="1:6" x14ac:dyDescent="0.25">
      <c r="A1" s="119"/>
      <c r="B1" s="119"/>
      <c r="C1" s="119"/>
    </row>
    <row r="2" spans="1:6" x14ac:dyDescent="0.25">
      <c r="A2" s="119"/>
      <c r="B2" s="119"/>
      <c r="C2" s="119"/>
    </row>
    <row r="3" spans="1:6" ht="31.5" customHeight="1" x14ac:dyDescent="0.25">
      <c r="A3" s="170" t="s">
        <v>73</v>
      </c>
      <c r="B3" s="170"/>
      <c r="C3" s="170"/>
    </row>
    <row r="4" spans="1:6" ht="15.75" thickBot="1" x14ac:dyDescent="0.3">
      <c r="A4" s="170" t="s">
        <v>12</v>
      </c>
      <c r="B4" s="170"/>
      <c r="C4" s="170"/>
    </row>
    <row r="5" spans="1:6" ht="15.75" x14ac:dyDescent="0.25">
      <c r="A5" s="12" t="s">
        <v>2</v>
      </c>
      <c r="B5" s="172">
        <v>2021</v>
      </c>
      <c r="C5" s="173"/>
    </row>
    <row r="6" spans="1:6" x14ac:dyDescent="0.25">
      <c r="A6" s="86" t="s">
        <v>3</v>
      </c>
      <c r="B6" s="87" t="s">
        <v>0</v>
      </c>
      <c r="C6" s="88" t="s">
        <v>1</v>
      </c>
    </row>
    <row r="7" spans="1:6" x14ac:dyDescent="0.25">
      <c r="A7" s="89" t="s">
        <v>4</v>
      </c>
      <c r="B7" s="90">
        <f>+SUM(B8:B13)</f>
        <v>803.33859550000011</v>
      </c>
      <c r="C7" s="91">
        <f>+SUM(C8:C13)</f>
        <v>3662164.8625999996</v>
      </c>
      <c r="E7" s="115"/>
      <c r="F7" s="115"/>
    </row>
    <row r="8" spans="1:6" x14ac:dyDescent="0.25">
      <c r="A8" s="19" t="s">
        <v>40</v>
      </c>
      <c r="B8" s="22">
        <v>22.679849999999998</v>
      </c>
      <c r="C8" s="63">
        <v>400002.24650000001</v>
      </c>
      <c r="D8" s="135"/>
    </row>
    <row r="9" spans="1:6" x14ac:dyDescent="0.25">
      <c r="A9" s="19" t="s">
        <v>14</v>
      </c>
      <c r="B9" s="22">
        <v>151.39990000000003</v>
      </c>
      <c r="C9" s="63">
        <v>655317.20429999998</v>
      </c>
      <c r="D9" s="135"/>
    </row>
    <row r="10" spans="1:6" x14ac:dyDescent="0.25">
      <c r="A10" s="19" t="s">
        <v>16</v>
      </c>
      <c r="B10" s="22">
        <v>11.2142906</v>
      </c>
      <c r="C10" s="63">
        <v>72071.1976</v>
      </c>
      <c r="D10" s="135"/>
    </row>
    <row r="11" spans="1:6" x14ac:dyDescent="0.25">
      <c r="A11" s="19" t="s">
        <v>42</v>
      </c>
      <c r="B11" s="22">
        <v>617.9675549000001</v>
      </c>
      <c r="C11" s="63">
        <v>2534550.2141999998</v>
      </c>
      <c r="D11" s="135"/>
    </row>
    <row r="12" spans="1:6" x14ac:dyDescent="0.25">
      <c r="A12" s="19" t="s">
        <v>47</v>
      </c>
      <c r="B12" s="22">
        <v>7.6999999999999999E-2</v>
      </c>
      <c r="C12" s="63">
        <v>224</v>
      </c>
      <c r="D12" s="135"/>
    </row>
    <row r="13" spans="1:6" x14ac:dyDescent="0.25">
      <c r="A13" s="20"/>
      <c r="B13" s="23"/>
      <c r="C13" s="64"/>
      <c r="D13" s="120"/>
    </row>
    <row r="14" spans="1:6" x14ac:dyDescent="0.25">
      <c r="A14" s="59"/>
      <c r="B14" s="93"/>
      <c r="C14" s="93"/>
      <c r="D14" s="120"/>
    </row>
    <row r="15" spans="1:6" ht="15.75" customHeight="1" x14ac:dyDescent="0.25">
      <c r="A15" s="119"/>
      <c r="B15" s="119"/>
      <c r="C15" s="119"/>
    </row>
    <row r="16" spans="1:6" ht="21.75" customHeight="1" x14ac:dyDescent="0.25">
      <c r="A16" s="15" t="s">
        <v>5</v>
      </c>
      <c r="B16" s="16">
        <f>+SUM(B17:B18)</f>
        <v>0.308</v>
      </c>
      <c r="C16" s="16">
        <f>+SUM(C17:C18)</f>
        <v>1766.3500000000001</v>
      </c>
    </row>
    <row r="17" spans="1:9" ht="12.75" customHeight="1" x14ac:dyDescent="0.25">
      <c r="A17" s="19" t="s">
        <v>16</v>
      </c>
      <c r="B17" s="22">
        <v>0.308</v>
      </c>
      <c r="C17" s="63">
        <v>1766.3500000000001</v>
      </c>
    </row>
    <row r="18" spans="1:9" x14ac:dyDescent="0.25">
      <c r="A18" s="20"/>
      <c r="B18" s="23"/>
      <c r="C18" s="64"/>
    </row>
    <row r="19" spans="1:9" x14ac:dyDescent="0.25">
      <c r="A19" s="94"/>
      <c r="B19" s="95"/>
      <c r="C19" s="95"/>
    </row>
    <row r="20" spans="1:9" ht="15.75" thickBot="1" x14ac:dyDescent="0.3">
      <c r="A20" s="180"/>
      <c r="B20" s="180"/>
      <c r="C20" s="180"/>
    </row>
    <row r="21" spans="1:9" ht="25.5" x14ac:dyDescent="0.25">
      <c r="A21" s="10" t="s">
        <v>72</v>
      </c>
      <c r="B21" s="5">
        <f>+SUM(B22:B22)</f>
        <v>4.5115400000000001</v>
      </c>
      <c r="C21" s="11">
        <f>+SUM(C22:C22)</f>
        <v>15675.470600000001</v>
      </c>
      <c r="D21" s="120"/>
    </row>
    <row r="22" spans="1:9" x14ac:dyDescent="0.25">
      <c r="A22" s="19" t="s">
        <v>16</v>
      </c>
      <c r="B22" s="22">
        <v>4.5115400000000001</v>
      </c>
      <c r="C22" s="63">
        <v>15675.470600000001</v>
      </c>
      <c r="D22" s="120"/>
    </row>
    <row r="23" spans="1:9" x14ac:dyDescent="0.25">
      <c r="A23" s="20"/>
      <c r="B23" s="23"/>
      <c r="C23" s="64"/>
      <c r="D23" s="141"/>
    </row>
    <row r="24" spans="1:9" x14ac:dyDescent="0.25">
      <c r="A24" s="59"/>
      <c r="B24" s="93"/>
      <c r="C24" s="95"/>
      <c r="D24" s="141"/>
    </row>
    <row r="25" spans="1:9" ht="15.75" thickBot="1" x14ac:dyDescent="0.3">
      <c r="A25" s="119"/>
      <c r="B25" s="119"/>
      <c r="C25" s="119"/>
      <c r="D25" s="120"/>
    </row>
    <row r="26" spans="1:9" ht="23.25" customHeight="1" x14ac:dyDescent="0.25">
      <c r="A26" s="10" t="s">
        <v>6</v>
      </c>
      <c r="B26" s="5">
        <f>+SUM(B27:B32)</f>
        <v>6.8473239000000001</v>
      </c>
      <c r="C26" s="11">
        <f>+SUM(C27:C32)</f>
        <v>136400.80300000001</v>
      </c>
    </row>
    <row r="27" spans="1:9" x14ac:dyDescent="0.25">
      <c r="A27" s="19" t="s">
        <v>31</v>
      </c>
      <c r="B27" s="22">
        <v>3.149</v>
      </c>
      <c r="C27" s="63">
        <v>61470</v>
      </c>
    </row>
    <row r="28" spans="1:9" x14ac:dyDescent="0.25">
      <c r="A28" s="19" t="s">
        <v>18</v>
      </c>
      <c r="B28" s="22">
        <v>2.6113238999999999</v>
      </c>
      <c r="C28" s="63">
        <v>61484.803</v>
      </c>
      <c r="D28" s="120"/>
      <c r="E28" s="115"/>
      <c r="F28" s="115"/>
    </row>
    <row r="29" spans="1:9" x14ac:dyDescent="0.25">
      <c r="A29" s="19" t="s">
        <v>47</v>
      </c>
      <c r="B29" s="22">
        <v>0.503</v>
      </c>
      <c r="C29" s="63">
        <v>1766</v>
      </c>
      <c r="D29" s="135"/>
    </row>
    <row r="30" spans="1:9" x14ac:dyDescent="0.25">
      <c r="A30" s="19" t="s">
        <v>59</v>
      </c>
      <c r="B30" s="22">
        <v>7.0000000000000007E-2</v>
      </c>
      <c r="C30" s="63">
        <v>1400</v>
      </c>
      <c r="D30" s="135"/>
      <c r="G30" s="30"/>
      <c r="H30" s="22"/>
      <c r="I30" s="22"/>
    </row>
    <row r="31" spans="1:9" x14ac:dyDescent="0.25">
      <c r="A31" s="19" t="s">
        <v>37</v>
      </c>
      <c r="B31" s="22">
        <v>0.436</v>
      </c>
      <c r="C31" s="63">
        <v>8720</v>
      </c>
      <c r="D31" s="135"/>
      <c r="G31" s="30"/>
      <c r="H31" s="22"/>
      <c r="I31" s="22"/>
    </row>
    <row r="32" spans="1:9" x14ac:dyDescent="0.25">
      <c r="A32" s="19" t="s">
        <v>38</v>
      </c>
      <c r="B32" s="22">
        <v>7.8E-2</v>
      </c>
      <c r="C32" s="63">
        <v>1560</v>
      </c>
      <c r="D32" s="135"/>
      <c r="G32" s="30"/>
      <c r="H32" s="22"/>
      <c r="I32" s="22"/>
    </row>
    <row r="33" spans="1:9" x14ac:dyDescent="0.25">
      <c r="A33" s="82"/>
      <c r="B33" s="23"/>
      <c r="C33" s="64"/>
      <c r="D33" s="135"/>
      <c r="G33" s="30"/>
      <c r="H33" s="22"/>
      <c r="I33" s="22"/>
    </row>
    <row r="34" spans="1:9" x14ac:dyDescent="0.25">
      <c r="A34" s="59"/>
      <c r="B34" s="93"/>
      <c r="C34" s="95"/>
      <c r="D34" s="135"/>
    </row>
    <row r="35" spans="1:9" ht="15.75" thickBot="1" x14ac:dyDescent="0.3">
      <c r="A35" s="119"/>
      <c r="B35" s="119"/>
      <c r="C35" s="119"/>
      <c r="D35" s="135"/>
    </row>
    <row r="36" spans="1:9" ht="15.75" thickBot="1" x14ac:dyDescent="0.3">
      <c r="A36" s="9" t="s">
        <v>7</v>
      </c>
      <c r="B36" s="7">
        <f>SUM(B37:B38)</f>
        <v>70.501417599999996</v>
      </c>
      <c r="C36" s="8">
        <f>SUM(C37:C38)</f>
        <v>75678.83189999999</v>
      </c>
      <c r="D36" s="135"/>
    </row>
    <row r="37" spans="1:9" x14ac:dyDescent="0.25">
      <c r="A37" s="19" t="s">
        <v>16</v>
      </c>
      <c r="B37" s="22">
        <v>36.423999999999999</v>
      </c>
      <c r="C37" s="63">
        <v>8002.1865999999982</v>
      </c>
      <c r="D37" s="135"/>
    </row>
    <row r="38" spans="1:9" x14ac:dyDescent="0.25">
      <c r="A38" s="19" t="s">
        <v>18</v>
      </c>
      <c r="B38" s="22">
        <v>34.077417600000004</v>
      </c>
      <c r="C38" s="63">
        <v>67676.645299999989</v>
      </c>
      <c r="D38" s="135"/>
    </row>
    <row r="39" spans="1:9" x14ac:dyDescent="0.25">
      <c r="A39" s="30"/>
      <c r="B39" s="22"/>
      <c r="C39" s="64"/>
      <c r="D39" s="135"/>
    </row>
    <row r="40" spans="1:9" ht="25.5" customHeight="1" x14ac:dyDescent="0.25">
      <c r="A40" s="179" t="s">
        <v>68</v>
      </c>
      <c r="B40" s="179"/>
      <c r="C40" s="179"/>
      <c r="D40" s="135"/>
    </row>
    <row r="41" spans="1:9" x14ac:dyDescent="0.25">
      <c r="A41" s="33" t="s">
        <v>69</v>
      </c>
      <c r="B41" s="119"/>
      <c r="C41" s="119"/>
    </row>
    <row r="42" spans="1:9" ht="28.5" customHeight="1" x14ac:dyDescent="0.25">
      <c r="A42" s="166" t="s">
        <v>70</v>
      </c>
      <c r="B42" s="166"/>
      <c r="C42" s="166"/>
    </row>
    <row r="43" spans="1:9" x14ac:dyDescent="0.25">
      <c r="A43" s="119"/>
      <c r="B43" s="119"/>
      <c r="C43" s="119"/>
      <c r="D43" s="38"/>
      <c r="E43" s="38"/>
      <c r="F43" s="38"/>
    </row>
    <row r="44" spans="1:9" s="119" customFormat="1" ht="24.75" customHeight="1" x14ac:dyDescent="0.25"/>
    <row r="45" spans="1:9" s="119" customFormat="1" x14ac:dyDescent="0.25"/>
    <row r="46" spans="1:9" s="119" customFormat="1" x14ac:dyDescent="0.25"/>
    <row r="47" spans="1:9" s="119" customFormat="1" x14ac:dyDescent="0.25"/>
    <row r="48" spans="1:9" s="119" customFormat="1" x14ac:dyDescent="0.25"/>
    <row r="49" s="119" customFormat="1" x14ac:dyDescent="0.25"/>
    <row r="50" s="119" customFormat="1" x14ac:dyDescent="0.25"/>
    <row r="51" s="119" customFormat="1" x14ac:dyDescent="0.25"/>
    <row r="52" s="119" customFormat="1" x14ac:dyDescent="0.25"/>
    <row r="53" s="119" customFormat="1" x14ac:dyDescent="0.25"/>
    <row r="54" s="119" customFormat="1" x14ac:dyDescent="0.25"/>
  </sheetData>
  <mergeCells count="6">
    <mergeCell ref="A40:C40"/>
    <mergeCell ref="A42:C42"/>
    <mergeCell ref="A20:C20"/>
    <mergeCell ref="A3:C3"/>
    <mergeCell ref="A4:C4"/>
    <mergeCell ref="B5:C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6"/>
  <sheetViews>
    <sheetView workbookViewId="0">
      <selection activeCell="J10" sqref="J10"/>
    </sheetView>
  </sheetViews>
  <sheetFormatPr baseColWidth="10" defaultRowHeight="15" x14ac:dyDescent="0.25"/>
  <cols>
    <col min="1" max="1" width="24.42578125" customWidth="1"/>
    <col min="2" max="2" width="16.28515625" customWidth="1"/>
    <col min="3" max="3" width="17.140625" customWidth="1"/>
    <col min="4" max="4" width="11.42578125" style="119"/>
    <col min="5" max="5" width="11.7109375" style="119" bestFit="1" customWidth="1"/>
    <col min="6" max="6" width="14.140625" style="119" bestFit="1" customWidth="1"/>
    <col min="7" max="12" width="11.42578125" style="119"/>
  </cols>
  <sheetData>
    <row r="1" spans="1:6" x14ac:dyDescent="0.25">
      <c r="A1" s="119"/>
      <c r="B1" s="119"/>
      <c r="C1" s="119"/>
    </row>
    <row r="2" spans="1:6" x14ac:dyDescent="0.25">
      <c r="A2" s="119"/>
      <c r="B2" s="119"/>
      <c r="C2" s="119"/>
    </row>
    <row r="3" spans="1:6" ht="31.5" customHeight="1" x14ac:dyDescent="0.25">
      <c r="A3" s="170" t="s">
        <v>75</v>
      </c>
      <c r="B3" s="170"/>
      <c r="C3" s="170"/>
    </row>
    <row r="4" spans="1:6" ht="15.75" thickBot="1" x14ac:dyDescent="0.3">
      <c r="A4" s="170" t="s">
        <v>12</v>
      </c>
      <c r="B4" s="170"/>
      <c r="C4" s="170"/>
    </row>
    <row r="5" spans="1:6" ht="15.75" x14ac:dyDescent="0.25">
      <c r="A5" s="12" t="s">
        <v>2</v>
      </c>
      <c r="B5" s="172">
        <v>2022</v>
      </c>
      <c r="C5" s="173"/>
    </row>
    <row r="6" spans="1:6" x14ac:dyDescent="0.25">
      <c r="A6" s="86" t="s">
        <v>3</v>
      </c>
      <c r="B6" s="87" t="s">
        <v>0</v>
      </c>
      <c r="C6" s="88" t="s">
        <v>1</v>
      </c>
    </row>
    <row r="7" spans="1:6" x14ac:dyDescent="0.25">
      <c r="A7" s="13" t="s">
        <v>4</v>
      </c>
      <c r="B7" s="92">
        <f>+SUM(B8:B13)</f>
        <v>1394.0613633000007</v>
      </c>
      <c r="C7" s="104">
        <f>+SUM(C8:C13)</f>
        <v>7009604.0700000003</v>
      </c>
      <c r="E7" s="115"/>
      <c r="F7" s="115"/>
    </row>
    <row r="8" spans="1:6" x14ac:dyDescent="0.25">
      <c r="A8" s="96" t="s">
        <v>28</v>
      </c>
      <c r="B8" s="22">
        <v>7.1489999999999998E-2</v>
      </c>
      <c r="C8" s="97">
        <v>2149.5318000000002</v>
      </c>
      <c r="D8" s="135"/>
    </row>
    <row r="9" spans="1:6" x14ac:dyDescent="0.25">
      <c r="A9" s="96" t="s">
        <v>14</v>
      </c>
      <c r="B9" s="22">
        <v>150.92600999999999</v>
      </c>
      <c r="C9" s="97">
        <v>844593.26570000011</v>
      </c>
      <c r="D9" s="135"/>
    </row>
    <row r="10" spans="1:6" x14ac:dyDescent="0.25">
      <c r="A10" s="96" t="s">
        <v>16</v>
      </c>
      <c r="B10" s="22">
        <v>82.610668299999986</v>
      </c>
      <c r="C10" s="97">
        <v>595349.91539999994</v>
      </c>
      <c r="D10" s="135"/>
    </row>
    <row r="11" spans="1:6" x14ac:dyDescent="0.25">
      <c r="A11" s="96" t="s">
        <v>42</v>
      </c>
      <c r="B11" s="22">
        <v>1156.7501250000007</v>
      </c>
      <c r="C11" s="97">
        <v>5552198.4183999998</v>
      </c>
      <c r="D11" s="135"/>
    </row>
    <row r="12" spans="1:6" x14ac:dyDescent="0.25">
      <c r="A12" s="96" t="s">
        <v>22</v>
      </c>
      <c r="B12" s="22">
        <v>3.7030699999999999</v>
      </c>
      <c r="C12" s="97">
        <v>15312.938700000001</v>
      </c>
      <c r="D12" s="135"/>
    </row>
    <row r="13" spans="1:6" ht="15.75" thickBot="1" x14ac:dyDescent="0.3">
      <c r="A13" s="98"/>
      <c r="B13" s="99"/>
      <c r="C13" s="100"/>
      <c r="D13" s="120"/>
    </row>
    <row r="14" spans="1:6" x14ac:dyDescent="0.25">
      <c r="A14" s="59"/>
      <c r="B14" s="93"/>
      <c r="C14" s="93"/>
      <c r="D14" s="120"/>
    </row>
    <row r="15" spans="1:6" ht="15.75" customHeight="1" thickBot="1" x14ac:dyDescent="0.3">
      <c r="A15" s="119"/>
      <c r="B15" s="119"/>
      <c r="C15" s="119"/>
    </row>
    <row r="16" spans="1:6" ht="21.75" customHeight="1" x14ac:dyDescent="0.25">
      <c r="A16" s="101" t="s">
        <v>5</v>
      </c>
      <c r="B16" s="102">
        <f>+SUM(B17:B19)</f>
        <v>3.1809499999999997</v>
      </c>
      <c r="C16" s="103">
        <f>+SUM(C17:C19)</f>
        <v>7046.0515000000005</v>
      </c>
    </row>
    <row r="17" spans="1:9" ht="12.75" customHeight="1" x14ac:dyDescent="0.25">
      <c r="A17" s="96" t="s">
        <v>28</v>
      </c>
      <c r="B17" s="22">
        <v>0.06</v>
      </c>
      <c r="C17" s="97">
        <v>143.41200000000001</v>
      </c>
    </row>
    <row r="18" spans="1:9" ht="12.75" customHeight="1" x14ac:dyDescent="0.25">
      <c r="A18" s="96" t="s">
        <v>22</v>
      </c>
      <c r="B18" s="22">
        <v>3.1209499999999997</v>
      </c>
      <c r="C18" s="97">
        <v>6902.6395000000002</v>
      </c>
    </row>
    <row r="19" spans="1:9" ht="15.75" thickBot="1" x14ac:dyDescent="0.3">
      <c r="A19" s="98"/>
      <c r="B19" s="99"/>
      <c r="C19" s="100"/>
    </row>
    <row r="20" spans="1:9" x14ac:dyDescent="0.25">
      <c r="A20" s="94"/>
      <c r="B20" s="95"/>
      <c r="C20" s="95"/>
    </row>
    <row r="21" spans="1:9" ht="15.75" thickBot="1" x14ac:dyDescent="0.3">
      <c r="A21" s="180"/>
      <c r="B21" s="180"/>
      <c r="C21" s="180"/>
    </row>
    <row r="22" spans="1:9" ht="25.5" x14ac:dyDescent="0.25">
      <c r="A22" s="10" t="s">
        <v>72</v>
      </c>
      <c r="B22" s="5">
        <f>+SUM(B23:B24)</f>
        <v>5.0818099999999991</v>
      </c>
      <c r="C22" s="11">
        <f>+SUM(C23:C24)</f>
        <v>8588.7313000000013</v>
      </c>
      <c r="D22" s="120"/>
    </row>
    <row r="23" spans="1:9" x14ac:dyDescent="0.25">
      <c r="A23" s="96" t="s">
        <v>28</v>
      </c>
      <c r="B23" s="22">
        <v>0.02</v>
      </c>
      <c r="C23" s="97">
        <v>153.86799999999999</v>
      </c>
      <c r="D23" s="120"/>
    </row>
    <row r="24" spans="1:9" x14ac:dyDescent="0.25">
      <c r="A24" s="96" t="s">
        <v>22</v>
      </c>
      <c r="B24" s="22">
        <v>5.0618099999999995</v>
      </c>
      <c r="C24" s="97">
        <v>8434.8633000000009</v>
      </c>
      <c r="D24" s="120"/>
    </row>
    <row r="25" spans="1:9" ht="15.75" thickBot="1" x14ac:dyDescent="0.3">
      <c r="A25" s="98"/>
      <c r="B25" s="99"/>
      <c r="C25" s="100"/>
      <c r="D25" s="141"/>
    </row>
    <row r="26" spans="1:9" x14ac:dyDescent="0.25">
      <c r="A26" s="59"/>
      <c r="B26" s="93"/>
      <c r="C26" s="95"/>
      <c r="D26" s="141"/>
    </row>
    <row r="27" spans="1:9" ht="15.75" thickBot="1" x14ac:dyDescent="0.3">
      <c r="A27" s="119"/>
      <c r="B27" s="119"/>
      <c r="C27" s="119"/>
      <c r="D27" s="120"/>
    </row>
    <row r="28" spans="1:9" ht="23.25" customHeight="1" x14ac:dyDescent="0.25">
      <c r="A28" s="10" t="s">
        <v>6</v>
      </c>
      <c r="B28" s="5">
        <f>+SUM(B29:B32)</f>
        <v>3.9699999999999998</v>
      </c>
      <c r="C28" s="11">
        <f>+SUM(C29:C32)</f>
        <v>59619.35</v>
      </c>
    </row>
    <row r="29" spans="1:9" x14ac:dyDescent="0.25">
      <c r="A29" s="96" t="s">
        <v>76</v>
      </c>
      <c r="B29" s="22">
        <v>1.2829999999999999</v>
      </c>
      <c r="C29" s="97">
        <v>27120</v>
      </c>
    </row>
    <row r="30" spans="1:9" x14ac:dyDescent="0.25">
      <c r="A30" s="96" t="s">
        <v>48</v>
      </c>
      <c r="B30" s="22">
        <v>0.67400000000000004</v>
      </c>
      <c r="C30" s="97">
        <v>7359.3499999999995</v>
      </c>
      <c r="D30" s="120"/>
      <c r="E30" s="115"/>
      <c r="F30" s="115"/>
    </row>
    <row r="31" spans="1:9" x14ac:dyDescent="0.25">
      <c r="A31" s="96" t="s">
        <v>37</v>
      </c>
      <c r="B31" s="22">
        <v>1.73</v>
      </c>
      <c r="C31" s="97">
        <v>19400</v>
      </c>
      <c r="D31" s="135"/>
    </row>
    <row r="32" spans="1:9" x14ac:dyDescent="0.25">
      <c r="A32" s="96" t="s">
        <v>38</v>
      </c>
      <c r="B32" s="22">
        <v>0.28299999999999997</v>
      </c>
      <c r="C32" s="97">
        <v>5740</v>
      </c>
      <c r="D32" s="135"/>
      <c r="G32" s="30"/>
      <c r="H32" s="22"/>
      <c r="I32" s="22"/>
    </row>
    <row r="33" spans="1:9" ht="15.75" thickBot="1" x14ac:dyDescent="0.3">
      <c r="A33" s="98"/>
      <c r="B33" s="99"/>
      <c r="C33" s="100"/>
      <c r="D33" s="135"/>
      <c r="G33" s="30"/>
      <c r="H33" s="22"/>
      <c r="I33" s="22"/>
    </row>
    <row r="34" spans="1:9" x14ac:dyDescent="0.25">
      <c r="A34" s="59"/>
      <c r="B34" s="93"/>
      <c r="C34" s="95"/>
      <c r="D34" s="135"/>
    </row>
    <row r="35" spans="1:9" ht="15.75" thickBot="1" x14ac:dyDescent="0.3">
      <c r="A35" s="119"/>
      <c r="B35" s="119"/>
      <c r="C35" s="119"/>
      <c r="D35" s="135"/>
    </row>
    <row r="36" spans="1:9" ht="15.75" thickBot="1" x14ac:dyDescent="0.3">
      <c r="A36" s="9" t="s">
        <v>7</v>
      </c>
      <c r="B36" s="7">
        <f>SUM(B37:B40)</f>
        <v>71.797745300000003</v>
      </c>
      <c r="C36" s="8">
        <f>SUM(C37:C40)</f>
        <v>121766.85269999997</v>
      </c>
      <c r="D36" s="135"/>
    </row>
    <row r="37" spans="1:9" x14ac:dyDescent="0.25">
      <c r="A37" s="96" t="s">
        <v>16</v>
      </c>
      <c r="B37" s="22">
        <v>1E-3</v>
      </c>
      <c r="C37" s="97">
        <v>13.476000000000001</v>
      </c>
      <c r="D37" s="135"/>
    </row>
    <row r="38" spans="1:9" x14ac:dyDescent="0.25">
      <c r="A38" s="96" t="s">
        <v>18</v>
      </c>
      <c r="B38" s="22">
        <v>63.156745299999997</v>
      </c>
      <c r="C38" s="97">
        <v>111483.15469999998</v>
      </c>
      <c r="D38" s="135"/>
    </row>
    <row r="39" spans="1:9" x14ac:dyDescent="0.25">
      <c r="A39" s="96" t="s">
        <v>48</v>
      </c>
      <c r="B39" s="22">
        <v>0.5</v>
      </c>
      <c r="C39" s="97">
        <v>280</v>
      </c>
      <c r="D39" s="135"/>
    </row>
    <row r="40" spans="1:9" x14ac:dyDescent="0.25">
      <c r="A40" s="96" t="s">
        <v>37</v>
      </c>
      <c r="B40" s="22">
        <v>8.14</v>
      </c>
      <c r="C40" s="97">
        <v>9990.2219999999998</v>
      </c>
      <c r="D40" s="135"/>
    </row>
    <row r="41" spans="1:9" ht="15.75" thickBot="1" x14ac:dyDescent="0.3">
      <c r="A41" s="98"/>
      <c r="B41" s="99"/>
      <c r="C41" s="100"/>
      <c r="D41" s="135"/>
    </row>
    <row r="42" spans="1:9" ht="25.5" customHeight="1" x14ac:dyDescent="0.25">
      <c r="A42" s="166" t="s">
        <v>68</v>
      </c>
      <c r="B42" s="166"/>
      <c r="C42" s="166"/>
      <c r="D42" s="135"/>
    </row>
    <row r="43" spans="1:9" x14ac:dyDescent="0.25">
      <c r="A43" s="33" t="s">
        <v>69</v>
      </c>
      <c r="B43" s="119"/>
      <c r="C43" s="119"/>
    </row>
    <row r="44" spans="1:9" ht="28.5" customHeight="1" x14ac:dyDescent="0.25">
      <c r="A44" s="166" t="s">
        <v>70</v>
      </c>
      <c r="B44" s="166"/>
      <c r="C44" s="166"/>
    </row>
    <row r="45" spans="1:9" x14ac:dyDescent="0.25">
      <c r="A45" s="119"/>
      <c r="B45" s="119"/>
      <c r="C45" s="119"/>
      <c r="D45" s="38"/>
      <c r="E45" s="38"/>
      <c r="F45" s="38"/>
    </row>
    <row r="46" spans="1:9" ht="24.75" customHeight="1" x14ac:dyDescent="0.25">
      <c r="A46" s="119"/>
      <c r="B46" s="119"/>
      <c r="C46" s="119"/>
    </row>
    <row r="47" spans="1:9" s="119" customFormat="1" x14ac:dyDescent="0.25"/>
    <row r="48" spans="1:9" s="119" customFormat="1" x14ac:dyDescent="0.25"/>
    <row r="49" s="119" customFormat="1" x14ac:dyDescent="0.25"/>
    <row r="50" s="119" customFormat="1" x14ac:dyDescent="0.25"/>
    <row r="51" s="119" customFormat="1" x14ac:dyDescent="0.25"/>
    <row r="52" s="119" customFormat="1" x14ac:dyDescent="0.25"/>
    <row r="53" s="119" customFormat="1" x14ac:dyDescent="0.25"/>
    <row r="54" s="119" customFormat="1" x14ac:dyDescent="0.25"/>
    <row r="55" s="119" customFormat="1" x14ac:dyDescent="0.25"/>
    <row r="56" s="119" customFormat="1" x14ac:dyDescent="0.25"/>
  </sheetData>
  <mergeCells count="6">
    <mergeCell ref="A44:C44"/>
    <mergeCell ref="A3:C3"/>
    <mergeCell ref="A4:C4"/>
    <mergeCell ref="B5:C5"/>
    <mergeCell ref="A21:C21"/>
    <mergeCell ref="A42:C42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7"/>
  <sheetViews>
    <sheetView workbookViewId="0">
      <selection activeCell="G63" sqref="G63"/>
    </sheetView>
  </sheetViews>
  <sheetFormatPr baseColWidth="10" defaultRowHeight="15" x14ac:dyDescent="0.25"/>
  <cols>
    <col min="1" max="1" width="24.42578125" customWidth="1"/>
    <col min="2" max="2" width="16.28515625" customWidth="1"/>
    <col min="3" max="3" width="17.140625" customWidth="1"/>
    <col min="4" max="4" width="11.42578125" style="119"/>
    <col min="5" max="5" width="11.7109375" style="119" bestFit="1" customWidth="1"/>
    <col min="6" max="6" width="14.140625" style="119" bestFit="1" customWidth="1"/>
    <col min="7" max="11" width="11.42578125" style="119"/>
  </cols>
  <sheetData>
    <row r="1" spans="1:6" ht="23.25" customHeight="1" x14ac:dyDescent="0.25">
      <c r="A1" s="119"/>
      <c r="B1" s="119"/>
      <c r="C1" s="119"/>
    </row>
    <row r="2" spans="1:6" x14ac:dyDescent="0.25">
      <c r="A2" s="119"/>
      <c r="B2" s="119"/>
      <c r="C2" s="119"/>
    </row>
    <row r="3" spans="1:6" x14ac:dyDescent="0.25">
      <c r="A3" s="119"/>
      <c r="B3" s="119"/>
      <c r="C3" s="119"/>
    </row>
    <row r="4" spans="1:6" x14ac:dyDescent="0.25">
      <c r="A4" s="170" t="s">
        <v>81</v>
      </c>
      <c r="B4" s="170"/>
      <c r="C4" s="170"/>
    </row>
    <row r="5" spans="1:6" ht="17.25" customHeight="1" thickBot="1" x14ac:dyDescent="0.3">
      <c r="A5" s="183" t="s">
        <v>12</v>
      </c>
      <c r="B5" s="183"/>
      <c r="C5" s="183"/>
    </row>
    <row r="6" spans="1:6" ht="15.75" x14ac:dyDescent="0.25">
      <c r="A6" s="12" t="s">
        <v>2</v>
      </c>
      <c r="B6" s="172">
        <v>2023</v>
      </c>
      <c r="C6" s="173"/>
    </row>
    <row r="7" spans="1:6" x14ac:dyDescent="0.25">
      <c r="A7" s="86" t="s">
        <v>3</v>
      </c>
      <c r="B7" s="87" t="s">
        <v>0</v>
      </c>
      <c r="C7" s="88" t="s">
        <v>1</v>
      </c>
    </row>
    <row r="8" spans="1:6" x14ac:dyDescent="0.25">
      <c r="A8" s="89" t="s">
        <v>4</v>
      </c>
      <c r="B8" s="90">
        <f>+SUM(B9:B19)</f>
        <v>1352.9532800000002</v>
      </c>
      <c r="C8" s="91">
        <f>+SUM(C9:C19)</f>
        <v>6804089.7673999993</v>
      </c>
    </row>
    <row r="9" spans="1:6" x14ac:dyDescent="0.25">
      <c r="A9" s="96" t="s">
        <v>31</v>
      </c>
      <c r="B9" s="22">
        <v>57.442419999999998</v>
      </c>
      <c r="C9" s="63">
        <v>280845.06390000001</v>
      </c>
      <c r="E9" s="115"/>
      <c r="F9" s="115"/>
    </row>
    <row r="10" spans="1:6" x14ac:dyDescent="0.25">
      <c r="A10" s="96" t="s">
        <v>77</v>
      </c>
      <c r="B10" s="22">
        <v>2.903</v>
      </c>
      <c r="C10" s="63">
        <v>22957.5046</v>
      </c>
      <c r="D10" s="135"/>
    </row>
    <row r="11" spans="1:6" x14ac:dyDescent="0.25">
      <c r="A11" s="96" t="s">
        <v>61</v>
      </c>
      <c r="B11" s="22">
        <v>235.92913999999999</v>
      </c>
      <c r="C11" s="63">
        <v>1113037.0010000002</v>
      </c>
      <c r="D11" s="135"/>
    </row>
    <row r="12" spans="1:6" x14ac:dyDescent="0.25">
      <c r="A12" s="96" t="s">
        <v>27</v>
      </c>
      <c r="B12" s="22">
        <v>140.90369999999999</v>
      </c>
      <c r="C12" s="63">
        <v>726101.2925000001</v>
      </c>
      <c r="D12" s="135"/>
    </row>
    <row r="13" spans="1:6" x14ac:dyDescent="0.25">
      <c r="A13" s="96" t="s">
        <v>16</v>
      </c>
      <c r="B13" s="22">
        <v>868.82148000000007</v>
      </c>
      <c r="C13" s="63">
        <v>4404136.7271999987</v>
      </c>
      <c r="D13" s="135"/>
    </row>
    <row r="14" spans="1:6" x14ac:dyDescent="0.25">
      <c r="A14" s="96" t="s">
        <v>51</v>
      </c>
      <c r="B14" s="22">
        <v>2.903</v>
      </c>
      <c r="C14" s="63">
        <v>23124.427100000001</v>
      </c>
      <c r="D14" s="135"/>
    </row>
    <row r="15" spans="1:6" x14ac:dyDescent="0.25">
      <c r="A15" s="96" t="s">
        <v>23</v>
      </c>
      <c r="B15" s="22">
        <v>0.46506000000000003</v>
      </c>
      <c r="C15" s="63">
        <v>8900.5508000000009</v>
      </c>
      <c r="D15" s="120"/>
    </row>
    <row r="16" spans="1:6" x14ac:dyDescent="0.25">
      <c r="A16" s="96" t="s">
        <v>59</v>
      </c>
      <c r="B16" s="22">
        <v>21.527709999999999</v>
      </c>
      <c r="C16" s="63">
        <v>100850.863</v>
      </c>
      <c r="D16" s="120"/>
    </row>
    <row r="17" spans="1:4" ht="15.75" customHeight="1" x14ac:dyDescent="0.25">
      <c r="A17" s="96" t="s">
        <v>49</v>
      </c>
      <c r="B17" s="22">
        <v>2.9030200000000002</v>
      </c>
      <c r="C17" s="63">
        <v>23709.544900000001</v>
      </c>
    </row>
    <row r="18" spans="1:4" ht="15.75" customHeight="1" x14ac:dyDescent="0.25">
      <c r="A18" s="96" t="s">
        <v>78</v>
      </c>
      <c r="B18" s="22">
        <v>19.15475</v>
      </c>
      <c r="C18" s="63">
        <v>100426.79240000001</v>
      </c>
    </row>
    <row r="19" spans="1:4" ht="12.75" customHeight="1" x14ac:dyDescent="0.25">
      <c r="A19" s="20"/>
      <c r="B19" s="23"/>
      <c r="C19" s="64"/>
    </row>
    <row r="20" spans="1:4" ht="12.75" customHeight="1" x14ac:dyDescent="0.25">
      <c r="A20" s="30"/>
      <c r="B20" s="22"/>
      <c r="C20" s="22"/>
    </row>
    <row r="21" spans="1:4" x14ac:dyDescent="0.25">
      <c r="A21" s="30"/>
      <c r="B21" s="22"/>
      <c r="C21" s="22"/>
    </row>
    <row r="22" spans="1:4" ht="15.75" x14ac:dyDescent="0.25">
      <c r="A22" s="105" t="s">
        <v>2</v>
      </c>
      <c r="B22" s="181">
        <v>2023</v>
      </c>
      <c r="C22" s="182"/>
    </row>
    <row r="23" spans="1:4" x14ac:dyDescent="0.25">
      <c r="A23" s="106" t="s">
        <v>3</v>
      </c>
      <c r="B23" s="87" t="s">
        <v>0</v>
      </c>
      <c r="C23" s="107" t="s">
        <v>1</v>
      </c>
    </row>
    <row r="24" spans="1:4" x14ac:dyDescent="0.25">
      <c r="A24" s="145" t="s">
        <v>5</v>
      </c>
      <c r="B24" s="146">
        <f>+SUM(B25:B27)</f>
        <v>2.9964899999999997</v>
      </c>
      <c r="C24" s="69">
        <f>+SUM(C25:C27)</f>
        <v>11959.6325</v>
      </c>
      <c r="D24" s="120"/>
    </row>
    <row r="25" spans="1:4" x14ac:dyDescent="0.25">
      <c r="A25" s="96" t="s">
        <v>27</v>
      </c>
      <c r="B25" s="22">
        <v>0.31886999999999999</v>
      </c>
      <c r="C25" s="63">
        <v>900.80780000000004</v>
      </c>
      <c r="D25" s="120"/>
    </row>
    <row r="26" spans="1:4" x14ac:dyDescent="0.25">
      <c r="A26" s="96" t="s">
        <v>16</v>
      </c>
      <c r="B26" s="22">
        <v>0.79344000000000003</v>
      </c>
      <c r="C26" s="63">
        <v>1702.4842000000001</v>
      </c>
      <c r="D26" s="120"/>
    </row>
    <row r="27" spans="1:4" x14ac:dyDescent="0.25">
      <c r="A27" s="96" t="s">
        <v>23</v>
      </c>
      <c r="B27" s="22">
        <v>1.88418</v>
      </c>
      <c r="C27" s="63">
        <v>9356.3405000000002</v>
      </c>
      <c r="D27" s="141"/>
    </row>
    <row r="28" spans="1:4" x14ac:dyDescent="0.25">
      <c r="A28" s="142"/>
      <c r="B28" s="23"/>
      <c r="C28" s="64"/>
      <c r="D28" s="141"/>
    </row>
    <row r="29" spans="1:4" x14ac:dyDescent="0.25">
      <c r="A29" s="143"/>
      <c r="B29" s="22"/>
      <c r="C29" s="22"/>
      <c r="D29" s="141"/>
    </row>
    <row r="30" spans="1:4" x14ac:dyDescent="0.25">
      <c r="A30" s="30"/>
      <c r="B30" s="22"/>
      <c r="C30" s="22"/>
      <c r="D30" s="120"/>
    </row>
    <row r="31" spans="1:4" ht="23.25" customHeight="1" x14ac:dyDescent="0.25">
      <c r="A31" s="105" t="s">
        <v>2</v>
      </c>
      <c r="B31" s="181">
        <v>2023</v>
      </c>
      <c r="C31" s="182"/>
    </row>
    <row r="32" spans="1:4" ht="15.75" thickBot="1" x14ac:dyDescent="0.3">
      <c r="A32" s="106" t="s">
        <v>3</v>
      </c>
      <c r="B32" s="87" t="s">
        <v>0</v>
      </c>
      <c r="C32" s="107" t="s">
        <v>1</v>
      </c>
    </row>
    <row r="33" spans="1:9" ht="25.5" x14ac:dyDescent="0.25">
      <c r="A33" s="147" t="s">
        <v>72</v>
      </c>
      <c r="B33" s="148">
        <f>B34+B35</f>
        <v>31.061910000000005</v>
      </c>
      <c r="C33" s="149">
        <f>C34+C35</f>
        <v>100129.3885</v>
      </c>
      <c r="D33" s="120"/>
      <c r="E33" s="115"/>
      <c r="F33" s="115"/>
    </row>
    <row r="34" spans="1:9" x14ac:dyDescent="0.25">
      <c r="A34" s="96" t="s">
        <v>16</v>
      </c>
      <c r="B34" s="22">
        <v>1.9175599999999999</v>
      </c>
      <c r="C34" s="63">
        <v>10981.1023</v>
      </c>
      <c r="D34" s="135"/>
    </row>
    <row r="35" spans="1:9" x14ac:dyDescent="0.25">
      <c r="A35" s="96" t="s">
        <v>59</v>
      </c>
      <c r="B35" s="22">
        <v>29.144350000000003</v>
      </c>
      <c r="C35" s="63">
        <v>89148.286200000002</v>
      </c>
      <c r="D35" s="135"/>
      <c r="G35" s="30"/>
      <c r="H35" s="22"/>
      <c r="I35" s="22"/>
    </row>
    <row r="36" spans="1:9" x14ac:dyDescent="0.25">
      <c r="A36" s="142"/>
      <c r="B36" s="23"/>
      <c r="C36" s="64"/>
      <c r="D36" s="135"/>
      <c r="G36" s="30"/>
      <c r="H36" s="22"/>
      <c r="I36" s="22"/>
    </row>
    <row r="37" spans="1:9" x14ac:dyDescent="0.25">
      <c r="A37" s="30"/>
      <c r="B37" s="22"/>
      <c r="C37" s="22"/>
      <c r="D37" s="135"/>
      <c r="G37" s="30"/>
      <c r="H37" s="22"/>
      <c r="I37" s="22"/>
    </row>
    <row r="38" spans="1:9" ht="15.75" thickBot="1" x14ac:dyDescent="0.3">
      <c r="A38" s="30"/>
      <c r="B38" s="22"/>
      <c r="C38" s="22"/>
      <c r="D38" s="135"/>
    </row>
    <row r="39" spans="1:9" ht="15.75" x14ac:dyDescent="0.25">
      <c r="A39" s="12" t="s">
        <v>2</v>
      </c>
      <c r="B39" s="172">
        <v>2023</v>
      </c>
      <c r="C39" s="173"/>
      <c r="D39" s="135"/>
    </row>
    <row r="40" spans="1:9" ht="15.75" thickBot="1" x14ac:dyDescent="0.3">
      <c r="A40" s="86" t="s">
        <v>3</v>
      </c>
      <c r="B40" s="87" t="s">
        <v>0</v>
      </c>
      <c r="C40" s="88" t="s">
        <v>1</v>
      </c>
      <c r="D40" s="135"/>
    </row>
    <row r="41" spans="1:9" x14ac:dyDescent="0.25">
      <c r="A41" s="150" t="s">
        <v>6</v>
      </c>
      <c r="B41" s="148">
        <f>+SUM(B42:B53)</f>
        <v>4.85154</v>
      </c>
      <c r="C41" s="148">
        <f>+SUM(C42:C53)</f>
        <v>90345</v>
      </c>
      <c r="D41" s="135"/>
    </row>
    <row r="42" spans="1:9" x14ac:dyDescent="0.25">
      <c r="A42" s="96" t="s">
        <v>31</v>
      </c>
      <c r="B42" s="22">
        <v>0.08</v>
      </c>
      <c r="C42" s="63">
        <v>1600</v>
      </c>
      <c r="D42" s="135"/>
    </row>
    <row r="43" spans="1:9" x14ac:dyDescent="0.25">
      <c r="A43" s="96" t="s">
        <v>77</v>
      </c>
      <c r="B43" s="22">
        <v>8.4000000000000005E-2</v>
      </c>
      <c r="C43" s="63">
        <v>1700</v>
      </c>
      <c r="D43" s="135"/>
    </row>
    <row r="44" spans="1:9" x14ac:dyDescent="0.25">
      <c r="A44" s="96" t="s">
        <v>79</v>
      </c>
      <c r="B44" s="22">
        <v>1.4999999999999999E-2</v>
      </c>
      <c r="C44" s="63">
        <v>400</v>
      </c>
      <c r="D44" s="135"/>
    </row>
    <row r="45" spans="1:9" x14ac:dyDescent="0.25">
      <c r="A45" s="96" t="s">
        <v>41</v>
      </c>
      <c r="B45" s="22">
        <v>2.7E-2</v>
      </c>
      <c r="C45" s="63">
        <v>270</v>
      </c>
      <c r="D45" s="135"/>
    </row>
    <row r="46" spans="1:9" ht="16.5" customHeight="1" x14ac:dyDescent="0.25">
      <c r="A46" s="96" t="s">
        <v>27</v>
      </c>
      <c r="B46" s="22">
        <v>1.13503</v>
      </c>
      <c r="C46" s="63">
        <v>22660</v>
      </c>
      <c r="D46" s="135"/>
    </row>
    <row r="47" spans="1:9" x14ac:dyDescent="0.25">
      <c r="A47" s="96" t="s">
        <v>16</v>
      </c>
      <c r="B47" s="22">
        <v>2.7774999999999999</v>
      </c>
      <c r="C47" s="63">
        <v>44110</v>
      </c>
    </row>
    <row r="48" spans="1:9" x14ac:dyDescent="0.25">
      <c r="A48" s="96" t="s">
        <v>80</v>
      </c>
      <c r="B48" s="22">
        <v>0.04</v>
      </c>
      <c r="C48" s="63">
        <v>800</v>
      </c>
      <c r="F48" s="144"/>
    </row>
    <row r="49" spans="1:6" x14ac:dyDescent="0.25">
      <c r="A49" s="96" t="s">
        <v>23</v>
      </c>
      <c r="B49" s="22">
        <v>0.14050000000000001</v>
      </c>
      <c r="C49" s="63">
        <v>1080</v>
      </c>
      <c r="F49" s="144"/>
    </row>
    <row r="50" spans="1:6" x14ac:dyDescent="0.25">
      <c r="A50" s="96" t="s">
        <v>54</v>
      </c>
      <c r="B50" s="22">
        <v>0.06</v>
      </c>
      <c r="C50" s="63">
        <v>1200</v>
      </c>
      <c r="F50" s="144"/>
    </row>
    <row r="51" spans="1:6" x14ac:dyDescent="0.25">
      <c r="A51" s="96" t="s">
        <v>59</v>
      </c>
      <c r="B51" s="22">
        <v>0.188</v>
      </c>
      <c r="C51" s="63">
        <v>11050</v>
      </c>
      <c r="F51" s="144"/>
    </row>
    <row r="52" spans="1:6" x14ac:dyDescent="0.25">
      <c r="A52" s="96" t="s">
        <v>36</v>
      </c>
      <c r="B52" s="22">
        <v>0.17399999999999999</v>
      </c>
      <c r="C52" s="63">
        <v>1555</v>
      </c>
      <c r="F52" s="144"/>
    </row>
    <row r="53" spans="1:6" x14ac:dyDescent="0.25">
      <c r="A53" s="96" t="s">
        <v>78</v>
      </c>
      <c r="B53" s="22">
        <v>0.13050999999999999</v>
      </c>
      <c r="C53" s="63">
        <v>3920</v>
      </c>
      <c r="F53" s="144"/>
    </row>
    <row r="54" spans="1:6" x14ac:dyDescent="0.25">
      <c r="A54" s="116"/>
      <c r="B54" s="23"/>
      <c r="C54" s="64"/>
      <c r="F54" s="144"/>
    </row>
    <row r="55" spans="1:6" x14ac:dyDescent="0.25">
      <c r="A55" s="143"/>
      <c r="B55" s="22"/>
      <c r="C55" s="22"/>
      <c r="F55" s="144"/>
    </row>
    <row r="56" spans="1:6" ht="15.75" thickBot="1" x14ac:dyDescent="0.3">
      <c r="A56" s="59"/>
      <c r="B56" s="93"/>
      <c r="C56" s="95"/>
      <c r="D56" s="38"/>
      <c r="E56" s="38"/>
      <c r="F56" s="144"/>
    </row>
    <row r="57" spans="1:6" ht="24.75" customHeight="1" x14ac:dyDescent="0.25">
      <c r="A57" s="12" t="s">
        <v>2</v>
      </c>
      <c r="B57" s="172">
        <v>2023</v>
      </c>
      <c r="C57" s="173"/>
      <c r="F57" s="144"/>
    </row>
    <row r="58" spans="1:6" ht="15.75" thickBot="1" x14ac:dyDescent="0.3">
      <c r="A58" s="86" t="s">
        <v>3</v>
      </c>
      <c r="B58" s="87" t="s">
        <v>0</v>
      </c>
      <c r="C58" s="88" t="s">
        <v>1</v>
      </c>
      <c r="F58" s="144"/>
    </row>
    <row r="59" spans="1:6" ht="15.75" thickBot="1" x14ac:dyDescent="0.3">
      <c r="A59" s="151" t="s">
        <v>7</v>
      </c>
      <c r="B59" s="152">
        <f>SUM(B60:B61)</f>
        <v>4435.088600000001</v>
      </c>
      <c r="C59" s="153">
        <f>SUM(C60:C61)</f>
        <v>1560029.6429000003</v>
      </c>
      <c r="F59" s="144"/>
    </row>
    <row r="60" spans="1:6" x14ac:dyDescent="0.25">
      <c r="A60" s="96" t="s">
        <v>27</v>
      </c>
      <c r="B60" s="22">
        <v>55.276350000000008</v>
      </c>
      <c r="C60" s="63">
        <v>110366.603</v>
      </c>
    </row>
    <row r="61" spans="1:6" x14ac:dyDescent="0.25">
      <c r="A61" s="96" t="s">
        <v>16</v>
      </c>
      <c r="B61" s="22">
        <v>4379.8122500000009</v>
      </c>
      <c r="C61" s="63">
        <v>1449663.0399000002</v>
      </c>
    </row>
    <row r="62" spans="1:6" x14ac:dyDescent="0.25">
      <c r="A62" s="30"/>
      <c r="B62" s="22"/>
      <c r="C62" s="64"/>
    </row>
    <row r="63" spans="1:6" s="119" customFormat="1" ht="6.75" customHeight="1" x14ac:dyDescent="0.25">
      <c r="A63" s="179"/>
      <c r="B63" s="179"/>
      <c r="C63" s="179"/>
    </row>
    <row r="64" spans="1:6" s="119" customFormat="1" ht="25.5" customHeight="1" x14ac:dyDescent="0.25">
      <c r="A64" s="166" t="s">
        <v>68</v>
      </c>
      <c r="B64" s="166"/>
      <c r="C64" s="166"/>
    </row>
    <row r="65" spans="1:3" s="119" customFormat="1" x14ac:dyDescent="0.25">
      <c r="A65" s="166" t="s">
        <v>82</v>
      </c>
      <c r="B65" s="166"/>
      <c r="C65" s="166"/>
    </row>
    <row r="66" spans="1:3" s="119" customFormat="1" ht="24" customHeight="1" x14ac:dyDescent="0.25">
      <c r="A66" s="166" t="s">
        <v>70</v>
      </c>
      <c r="B66" s="166"/>
      <c r="C66" s="166"/>
    </row>
    <row r="67" spans="1:3" s="119" customFormat="1" x14ac:dyDescent="0.25"/>
    <row r="68" spans="1:3" s="119" customFormat="1" x14ac:dyDescent="0.25"/>
    <row r="69" spans="1:3" s="119" customFormat="1" x14ac:dyDescent="0.25"/>
    <row r="70" spans="1:3" s="119" customFormat="1" x14ac:dyDescent="0.25"/>
    <row r="71" spans="1:3" s="119" customFormat="1" x14ac:dyDescent="0.25"/>
    <row r="72" spans="1:3" s="119" customFormat="1" x14ac:dyDescent="0.25"/>
    <row r="73" spans="1:3" s="119" customFormat="1" x14ac:dyDescent="0.25"/>
    <row r="74" spans="1:3" s="119" customFormat="1" x14ac:dyDescent="0.25"/>
    <row r="75" spans="1:3" s="119" customFormat="1" x14ac:dyDescent="0.25"/>
    <row r="76" spans="1:3" s="119" customFormat="1" x14ac:dyDescent="0.25"/>
    <row r="77" spans="1:3" s="119" customFormat="1" x14ac:dyDescent="0.25"/>
  </sheetData>
  <mergeCells count="11">
    <mergeCell ref="A66:C66"/>
    <mergeCell ref="B57:C57"/>
    <mergeCell ref="A63:C63"/>
    <mergeCell ref="A65:C65"/>
    <mergeCell ref="A4:C4"/>
    <mergeCell ref="B6:C6"/>
    <mergeCell ref="B22:C22"/>
    <mergeCell ref="B31:C31"/>
    <mergeCell ref="B39:C39"/>
    <mergeCell ref="A5:C5"/>
    <mergeCell ref="A64:C6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0"/>
  <sheetViews>
    <sheetView workbookViewId="0">
      <selection activeCell="D5" sqref="D5"/>
    </sheetView>
  </sheetViews>
  <sheetFormatPr baseColWidth="10" defaultRowHeight="15" x14ac:dyDescent="0.25"/>
  <cols>
    <col min="1" max="1" width="24.42578125" customWidth="1"/>
    <col min="2" max="2" width="16.28515625" customWidth="1"/>
    <col min="3" max="3" width="17.140625" customWidth="1"/>
    <col min="4" max="4" width="11.42578125" style="119"/>
    <col min="5" max="5" width="11.7109375" style="119" bestFit="1" customWidth="1"/>
    <col min="6" max="6" width="14.140625" style="119" bestFit="1" customWidth="1"/>
    <col min="7" max="12" width="11.42578125" style="119"/>
  </cols>
  <sheetData>
    <row r="1" spans="1:6" ht="23.25" customHeight="1" x14ac:dyDescent="0.25">
      <c r="A1" s="119"/>
      <c r="B1" s="119"/>
      <c r="C1" s="119"/>
    </row>
    <row r="2" spans="1:6" x14ac:dyDescent="0.25">
      <c r="A2" s="119"/>
      <c r="B2" s="119"/>
      <c r="C2" s="119"/>
    </row>
    <row r="3" spans="1:6" x14ac:dyDescent="0.25">
      <c r="A3" s="119"/>
      <c r="B3" s="119"/>
      <c r="C3" s="119"/>
    </row>
    <row r="4" spans="1:6" x14ac:dyDescent="0.25">
      <c r="A4" s="170" t="s">
        <v>83</v>
      </c>
      <c r="B4" s="170"/>
      <c r="C4" s="170"/>
    </row>
    <row r="5" spans="1:6" ht="17.25" customHeight="1" thickBot="1" x14ac:dyDescent="0.3">
      <c r="A5" s="183" t="s">
        <v>12</v>
      </c>
      <c r="B5" s="183"/>
      <c r="C5" s="183"/>
    </row>
    <row r="6" spans="1:6" ht="15.75" x14ac:dyDescent="0.25">
      <c r="A6" s="12" t="s">
        <v>2</v>
      </c>
      <c r="B6" s="172">
        <v>2024</v>
      </c>
      <c r="C6" s="173"/>
    </row>
    <row r="7" spans="1:6" x14ac:dyDescent="0.25">
      <c r="A7" s="86" t="s">
        <v>3</v>
      </c>
      <c r="B7" s="87" t="s">
        <v>0</v>
      </c>
      <c r="C7" s="88" t="s">
        <v>1</v>
      </c>
    </row>
    <row r="8" spans="1:6" x14ac:dyDescent="0.25">
      <c r="A8" s="89" t="s">
        <v>4</v>
      </c>
      <c r="B8" s="90">
        <f>+SUM(B9:B15)</f>
        <v>2369.4083700000006</v>
      </c>
      <c r="C8" s="91">
        <f>+SUM(C9:C15)</f>
        <v>12811695.611199992</v>
      </c>
    </row>
    <row r="9" spans="1:6" x14ac:dyDescent="0.25">
      <c r="A9" s="96" t="s">
        <v>28</v>
      </c>
      <c r="B9" s="22">
        <v>1.3703699999999999</v>
      </c>
      <c r="C9" s="63">
        <v>16331.714600000001</v>
      </c>
      <c r="E9" s="115"/>
      <c r="F9" s="115"/>
    </row>
    <row r="10" spans="1:6" x14ac:dyDescent="0.25">
      <c r="A10" s="96" t="s">
        <v>14</v>
      </c>
      <c r="B10" s="22">
        <v>41.105829999999997</v>
      </c>
      <c r="C10" s="63">
        <v>285422.24790000002</v>
      </c>
      <c r="D10" s="135"/>
    </row>
    <row r="11" spans="1:6" x14ac:dyDescent="0.25">
      <c r="A11" s="96" t="s">
        <v>16</v>
      </c>
      <c r="B11" s="22">
        <v>248.57105000000001</v>
      </c>
      <c r="C11" s="63">
        <v>1325781.0285999998</v>
      </c>
      <c r="D11" s="135"/>
    </row>
    <row r="12" spans="1:6" x14ac:dyDescent="0.25">
      <c r="A12" s="96" t="s">
        <v>42</v>
      </c>
      <c r="B12" s="22">
        <v>1980.8396000000002</v>
      </c>
      <c r="C12" s="63">
        <v>10494880.008199992</v>
      </c>
      <c r="D12" s="135"/>
    </row>
    <row r="13" spans="1:6" x14ac:dyDescent="0.25">
      <c r="A13" s="96" t="s">
        <v>22</v>
      </c>
      <c r="B13" s="22">
        <v>1.1891499999999999</v>
      </c>
      <c r="C13" s="63">
        <v>2384.0264999999999</v>
      </c>
      <c r="D13" s="135"/>
    </row>
    <row r="14" spans="1:6" x14ac:dyDescent="0.25">
      <c r="A14" s="96" t="s">
        <v>34</v>
      </c>
      <c r="B14" s="22">
        <v>96.332369999999997</v>
      </c>
      <c r="C14" s="63">
        <v>686896.58539999998</v>
      </c>
      <c r="D14" s="135"/>
    </row>
    <row r="15" spans="1:6" ht="12.75" customHeight="1" x14ac:dyDescent="0.25">
      <c r="A15" s="20"/>
      <c r="B15" s="23"/>
      <c r="C15" s="64"/>
    </row>
    <row r="16" spans="1:6" ht="12.75" customHeight="1" x14ac:dyDescent="0.25">
      <c r="A16" s="30"/>
      <c r="B16" s="22"/>
      <c r="C16" s="22"/>
    </row>
    <row r="17" spans="1:9" x14ac:dyDescent="0.25">
      <c r="A17" s="30"/>
      <c r="B17" s="22"/>
      <c r="C17" s="22"/>
    </row>
    <row r="18" spans="1:9" ht="15.75" x14ac:dyDescent="0.25">
      <c r="A18" s="105" t="s">
        <v>2</v>
      </c>
      <c r="B18" s="181">
        <v>2024</v>
      </c>
      <c r="C18" s="182"/>
    </row>
    <row r="19" spans="1:9" x14ac:dyDescent="0.25">
      <c r="A19" s="106" t="s">
        <v>3</v>
      </c>
      <c r="B19" s="87" t="s">
        <v>0</v>
      </c>
      <c r="C19" s="107" t="s">
        <v>1</v>
      </c>
    </row>
    <row r="20" spans="1:9" x14ac:dyDescent="0.25">
      <c r="A20" s="145" t="s">
        <v>5</v>
      </c>
      <c r="B20" s="146">
        <f>+SUM(B21:B24)</f>
        <v>109.82986</v>
      </c>
      <c r="C20" s="69">
        <f>+SUM(C21:C24)</f>
        <v>129196.51210000001</v>
      </c>
      <c r="D20" s="120"/>
    </row>
    <row r="21" spans="1:9" x14ac:dyDescent="0.25">
      <c r="A21" s="96" t="s">
        <v>28</v>
      </c>
      <c r="B21" s="22">
        <v>0.40044999999999997</v>
      </c>
      <c r="C21" s="63">
        <v>2241.7591000000002</v>
      </c>
      <c r="D21" s="120"/>
    </row>
    <row r="22" spans="1:9" x14ac:dyDescent="0.25">
      <c r="A22" s="96" t="s">
        <v>16</v>
      </c>
      <c r="B22" s="22">
        <v>1.60941</v>
      </c>
      <c r="C22" s="63">
        <v>4596.1530000000002</v>
      </c>
      <c r="D22" s="120"/>
    </row>
    <row r="23" spans="1:9" x14ac:dyDescent="0.25">
      <c r="A23" s="96" t="s">
        <v>18</v>
      </c>
      <c r="B23" s="22">
        <v>80.819999999999993</v>
      </c>
      <c r="C23" s="63">
        <v>99678.6</v>
      </c>
      <c r="D23" s="141"/>
    </row>
    <row r="24" spans="1:9" x14ac:dyDescent="0.25">
      <c r="A24" s="30" t="s">
        <v>36</v>
      </c>
      <c r="B24" s="22">
        <v>27</v>
      </c>
      <c r="C24" s="63">
        <v>22680</v>
      </c>
      <c r="D24" s="141"/>
    </row>
    <row r="25" spans="1:9" x14ac:dyDescent="0.25">
      <c r="A25" s="157"/>
      <c r="B25" s="23"/>
      <c r="C25" s="64"/>
      <c r="D25" s="141"/>
    </row>
    <row r="26" spans="1:9" x14ac:dyDescent="0.25">
      <c r="A26" s="144"/>
      <c r="B26" s="22"/>
      <c r="C26" s="22"/>
      <c r="D26" s="141"/>
    </row>
    <row r="27" spans="1:9" x14ac:dyDescent="0.25">
      <c r="A27" s="30"/>
      <c r="B27" s="22"/>
      <c r="C27" s="22"/>
      <c r="D27" s="120"/>
    </row>
    <row r="28" spans="1:9" ht="23.25" customHeight="1" x14ac:dyDescent="0.25">
      <c r="A28" s="105" t="s">
        <v>2</v>
      </c>
      <c r="B28" s="181">
        <v>2024</v>
      </c>
      <c r="C28" s="182"/>
    </row>
    <row r="29" spans="1:9" ht="15.75" thickBot="1" x14ac:dyDescent="0.3">
      <c r="A29" s="106" t="s">
        <v>3</v>
      </c>
      <c r="B29" s="87" t="s">
        <v>0</v>
      </c>
      <c r="C29" s="107" t="s">
        <v>1</v>
      </c>
    </row>
    <row r="30" spans="1:9" ht="25.5" x14ac:dyDescent="0.25">
      <c r="A30" s="147" t="s">
        <v>72</v>
      </c>
      <c r="B30" s="148">
        <f>B31+B32</f>
        <v>27.465</v>
      </c>
      <c r="C30" s="149">
        <f>C31+C32</f>
        <v>30123.072</v>
      </c>
      <c r="D30" s="120"/>
      <c r="E30" s="115"/>
      <c r="F30" s="115"/>
    </row>
    <row r="31" spans="1:9" x14ac:dyDescent="0.25">
      <c r="A31" s="117" t="s">
        <v>28</v>
      </c>
      <c r="B31" s="154">
        <v>0.60000000000000009</v>
      </c>
      <c r="C31" s="155">
        <v>1377.5219999999999</v>
      </c>
      <c r="D31" s="135"/>
    </row>
    <row r="32" spans="1:9" x14ac:dyDescent="0.25">
      <c r="A32" s="117" t="s">
        <v>18</v>
      </c>
      <c r="B32" s="154">
        <v>26.864999999999998</v>
      </c>
      <c r="C32" s="155">
        <v>28745.55</v>
      </c>
      <c r="D32" s="135"/>
      <c r="G32" s="30"/>
      <c r="H32" s="22"/>
      <c r="I32" s="22"/>
    </row>
    <row r="33" spans="1:9" x14ac:dyDescent="0.25">
      <c r="A33" s="142"/>
      <c r="B33" s="23"/>
      <c r="C33" s="64"/>
      <c r="D33" s="135"/>
      <c r="G33" s="30"/>
      <c r="H33" s="22"/>
      <c r="I33" s="22"/>
    </row>
    <row r="34" spans="1:9" x14ac:dyDescent="0.25">
      <c r="A34" s="30"/>
      <c r="B34" s="22"/>
      <c r="C34" s="22"/>
      <c r="D34" s="135"/>
      <c r="G34" s="30"/>
      <c r="H34" s="22"/>
      <c r="I34" s="22"/>
    </row>
    <row r="35" spans="1:9" ht="15.75" thickBot="1" x14ac:dyDescent="0.3">
      <c r="A35" s="30"/>
      <c r="B35" s="22"/>
      <c r="C35" s="22"/>
      <c r="D35" s="135"/>
    </row>
    <row r="36" spans="1:9" ht="15.75" x14ac:dyDescent="0.25">
      <c r="A36" s="12" t="s">
        <v>2</v>
      </c>
      <c r="B36" s="172">
        <v>2024</v>
      </c>
      <c r="C36" s="173"/>
      <c r="D36" s="135"/>
    </row>
    <row r="37" spans="1:9" ht="15.75" thickBot="1" x14ac:dyDescent="0.3">
      <c r="A37" s="86" t="s">
        <v>3</v>
      </c>
      <c r="B37" s="87" t="s">
        <v>0</v>
      </c>
      <c r="C37" s="88" t="s">
        <v>1</v>
      </c>
      <c r="D37" s="135"/>
    </row>
    <row r="38" spans="1:9" x14ac:dyDescent="0.25">
      <c r="A38" s="150" t="s">
        <v>6</v>
      </c>
      <c r="B38" s="148">
        <f>+SUM(B39:B41)</f>
        <v>6.6539999999999999</v>
      </c>
      <c r="C38" s="149">
        <f>+SUM(C39:C41)</f>
        <v>59220</v>
      </c>
      <c r="D38" s="135"/>
    </row>
    <row r="39" spans="1:9" x14ac:dyDescent="0.25">
      <c r="A39" s="96" t="s">
        <v>31</v>
      </c>
      <c r="B39" s="22">
        <v>4.9314999999999998</v>
      </c>
      <c r="C39" s="63">
        <v>42150</v>
      </c>
      <c r="D39" s="135"/>
    </row>
    <row r="40" spans="1:9" x14ac:dyDescent="0.25">
      <c r="A40" s="96" t="s">
        <v>37</v>
      </c>
      <c r="B40" s="22">
        <v>1.6924999999999997</v>
      </c>
      <c r="C40" s="63">
        <v>16770</v>
      </c>
      <c r="D40" s="135"/>
    </row>
    <row r="41" spans="1:9" x14ac:dyDescent="0.25">
      <c r="A41" s="96" t="s">
        <v>38</v>
      </c>
      <c r="B41" s="22">
        <v>0.03</v>
      </c>
      <c r="C41" s="63">
        <v>300</v>
      </c>
      <c r="D41" s="135"/>
    </row>
    <row r="42" spans="1:9" x14ac:dyDescent="0.25">
      <c r="A42" s="116"/>
      <c r="B42" s="23"/>
      <c r="C42" s="64"/>
      <c r="F42" s="144"/>
    </row>
    <row r="43" spans="1:9" x14ac:dyDescent="0.25">
      <c r="A43" s="143"/>
      <c r="B43" s="22"/>
      <c r="C43" s="22"/>
      <c r="F43" s="144"/>
    </row>
    <row r="44" spans="1:9" ht="15.75" thickBot="1" x14ac:dyDescent="0.3">
      <c r="A44" s="59"/>
      <c r="B44" s="93"/>
      <c r="C44" s="95"/>
      <c r="D44" s="38"/>
      <c r="E44" s="38"/>
      <c r="F44" s="144"/>
    </row>
    <row r="45" spans="1:9" ht="24.75" customHeight="1" x14ac:dyDescent="0.25">
      <c r="A45" s="12" t="s">
        <v>2</v>
      </c>
      <c r="B45" s="172">
        <v>2024</v>
      </c>
      <c r="C45" s="173"/>
      <c r="F45" s="144"/>
    </row>
    <row r="46" spans="1:9" ht="15.75" thickBot="1" x14ac:dyDescent="0.3">
      <c r="A46" s="86" t="s">
        <v>3</v>
      </c>
      <c r="B46" s="87" t="s">
        <v>0</v>
      </c>
      <c r="C46" s="88" t="s">
        <v>1</v>
      </c>
      <c r="F46" s="144"/>
    </row>
    <row r="47" spans="1:9" x14ac:dyDescent="0.25">
      <c r="A47" s="158" t="s">
        <v>7</v>
      </c>
      <c r="B47" s="159">
        <f>SUM(B48:B51)</f>
        <v>10650.05776999999</v>
      </c>
      <c r="C47" s="160">
        <f>SUM(C48:C51)</f>
        <v>18039290.3226</v>
      </c>
      <c r="F47" s="144"/>
    </row>
    <row r="48" spans="1:9" x14ac:dyDescent="0.25">
      <c r="A48" s="117" t="s">
        <v>41</v>
      </c>
      <c r="B48" s="154">
        <v>10482.98029999999</v>
      </c>
      <c r="C48" s="155">
        <v>17735904.3226</v>
      </c>
    </row>
    <row r="49" spans="1:3" x14ac:dyDescent="0.25">
      <c r="A49" s="117" t="s">
        <v>16</v>
      </c>
      <c r="B49" s="154">
        <v>157.07746999999998</v>
      </c>
      <c r="C49" s="155">
        <v>296892.864</v>
      </c>
    </row>
    <row r="50" spans="1:3" x14ac:dyDescent="0.25">
      <c r="A50" s="117" t="s">
        <v>47</v>
      </c>
      <c r="B50" s="154">
        <v>6.1</v>
      </c>
      <c r="C50" s="155">
        <v>1243.136</v>
      </c>
    </row>
    <row r="51" spans="1:3" x14ac:dyDescent="0.25">
      <c r="A51" s="118" t="s">
        <v>37</v>
      </c>
      <c r="B51" s="154">
        <v>3.9</v>
      </c>
      <c r="C51" s="156">
        <v>5250</v>
      </c>
    </row>
    <row r="52" spans="1:3" s="119" customFormat="1" ht="6.75" customHeight="1" x14ac:dyDescent="0.25">
      <c r="A52" s="179"/>
      <c r="B52" s="179"/>
      <c r="C52" s="179"/>
    </row>
    <row r="53" spans="1:3" s="119" customFormat="1" ht="25.5" customHeight="1" x14ac:dyDescent="0.25">
      <c r="A53" s="166" t="s">
        <v>68</v>
      </c>
      <c r="B53" s="166"/>
      <c r="C53" s="166"/>
    </row>
    <row r="54" spans="1:3" s="119" customFormat="1" x14ac:dyDescent="0.25">
      <c r="A54" s="166" t="s">
        <v>82</v>
      </c>
      <c r="B54" s="166"/>
      <c r="C54" s="166"/>
    </row>
    <row r="55" spans="1:3" s="119" customFormat="1" ht="24" customHeight="1" x14ac:dyDescent="0.25">
      <c r="A55" s="166" t="s">
        <v>70</v>
      </c>
      <c r="B55" s="166"/>
      <c r="C55" s="166"/>
    </row>
    <row r="56" spans="1:3" s="119" customFormat="1" x14ac:dyDescent="0.25"/>
    <row r="57" spans="1:3" s="119" customFormat="1" x14ac:dyDescent="0.25"/>
    <row r="58" spans="1:3" s="119" customFormat="1" x14ac:dyDescent="0.25"/>
    <row r="59" spans="1:3" s="119" customFormat="1" x14ac:dyDescent="0.25"/>
    <row r="60" spans="1:3" s="119" customFormat="1" x14ac:dyDescent="0.25"/>
    <row r="61" spans="1:3" s="119" customFormat="1" x14ac:dyDescent="0.25"/>
    <row r="62" spans="1:3" s="119" customFormat="1" x14ac:dyDescent="0.25"/>
    <row r="63" spans="1:3" s="119" customFormat="1" x14ac:dyDescent="0.25"/>
    <row r="64" spans="1:3" s="119" customFormat="1" x14ac:dyDescent="0.25"/>
    <row r="65" s="119" customFormat="1" x14ac:dyDescent="0.25"/>
    <row r="66" s="119" customFormat="1" x14ac:dyDescent="0.25"/>
    <row r="67" s="119" customFormat="1" x14ac:dyDescent="0.25"/>
    <row r="68" s="119" customFormat="1" x14ac:dyDescent="0.25"/>
    <row r="69" s="119" customFormat="1" x14ac:dyDescent="0.25"/>
    <row r="70" s="119" customFormat="1" x14ac:dyDescent="0.25"/>
  </sheetData>
  <mergeCells count="11">
    <mergeCell ref="B45:C45"/>
    <mergeCell ref="A52:C52"/>
    <mergeCell ref="A53:C53"/>
    <mergeCell ref="A54:C54"/>
    <mergeCell ref="A55:C55"/>
    <mergeCell ref="B36:C36"/>
    <mergeCell ref="A4:C4"/>
    <mergeCell ref="A5:C5"/>
    <mergeCell ref="B6:C6"/>
    <mergeCell ref="B18:C18"/>
    <mergeCell ref="B28:C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Pecuarios 2016</vt:lpstr>
      <vt:lpstr>Pecuarios 2017</vt:lpstr>
      <vt:lpstr>Pecuarios 2018</vt:lpstr>
      <vt:lpstr>Pecuarios 2019</vt:lpstr>
      <vt:lpstr>Pecuarios 2020</vt:lpstr>
      <vt:lpstr>Pecuarios 2021</vt:lpstr>
      <vt:lpstr>Pecuarios 2022</vt:lpstr>
      <vt:lpstr>Pecuarios 2023</vt:lpstr>
      <vt:lpstr>Pecuarios 2024</vt:lpstr>
      <vt:lpstr>Pecuarios 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Vargas</dc:creator>
  <cp:lastModifiedBy>Economia Agropecuaria</cp:lastModifiedBy>
  <cp:lastPrinted>2023-04-27T19:12:31Z</cp:lastPrinted>
  <dcterms:created xsi:type="dcterms:W3CDTF">2017-03-14T19:57:07Z</dcterms:created>
  <dcterms:modified xsi:type="dcterms:W3CDTF">2026-03-27T16:50:05Z</dcterms:modified>
</cp:coreProperties>
</file>