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Todo 2025\Estadisticas 2025 (division de precios)\"/>
    </mc:Choice>
  </mc:AlternateContent>
  <xr:revisionPtr revIDLastSave="0" documentId="13_ncr:1_{59F30D44-7681-4018-B1D8-278CE10F0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12-2025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5" i="4" l="1"/>
  <c r="Q254" i="4"/>
  <c r="Q253" i="4"/>
  <c r="Q252" i="4"/>
  <c r="Q250" i="4"/>
  <c r="Q249" i="4"/>
  <c r="Q248" i="4"/>
  <c r="Q247" i="4"/>
  <c r="Q246" i="4"/>
  <c r="Q245" i="4"/>
  <c r="Q244" i="4"/>
  <c r="Q243" i="4"/>
  <c r="Q241" i="4"/>
  <c r="Q240" i="4"/>
  <c r="Q239" i="4"/>
  <c r="Q238" i="4"/>
  <c r="Q237" i="4"/>
  <c r="Q236" i="4"/>
  <c r="Q235" i="4"/>
  <c r="Q234" i="4"/>
  <c r="Q233" i="4"/>
  <c r="Q231" i="4"/>
  <c r="Q230" i="4"/>
  <c r="Q229" i="4"/>
  <c r="Q228" i="4"/>
  <c r="Q227" i="4"/>
  <c r="Q226" i="4"/>
  <c r="Q218" i="4"/>
  <c r="Q217" i="4"/>
  <c r="Q216" i="4"/>
  <c r="Q214" i="4"/>
  <c r="Q213" i="4"/>
  <c r="Q212" i="4"/>
  <c r="Q211" i="4"/>
  <c r="Q210" i="4"/>
  <c r="Q209" i="4"/>
  <c r="Q208" i="4"/>
  <c r="Q207" i="4"/>
  <c r="Q204" i="4"/>
  <c r="Q201" i="4"/>
  <c r="Q200" i="4"/>
  <c r="Q199" i="4"/>
  <c r="Q196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6" i="4"/>
  <c r="C176" i="4"/>
  <c r="Q175" i="4"/>
  <c r="Q174" i="4"/>
  <c r="Q173" i="4"/>
  <c r="C173" i="4"/>
  <c r="Q172" i="4"/>
  <c r="C172" i="4"/>
  <c r="Q171" i="4"/>
  <c r="C171" i="4"/>
  <c r="Q170" i="4"/>
  <c r="C170" i="4"/>
  <c r="Q162" i="4"/>
  <c r="Q161" i="4"/>
  <c r="Q160" i="4"/>
  <c r="C160" i="4"/>
  <c r="Q159" i="4"/>
  <c r="C159" i="4"/>
  <c r="Q158" i="4"/>
  <c r="C158" i="4"/>
  <c r="Q156" i="4"/>
  <c r="C156" i="4"/>
  <c r="Q155" i="4"/>
  <c r="C155" i="4"/>
  <c r="Q154" i="4"/>
  <c r="C154" i="4"/>
  <c r="Q153" i="4"/>
  <c r="C153" i="4"/>
  <c r="Q152" i="4"/>
  <c r="C152" i="4"/>
  <c r="Q151" i="4"/>
  <c r="C151" i="4"/>
  <c r="Q150" i="4"/>
  <c r="C150" i="4"/>
  <c r="Q149" i="4"/>
  <c r="C149" i="4"/>
  <c r="Q148" i="4"/>
  <c r="C148" i="4"/>
  <c r="C146" i="4"/>
  <c r="Q145" i="4"/>
  <c r="C145" i="4"/>
  <c r="Q144" i="4"/>
  <c r="C144" i="4"/>
  <c r="Q143" i="4"/>
  <c r="C143" i="4"/>
  <c r="Q142" i="4"/>
  <c r="C142" i="4"/>
  <c r="Q141" i="4"/>
  <c r="C141" i="4"/>
  <c r="Q140" i="4"/>
  <c r="C140" i="4"/>
  <c r="Q139" i="4"/>
  <c r="C139" i="4"/>
  <c r="Q138" i="4"/>
  <c r="C138" i="4"/>
  <c r="Q137" i="4"/>
  <c r="C137" i="4"/>
  <c r="Q136" i="4"/>
  <c r="C136" i="4"/>
  <c r="Q135" i="4"/>
  <c r="C135" i="4"/>
  <c r="Q134" i="4"/>
  <c r="C134" i="4"/>
  <c r="Q133" i="4"/>
  <c r="C133" i="4"/>
  <c r="Q132" i="4"/>
  <c r="C132" i="4"/>
  <c r="Q131" i="4"/>
  <c r="C131" i="4"/>
  <c r="Q130" i="4"/>
  <c r="C130" i="4"/>
  <c r="Q129" i="4"/>
  <c r="C129" i="4"/>
  <c r="Q128" i="4"/>
  <c r="C128" i="4"/>
  <c r="Q127" i="4"/>
  <c r="C127" i="4"/>
  <c r="Q126" i="4"/>
  <c r="C126" i="4"/>
  <c r="Q125" i="4"/>
  <c r="C125" i="4"/>
  <c r="Q124" i="4"/>
  <c r="C124" i="4"/>
  <c r="C123" i="4"/>
  <c r="C122" i="4"/>
  <c r="Q121" i="4"/>
  <c r="C121" i="4"/>
  <c r="Q120" i="4"/>
  <c r="Q119" i="4"/>
  <c r="Q118" i="4"/>
  <c r="Q117" i="4"/>
  <c r="Q116" i="4"/>
  <c r="C116" i="4"/>
  <c r="C115" i="4"/>
  <c r="Q114" i="4"/>
  <c r="C114" i="4"/>
  <c r="Q113" i="4"/>
  <c r="C113" i="4"/>
  <c r="Q112" i="4"/>
  <c r="C112" i="4"/>
  <c r="Q111" i="4"/>
  <c r="C111" i="4"/>
  <c r="Q110" i="4"/>
  <c r="C110" i="4"/>
  <c r="Q109" i="4"/>
  <c r="C109" i="4"/>
  <c r="Q108" i="4"/>
  <c r="C108" i="4"/>
  <c r="Q107" i="4"/>
  <c r="C107" i="4"/>
  <c r="Q106" i="4"/>
  <c r="C106" i="4"/>
  <c r="Q105" i="4"/>
  <c r="C105" i="4"/>
  <c r="Q104" i="4"/>
  <c r="C104" i="4"/>
  <c r="Q97" i="4"/>
  <c r="C97" i="4"/>
  <c r="Q96" i="4"/>
  <c r="C96" i="4"/>
  <c r="Q94" i="4"/>
  <c r="C94" i="4"/>
  <c r="Q93" i="4"/>
  <c r="C93" i="4"/>
  <c r="Q92" i="4"/>
  <c r="C92" i="4"/>
  <c r="Q91" i="4"/>
  <c r="C91" i="4"/>
  <c r="Q90" i="4"/>
  <c r="C90" i="4"/>
  <c r="Q89" i="4"/>
  <c r="C89" i="4"/>
  <c r="Q88" i="4"/>
  <c r="C88" i="4"/>
  <c r="Q87" i="4"/>
  <c r="C87" i="4"/>
  <c r="Q86" i="4"/>
  <c r="C86" i="4"/>
  <c r="Q85" i="4"/>
  <c r="C85" i="4"/>
  <c r="Q84" i="4"/>
  <c r="C84" i="4"/>
  <c r="Q83" i="4"/>
  <c r="C83" i="4"/>
  <c r="Q82" i="4"/>
  <c r="C82" i="4"/>
  <c r="Q81" i="4"/>
  <c r="C81" i="4"/>
  <c r="Q80" i="4"/>
  <c r="C80" i="4"/>
  <c r="Q79" i="4"/>
  <c r="C79" i="4"/>
  <c r="Q78" i="4"/>
  <c r="Q77" i="4"/>
  <c r="C77" i="4"/>
  <c r="Q76" i="4"/>
  <c r="C76" i="4"/>
  <c r="Q75" i="4"/>
  <c r="C75" i="4"/>
  <c r="Q74" i="4"/>
  <c r="C74" i="4"/>
  <c r="Q73" i="4"/>
  <c r="C73" i="4"/>
  <c r="Q72" i="4"/>
  <c r="C72" i="4"/>
  <c r="Q71" i="4"/>
  <c r="G71" i="4"/>
  <c r="F71" i="4"/>
  <c r="E71" i="4"/>
  <c r="C71" i="4"/>
  <c r="Q70" i="4"/>
  <c r="G70" i="4"/>
  <c r="F70" i="4"/>
  <c r="E70" i="4"/>
  <c r="C70" i="4"/>
  <c r="Q69" i="4"/>
  <c r="C69" i="4"/>
  <c r="Q68" i="4"/>
  <c r="C68" i="4"/>
  <c r="Q67" i="4"/>
  <c r="C67" i="4"/>
  <c r="Q66" i="4"/>
  <c r="C66" i="4"/>
  <c r="Q65" i="4"/>
  <c r="C65" i="4"/>
  <c r="Q64" i="4"/>
  <c r="C64" i="4"/>
  <c r="Q63" i="4"/>
  <c r="C63" i="4"/>
  <c r="Q62" i="4"/>
  <c r="C62" i="4"/>
  <c r="Q61" i="4"/>
  <c r="C61" i="4"/>
  <c r="Q60" i="4"/>
  <c r="C60" i="4"/>
  <c r="Q59" i="4"/>
  <c r="C59" i="4"/>
  <c r="Q58" i="4"/>
  <c r="C58" i="4"/>
  <c r="Q57" i="4"/>
  <c r="C57" i="4"/>
  <c r="Q56" i="4"/>
  <c r="C56" i="4"/>
  <c r="Q55" i="4"/>
  <c r="C55" i="4"/>
  <c r="C54" i="4"/>
  <c r="Q53" i="4"/>
  <c r="C53" i="4"/>
  <c r="Q52" i="4"/>
  <c r="C52" i="4"/>
  <c r="Q45" i="4"/>
  <c r="C45" i="4"/>
  <c r="C44" i="4"/>
  <c r="Q42" i="4"/>
  <c r="Q41" i="4"/>
  <c r="C40" i="4"/>
  <c r="Q39" i="4"/>
  <c r="C39" i="4"/>
  <c r="Q38" i="4"/>
  <c r="C38" i="4"/>
  <c r="Q37" i="4"/>
  <c r="C37" i="4"/>
  <c r="Q36" i="4"/>
  <c r="C36" i="4"/>
  <c r="Q35" i="4"/>
  <c r="C35" i="4"/>
  <c r="Q34" i="4"/>
  <c r="C34" i="4"/>
  <c r="Q32" i="4"/>
  <c r="C32" i="4"/>
  <c r="Q31" i="4"/>
  <c r="C31" i="4"/>
  <c r="Q30" i="4"/>
  <c r="C30" i="4"/>
  <c r="Q29" i="4"/>
  <c r="C29" i="4"/>
  <c r="Q28" i="4"/>
  <c r="C28" i="4"/>
  <c r="Q27" i="4"/>
  <c r="C27" i="4"/>
  <c r="Q25" i="4"/>
  <c r="C25" i="4"/>
  <c r="Q24" i="4"/>
  <c r="C24" i="4"/>
  <c r="Q23" i="4"/>
  <c r="C23" i="4"/>
  <c r="Q22" i="4"/>
  <c r="C22" i="4"/>
  <c r="Q21" i="4"/>
  <c r="C21" i="4"/>
  <c r="Q20" i="4"/>
  <c r="C20" i="4"/>
  <c r="Q19" i="4"/>
  <c r="C19" i="4"/>
  <c r="Q18" i="4"/>
  <c r="C18" i="4"/>
  <c r="Q17" i="4"/>
  <c r="C17" i="4"/>
  <c r="Q16" i="4"/>
  <c r="C16" i="4"/>
  <c r="Q15" i="4"/>
  <c r="C15" i="4"/>
  <c r="Q14" i="4"/>
  <c r="C14" i="4"/>
  <c r="C12" i="4"/>
  <c r="C11" i="4"/>
  <c r="C10" i="4"/>
  <c r="C9" i="4"/>
</calcChain>
</file>

<file path=xl/sharedStrings.xml><?xml version="1.0" encoding="utf-8"?>
<sst xmlns="http://schemas.openxmlformats.org/spreadsheetml/2006/main" count="356" uniqueCount="267">
  <si>
    <t xml:space="preserve">PRODUCTOS  </t>
  </si>
  <si>
    <t>Cereales</t>
  </si>
  <si>
    <t>Arroz</t>
  </si>
  <si>
    <t>Superior</t>
  </si>
  <si>
    <t>Maíz en grano</t>
  </si>
  <si>
    <t>Raíces y Tubérculos</t>
  </si>
  <si>
    <t>Batata</t>
  </si>
  <si>
    <t xml:space="preserve">Ñame </t>
  </si>
  <si>
    <t>Liso</t>
  </si>
  <si>
    <t>Mina</t>
  </si>
  <si>
    <t>Papa</t>
  </si>
  <si>
    <t>Blanca</t>
  </si>
  <si>
    <t>Amarilla</t>
  </si>
  <si>
    <t xml:space="preserve">Yautía </t>
  </si>
  <si>
    <t>Coco</t>
  </si>
  <si>
    <t xml:space="preserve">Yuca </t>
  </si>
  <si>
    <t>Fresca</t>
  </si>
  <si>
    <t>Encerada</t>
  </si>
  <si>
    <t xml:space="preserve">Mapuey </t>
  </si>
  <si>
    <t>Cepa de apio</t>
  </si>
  <si>
    <t>Musáceas</t>
  </si>
  <si>
    <t>Plátano</t>
  </si>
  <si>
    <t>Verde, grande</t>
  </si>
  <si>
    <t>Verde, mediano</t>
  </si>
  <si>
    <t>Verde, pequeño</t>
  </si>
  <si>
    <t>Plátano (Maduro)</t>
  </si>
  <si>
    <t>Guineo Verde</t>
  </si>
  <si>
    <t>Leguminosas</t>
  </si>
  <si>
    <t>Habichuelas</t>
  </si>
  <si>
    <t>roja Yacomelo</t>
  </si>
  <si>
    <t>roja José Beta</t>
  </si>
  <si>
    <t>Negra</t>
  </si>
  <si>
    <t>Pinta</t>
  </si>
  <si>
    <t>Guandul verde (Grano)</t>
  </si>
  <si>
    <t>Haba</t>
  </si>
  <si>
    <t xml:space="preserve">Lentejas </t>
  </si>
  <si>
    <t>lb</t>
  </si>
  <si>
    <t xml:space="preserve">Arvejas </t>
  </si>
  <si>
    <t>Oleaginosas</t>
  </si>
  <si>
    <t>Maní</t>
  </si>
  <si>
    <t>Coco (Seco)</t>
  </si>
  <si>
    <t>Hortalizas</t>
  </si>
  <si>
    <t>Ajíes</t>
  </si>
  <si>
    <t>Cubanela</t>
  </si>
  <si>
    <t>Gustoso</t>
  </si>
  <si>
    <t>Picante</t>
  </si>
  <si>
    <t>Cachucha</t>
  </si>
  <si>
    <t>Morrón Rojo</t>
  </si>
  <si>
    <t>Morrón Amarillo</t>
  </si>
  <si>
    <t>Morrón Verde</t>
  </si>
  <si>
    <t>Ajo</t>
  </si>
  <si>
    <t>Importado</t>
  </si>
  <si>
    <t>Criollo</t>
  </si>
  <si>
    <t>Auyama</t>
  </si>
  <si>
    <t>Berenjena</t>
  </si>
  <si>
    <t>Criolla</t>
  </si>
  <si>
    <t>China</t>
  </si>
  <si>
    <t>Cebolla</t>
  </si>
  <si>
    <t>Amarilla Criolla</t>
  </si>
  <si>
    <t>Roja Criolla</t>
  </si>
  <si>
    <t>Amarilla Importada</t>
  </si>
  <si>
    <t>Roja Importada</t>
  </si>
  <si>
    <t>Zanahoria</t>
  </si>
  <si>
    <t xml:space="preserve">Cilantro </t>
  </si>
  <si>
    <t>Ancho</t>
  </si>
  <si>
    <t>Verdura</t>
  </si>
  <si>
    <t>Perejil</t>
  </si>
  <si>
    <t>Molondrón</t>
  </si>
  <si>
    <t xml:space="preserve">Orégano </t>
  </si>
  <si>
    <t>Entero</t>
  </si>
  <si>
    <t>Molido</t>
  </si>
  <si>
    <t>Pepino</t>
  </si>
  <si>
    <t>Rábano</t>
  </si>
  <si>
    <t>Espinaca</t>
  </si>
  <si>
    <t>Vainitas</t>
  </si>
  <si>
    <t>Larga</t>
  </si>
  <si>
    <t>Española</t>
  </si>
  <si>
    <t>Italiana</t>
  </si>
  <si>
    <t xml:space="preserve">Lechuga </t>
  </si>
  <si>
    <t>Repollada</t>
  </si>
  <si>
    <t>Remolacha</t>
  </si>
  <si>
    <t>Repollo</t>
  </si>
  <si>
    <t>Tomates</t>
  </si>
  <si>
    <t>Ensalada</t>
  </si>
  <si>
    <t>Bugalú</t>
  </si>
  <si>
    <t>Industrial</t>
  </si>
  <si>
    <t>Coliflor</t>
  </si>
  <si>
    <t>Brócolis</t>
  </si>
  <si>
    <t>Apio</t>
  </si>
  <si>
    <t>Puerro</t>
  </si>
  <si>
    <t>Tayota</t>
  </si>
  <si>
    <t>Productos Tradicionales</t>
  </si>
  <si>
    <t xml:space="preserve">Azúcar </t>
  </si>
  <si>
    <t>Crema</t>
  </si>
  <si>
    <t>Aguacates</t>
  </si>
  <si>
    <t>Semil 34</t>
  </si>
  <si>
    <t>Popenoe</t>
  </si>
  <si>
    <t>Carla</t>
  </si>
  <si>
    <t>Benny</t>
  </si>
  <si>
    <t xml:space="preserve">Lechosas </t>
  </si>
  <si>
    <t>Marado grande</t>
  </si>
  <si>
    <t>Maradol mediano</t>
  </si>
  <si>
    <t>Maradol pequeña</t>
  </si>
  <si>
    <t>Red Lady grande</t>
  </si>
  <si>
    <t>Red Lady mediano</t>
  </si>
  <si>
    <t>Red Lady pequeño</t>
  </si>
  <si>
    <t>Agrio Persa</t>
  </si>
  <si>
    <t xml:space="preserve">Melón </t>
  </si>
  <si>
    <t>Cantaloupe  grande</t>
  </si>
  <si>
    <t>Cantaloupe  mediano</t>
  </si>
  <si>
    <t>Tropical grande</t>
  </si>
  <si>
    <t>Tropical mediano</t>
  </si>
  <si>
    <t>Naranjas</t>
  </si>
  <si>
    <t>Dulce</t>
  </si>
  <si>
    <t>Barceló</t>
  </si>
  <si>
    <t>Valenciana</t>
  </si>
  <si>
    <t xml:space="preserve">Piña </t>
  </si>
  <si>
    <t>MD2 grande</t>
  </si>
  <si>
    <t>MD2 Mediana</t>
  </si>
  <si>
    <t>MD2 Pequeña</t>
  </si>
  <si>
    <t>Guineo (Maduro)</t>
  </si>
  <si>
    <t>Toronja</t>
  </si>
  <si>
    <t>Zapote</t>
  </si>
  <si>
    <t>grande</t>
  </si>
  <si>
    <t xml:space="preserve">mediano </t>
  </si>
  <si>
    <t>Chinola</t>
  </si>
  <si>
    <t>Fresa</t>
  </si>
  <si>
    <t xml:space="preserve">Sandía </t>
  </si>
  <si>
    <t>Grande</t>
  </si>
  <si>
    <t>Mediana</t>
  </si>
  <si>
    <t>Pequeña</t>
  </si>
  <si>
    <t>Granadillo</t>
  </si>
  <si>
    <t>Guanábana</t>
  </si>
  <si>
    <t>Mango</t>
  </si>
  <si>
    <t>Tommy Atkins</t>
  </si>
  <si>
    <t>Gota de Oro</t>
  </si>
  <si>
    <t>Banilejo</t>
  </si>
  <si>
    <t>Puntica</t>
  </si>
  <si>
    <t>Keitt</t>
  </si>
  <si>
    <t>Mandarina</t>
  </si>
  <si>
    <t>Pecuarios</t>
  </si>
  <si>
    <t xml:space="preserve">Res </t>
  </si>
  <si>
    <t>Bola</t>
  </si>
  <si>
    <t>Cadera</t>
  </si>
  <si>
    <t>Pecho</t>
  </si>
  <si>
    <t>Rotí</t>
  </si>
  <si>
    <t>Cerdo</t>
  </si>
  <si>
    <t>Chuleta Fresca</t>
  </si>
  <si>
    <t>Pierna</t>
  </si>
  <si>
    <t>Ahumada</t>
  </si>
  <si>
    <t>Lácteos</t>
  </si>
  <si>
    <t>Queso blanco freir (Rica)</t>
  </si>
  <si>
    <t>Mantequilla (Rica)</t>
  </si>
  <si>
    <t>Avícolas</t>
  </si>
  <si>
    <t xml:space="preserve">Pollo </t>
  </si>
  <si>
    <t>Entero fresco</t>
  </si>
  <si>
    <t>Enero congelado</t>
  </si>
  <si>
    <t>Muslo</t>
  </si>
  <si>
    <t>Corto</t>
  </si>
  <si>
    <t>Largo</t>
  </si>
  <si>
    <t>Alas (Frescas)</t>
  </si>
  <si>
    <t>Huevos</t>
  </si>
  <si>
    <t>Piscicolas y Acuicolas</t>
  </si>
  <si>
    <t xml:space="preserve">Filete </t>
  </si>
  <si>
    <t>dorado</t>
  </si>
  <si>
    <t>Tilapia</t>
  </si>
  <si>
    <t>Basa</t>
  </si>
  <si>
    <t>Merlusa</t>
  </si>
  <si>
    <t>Carite</t>
  </si>
  <si>
    <t>Dorado</t>
  </si>
  <si>
    <t>Filete de chillo</t>
  </si>
  <si>
    <t>Chillo persa</t>
  </si>
  <si>
    <t>Filete de mero</t>
  </si>
  <si>
    <t>Camarones (Jumbo)</t>
  </si>
  <si>
    <t>Filete de bacalao</t>
  </si>
  <si>
    <t>Bacalao noruego</t>
  </si>
  <si>
    <t>Tilapias</t>
  </si>
  <si>
    <t>roja</t>
  </si>
  <si>
    <t>negra</t>
  </si>
  <si>
    <t>Perca atruchada</t>
  </si>
  <si>
    <t>Reinita del pacifico</t>
  </si>
  <si>
    <t xml:space="preserve">Róbalos </t>
  </si>
  <si>
    <t>Mero americano</t>
  </si>
  <si>
    <t>Meros nep</t>
  </si>
  <si>
    <t>Colirrubia</t>
  </si>
  <si>
    <t>Salmon</t>
  </si>
  <si>
    <t>Sardinas</t>
  </si>
  <si>
    <t xml:space="preserve">Atún </t>
  </si>
  <si>
    <t>Crustáceos</t>
  </si>
  <si>
    <t xml:space="preserve">Cangrejos </t>
  </si>
  <si>
    <t>Calamar</t>
  </si>
  <si>
    <t xml:space="preserve">Langosta </t>
  </si>
  <si>
    <t xml:space="preserve">Langostinos </t>
  </si>
  <si>
    <t>Tentaculo de calamar</t>
  </si>
  <si>
    <t>Pulpo</t>
  </si>
  <si>
    <t>Filete de calamar</t>
  </si>
  <si>
    <t>Lambi molido</t>
  </si>
  <si>
    <t>Lambi</t>
  </si>
  <si>
    <t>Agroindustriales</t>
  </si>
  <si>
    <t>Café molido Santo Domingo</t>
  </si>
  <si>
    <t>Aceites Vegetales y Refinados</t>
  </si>
  <si>
    <t>Aceites</t>
  </si>
  <si>
    <t xml:space="preserve"> Crisol</t>
  </si>
  <si>
    <t xml:space="preserve"> Soya Crisol</t>
  </si>
  <si>
    <t xml:space="preserve"> Diamante</t>
  </si>
  <si>
    <t>El Gallo</t>
  </si>
  <si>
    <t xml:space="preserve"> Manicero</t>
  </si>
  <si>
    <t>Mazola Canola</t>
  </si>
  <si>
    <t>Wesson Canola</t>
  </si>
  <si>
    <t>Enlatados</t>
  </si>
  <si>
    <t xml:space="preserve">Gandules Enlatados </t>
  </si>
  <si>
    <t>con Coco</t>
  </si>
  <si>
    <t>sin Coco</t>
  </si>
  <si>
    <t xml:space="preserve">Habichuelas Enlatadas </t>
  </si>
  <si>
    <t xml:space="preserve">Blancas </t>
  </si>
  <si>
    <t xml:space="preserve"> Negras </t>
  </si>
  <si>
    <t>Pintas</t>
  </si>
  <si>
    <t>Rojas</t>
  </si>
  <si>
    <t>Vegetales Mixtos Enlatados</t>
  </si>
  <si>
    <t xml:space="preserve">Maiz dulce La Famosa </t>
  </si>
  <si>
    <t>Tipos de Harina</t>
  </si>
  <si>
    <t>Harina</t>
  </si>
  <si>
    <t xml:space="preserve"> Maíz (Doramax)</t>
  </si>
  <si>
    <t xml:space="preserve"> Maíz (Mazorca)</t>
  </si>
  <si>
    <t>Trigo Milano</t>
  </si>
  <si>
    <t>Trigo (Blanquita)</t>
  </si>
  <si>
    <t>Yogourt</t>
  </si>
  <si>
    <t xml:space="preserve">                  </t>
  </si>
  <si>
    <t>Unidad</t>
  </si>
  <si>
    <t>Molida</t>
  </si>
  <si>
    <t>Leche (Líquida)</t>
  </si>
  <si>
    <t>Und</t>
  </si>
  <si>
    <t>ib</t>
  </si>
  <si>
    <t>Caja 10 und</t>
  </si>
  <si>
    <t>16 onz</t>
  </si>
  <si>
    <t>Botella 16 onz</t>
  </si>
  <si>
    <t>Galón 64 onz</t>
  </si>
  <si>
    <t>Lata 15 onz</t>
  </si>
  <si>
    <t>14 onz</t>
  </si>
  <si>
    <t>15 onz</t>
  </si>
  <si>
    <t>2 lb</t>
  </si>
  <si>
    <t xml:space="preserve">A  Ñ  O  S </t>
  </si>
  <si>
    <t xml:space="preserve">Selecto </t>
  </si>
  <si>
    <t xml:space="preserve">Super Selecto </t>
  </si>
  <si>
    <t>Paquete/lb</t>
  </si>
  <si>
    <t>Limones</t>
  </si>
  <si>
    <t>Agrio Criollo</t>
  </si>
  <si>
    <t>(Otra variedad)</t>
  </si>
  <si>
    <t>Agria</t>
  </si>
  <si>
    <t>Cayena Lisa</t>
  </si>
  <si>
    <t>Peleta de cerdo</t>
  </si>
  <si>
    <t>Leche</t>
  </si>
  <si>
    <t>Polvo</t>
  </si>
  <si>
    <t>Pechuga</t>
  </si>
  <si>
    <t xml:space="preserve">Chocolate Munne </t>
  </si>
  <si>
    <t>Pasta de tomate  Famosa</t>
  </si>
  <si>
    <t xml:space="preserve">Soya La Joya </t>
  </si>
  <si>
    <t>Principales Cadenas  de  Supermercados de Santo Domingo, 2012  - 2025 (En RD$)</t>
  </si>
  <si>
    <t>Plátano (Importado)</t>
  </si>
  <si>
    <t xml:space="preserve">Anguila </t>
  </si>
  <si>
    <t xml:space="preserve">Atún rojo del Atlántico </t>
  </si>
  <si>
    <t>Atún aleta negra</t>
  </si>
  <si>
    <t xml:space="preserve">                                                                         Precios Promedios Mensuales de Productos de la Canasta Familiar Agropecuaria en  la  Principales Cadenas                                                                         </t>
  </si>
  <si>
    <r>
      <rPr>
        <b/>
        <sz val="10"/>
        <rFont val="Calibri"/>
        <family val="2"/>
        <scheme val="minor"/>
      </rPr>
      <t xml:space="preserve">Fuente:  </t>
    </r>
    <r>
      <rPr>
        <sz val="10"/>
        <rFont val="Calibri"/>
        <family val="2"/>
        <scheme val="minor"/>
      </rPr>
      <t>Cadenas de Supermercados de Santo Domingo.</t>
    </r>
  </si>
  <si>
    <r>
      <t xml:space="preserve"> </t>
    </r>
    <r>
      <rPr>
        <b/>
        <sz val="10"/>
        <color indexed="8"/>
        <rFont val="Calibri"/>
        <family val="2"/>
        <scheme val="minor"/>
      </rPr>
      <t>Elaborado en el</t>
    </r>
    <r>
      <rPr>
        <sz val="10"/>
        <color indexed="8"/>
        <rFont val="Calibri"/>
        <family val="2"/>
        <scheme val="minor"/>
      </rPr>
      <t xml:space="preserve"> Ministerio de Agricultura, Departamento de Economía Agropecuaria y Estadísticas, División de Captura        y Análisis de Precios Agropecuarios</t>
    </r>
  </si>
  <si>
    <t>Principales Cadenas  de  Supermercados de Santo Domingo, 2012 - 2025 (En RD$)</t>
  </si>
  <si>
    <t>Nota: Se inició la recopilación de datos de algunos productos a partir de los años que presenta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</si>
</sst>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2" fillId="0" borderId="0" xfId="0" applyFont="1"/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12" xfId="0" applyFont="1" applyBorder="1" applyAlignment="1">
      <alignment horizontal="left"/>
    </xf>
    <xf numFmtId="0" fontId="2" fillId="0" borderId="12" xfId="0" applyFont="1" applyBorder="1"/>
    <xf numFmtId="0" fontId="2" fillId="0" borderId="13" xfId="0" applyFont="1" applyBorder="1" applyAlignment="1">
      <alignment horizontal="left"/>
    </xf>
    <xf numFmtId="43" fontId="2" fillId="0" borderId="11" xfId="3" applyFont="1" applyBorder="1"/>
    <xf numFmtId="0" fontId="5" fillId="2" borderId="14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6" fillId="2" borderId="0" xfId="0" applyFont="1" applyFill="1" applyAlignment="1">
      <alignment horizontal="left"/>
    </xf>
    <xf numFmtId="43" fontId="2" fillId="2" borderId="0" xfId="3" applyFont="1" applyFill="1" applyBorder="1"/>
    <xf numFmtId="0" fontId="2" fillId="2" borderId="7" xfId="0" applyFont="1" applyFill="1" applyBorder="1" applyAlignment="1">
      <alignment horizontal="left"/>
    </xf>
    <xf numFmtId="0" fontId="3" fillId="2" borderId="6" xfId="0" applyFont="1" applyFill="1" applyBorder="1" applyAlignment="1">
      <alignment vertical="center" wrapText="1"/>
    </xf>
    <xf numFmtId="43" fontId="2" fillId="2" borderId="8" xfId="3" applyFont="1" applyFill="1" applyBorder="1"/>
    <xf numFmtId="0" fontId="3" fillId="2" borderId="11" xfId="0" applyFont="1" applyFill="1" applyBorder="1" applyAlignment="1">
      <alignment vertical="center" wrapText="1"/>
    </xf>
    <xf numFmtId="0" fontId="12" fillId="2" borderId="0" xfId="0" applyFont="1" applyFill="1" applyAlignment="1"/>
    <xf numFmtId="0" fontId="12" fillId="2" borderId="0" xfId="0" applyFont="1" applyFill="1"/>
    <xf numFmtId="0" fontId="4" fillId="2" borderId="0" xfId="1" applyFont="1" applyFill="1" applyAlignment="1"/>
    <xf numFmtId="0" fontId="12" fillId="0" borderId="0" xfId="0" applyFont="1"/>
    <xf numFmtId="0" fontId="13" fillId="2" borderId="0" xfId="1" applyFont="1" applyFill="1" applyAlignment="1">
      <alignment horizontal="left"/>
    </xf>
    <xf numFmtId="0" fontId="2" fillId="2" borderId="6" xfId="0" applyFont="1" applyFill="1" applyBorder="1" applyAlignment="1"/>
    <xf numFmtId="43" fontId="2" fillId="2" borderId="7" xfId="3" applyFont="1" applyFill="1" applyBorder="1"/>
    <xf numFmtId="0" fontId="3" fillId="2" borderId="9" xfId="0" applyFont="1" applyFill="1" applyBorder="1" applyAlignment="1"/>
    <xf numFmtId="0" fontId="2" fillId="2" borderId="11" xfId="0" applyFont="1" applyFill="1" applyBorder="1" applyAlignment="1"/>
    <xf numFmtId="0" fontId="2" fillId="0" borderId="7" xfId="0" applyFont="1" applyBorder="1" applyAlignment="1"/>
    <xf numFmtId="0" fontId="3" fillId="2" borderId="6" xfId="0" applyFont="1" applyFill="1" applyBorder="1" applyAlignment="1">
      <alignment vertical="center"/>
    </xf>
    <xf numFmtId="43" fontId="2" fillId="2" borderId="0" xfId="3" applyFont="1" applyFill="1" applyBorder="1" applyAlignment="1" applyProtection="1">
      <alignment horizontal="left"/>
    </xf>
    <xf numFmtId="43" fontId="2" fillId="0" borderId="7" xfId="3" applyFont="1" applyFill="1" applyBorder="1"/>
    <xf numFmtId="43" fontId="2" fillId="2" borderId="7" xfId="3" applyFont="1" applyFill="1" applyBorder="1" applyAlignment="1" applyProtection="1">
      <alignment horizontal="left"/>
    </xf>
    <xf numFmtId="0" fontId="3" fillId="2" borderId="11" xfId="0" applyFont="1" applyFill="1" applyBorder="1" applyAlignment="1"/>
    <xf numFmtId="0" fontId="3" fillId="2" borderId="6" xfId="0" applyFont="1" applyFill="1" applyBorder="1" applyAlignment="1"/>
    <xf numFmtId="0" fontId="3" fillId="2" borderId="0" xfId="0" applyFont="1" applyFill="1" applyAlignment="1"/>
    <xf numFmtId="43" fontId="14" fillId="2" borderId="7" xfId="3" applyFont="1" applyFill="1" applyBorder="1"/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43" fontId="15" fillId="2" borderId="7" xfId="3" applyFont="1" applyFill="1" applyBorder="1"/>
    <xf numFmtId="0" fontId="3" fillId="0" borderId="7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left"/>
    </xf>
    <xf numFmtId="2" fontId="12" fillId="0" borderId="7" xfId="0" applyNumberFormat="1" applyFont="1" applyBorder="1"/>
    <xf numFmtId="0" fontId="6" fillId="2" borderId="0" xfId="0" applyFont="1" applyFill="1" applyAlignment="1"/>
    <xf numFmtId="0" fontId="2" fillId="2" borderId="17" xfId="0" applyFont="1" applyFill="1" applyBorder="1"/>
    <xf numFmtId="0" fontId="8" fillId="0" borderId="22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6" fillId="2" borderId="9" xfId="0" applyFont="1" applyFill="1" applyBorder="1" applyAlignment="1"/>
    <xf numFmtId="0" fontId="6" fillId="0" borderId="17" xfId="0" applyFont="1" applyBorder="1" applyAlignment="1">
      <alignment horizontal="left"/>
    </xf>
    <xf numFmtId="0" fontId="12" fillId="0" borderId="0" xfId="0" applyFont="1" applyAlignment="1"/>
    <xf numFmtId="2" fontId="12" fillId="0" borderId="6" xfId="0" applyNumberFormat="1" applyFont="1" applyBorder="1"/>
    <xf numFmtId="43" fontId="2" fillId="2" borderId="6" xfId="3" applyFont="1" applyFill="1" applyBorder="1"/>
    <xf numFmtId="2" fontId="12" fillId="0" borderId="11" xfId="0" applyNumberFormat="1" applyFont="1" applyBorder="1"/>
    <xf numFmtId="43" fontId="2" fillId="2" borderId="11" xfId="3" applyFont="1" applyFill="1" applyBorder="1"/>
    <xf numFmtId="2" fontId="12" fillId="2" borderId="8" xfId="0" applyNumberFormat="1" applyFont="1" applyFill="1" applyBorder="1"/>
    <xf numFmtId="43" fontId="2" fillId="2" borderId="12" xfId="3" applyFont="1" applyFill="1" applyBorder="1"/>
    <xf numFmtId="0" fontId="2" fillId="2" borderId="0" xfId="0" applyFont="1" applyFill="1" applyBorder="1"/>
    <xf numFmtId="0" fontId="3" fillId="2" borderId="7" xfId="0" applyFont="1" applyFill="1" applyBorder="1" applyAlignment="1"/>
    <xf numFmtId="43" fontId="2" fillId="2" borderId="13" xfId="3" applyFont="1" applyFill="1" applyBorder="1"/>
    <xf numFmtId="0" fontId="0" fillId="2" borderId="0" xfId="0" applyFont="1" applyFill="1" applyAlignment="1"/>
    <xf numFmtId="1" fontId="11" fillId="3" borderId="1" xfId="1" quotePrefix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3" fontId="2" fillId="0" borderId="0" xfId="3" applyFont="1"/>
    <xf numFmtId="0" fontId="8" fillId="0" borderId="7" xfId="0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2" fillId="0" borderId="0" xfId="0" applyFont="1" applyBorder="1"/>
    <xf numFmtId="0" fontId="8" fillId="2" borderId="10" xfId="0" applyFont="1" applyFill="1" applyBorder="1" applyAlignment="1">
      <alignment horizontal="center"/>
    </xf>
    <xf numFmtId="0" fontId="13" fillId="2" borderId="11" xfId="1" applyFont="1" applyFill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9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12" fillId="2" borderId="8" xfId="0" applyFont="1" applyFill="1" applyBorder="1"/>
    <xf numFmtId="0" fontId="12" fillId="2" borderId="12" xfId="0" applyFont="1" applyFill="1" applyBorder="1"/>
    <xf numFmtId="0" fontId="6" fillId="2" borderId="10" xfId="0" applyFont="1" applyFill="1" applyBorder="1" applyAlignment="1"/>
    <xf numFmtId="0" fontId="6" fillId="2" borderId="6" xfId="0" applyFont="1" applyFill="1" applyBorder="1" applyAlignment="1"/>
    <xf numFmtId="0" fontId="5" fillId="2" borderId="9" xfId="0" applyFont="1" applyFill="1" applyBorder="1" applyAlignment="1"/>
    <xf numFmtId="0" fontId="6" fillId="0" borderId="23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6" fillId="2" borderId="11" xfId="0" applyFont="1" applyFill="1" applyBorder="1" applyAlignment="1"/>
    <xf numFmtId="0" fontId="12" fillId="0" borderId="0" xfId="0" applyFont="1" applyBorder="1"/>
    <xf numFmtId="0" fontId="16" fillId="2" borderId="0" xfId="0" applyFont="1" applyFill="1" applyAlignment="1"/>
    <xf numFmtId="0" fontId="16" fillId="2" borderId="14" xfId="0" applyFont="1" applyFill="1" applyBorder="1" applyAlignment="1"/>
    <xf numFmtId="0" fontId="16" fillId="2" borderId="17" xfId="0" applyFont="1" applyFill="1" applyBorder="1" applyAlignment="1"/>
    <xf numFmtId="0" fontId="12" fillId="2" borderId="0" xfId="0" applyFont="1" applyFill="1" applyBorder="1"/>
    <xf numFmtId="0" fontId="3" fillId="2" borderId="16" xfId="0" applyFont="1" applyFill="1" applyBorder="1" applyAlignment="1"/>
    <xf numFmtId="0" fontId="2" fillId="0" borderId="6" xfId="0" applyFont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43" fontId="2" fillId="2" borderId="8" xfId="3" applyFont="1" applyFill="1" applyBorder="1" applyAlignment="1" applyProtection="1">
      <alignment horizontal="left"/>
    </xf>
    <xf numFmtId="0" fontId="16" fillId="2" borderId="8" xfId="0" applyFont="1" applyFill="1" applyBorder="1" applyAlignment="1"/>
    <xf numFmtId="0" fontId="13" fillId="2" borderId="8" xfId="1" applyFont="1" applyFill="1" applyBorder="1" applyAlignment="1">
      <alignment horizontal="left"/>
    </xf>
    <xf numFmtId="0" fontId="13" fillId="2" borderId="13" xfId="1" applyFont="1" applyFill="1" applyBorder="1" applyAlignment="1">
      <alignment horizontal="left"/>
    </xf>
    <xf numFmtId="0" fontId="11" fillId="3" borderId="2" xfId="1" applyFont="1" applyFill="1" applyBorder="1"/>
    <xf numFmtId="0" fontId="11" fillId="3" borderId="19" xfId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0" borderId="8" xfId="0" applyFont="1" applyBorder="1"/>
    <xf numFmtId="2" fontId="12" fillId="0" borderId="8" xfId="0" applyNumberFormat="1" applyFont="1" applyBorder="1"/>
    <xf numFmtId="0" fontId="2" fillId="2" borderId="0" xfId="1" applyFont="1" applyFill="1" applyAlignment="1"/>
    <xf numFmtId="0" fontId="8" fillId="2" borderId="0" xfId="1" applyFont="1" applyFill="1" applyAlignment="1"/>
    <xf numFmtId="0" fontId="2" fillId="2" borderId="0" xfId="0" applyFont="1" applyFill="1" applyAlignment="1"/>
    <xf numFmtId="0" fontId="2" fillId="0" borderId="6" xfId="0" applyFont="1" applyBorder="1"/>
    <xf numFmtId="0" fontId="17" fillId="2" borderId="20" xfId="0" applyNumberFormat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4" fillId="2" borderId="0" xfId="1" applyFont="1" applyFill="1" applyAlignment="1">
      <alignment horizontal="center"/>
    </xf>
    <xf numFmtId="2" fontId="11" fillId="3" borderId="0" xfId="1" applyNumberFormat="1" applyFont="1" applyFill="1" applyAlignment="1">
      <alignment horizontal="center" vertical="center" wrapText="1"/>
    </xf>
    <xf numFmtId="2" fontId="11" fillId="3" borderId="5" xfId="1" applyNumberFormat="1" applyFont="1" applyFill="1" applyBorder="1" applyAlignment="1">
      <alignment horizontal="center" vertical="center" wrapText="1"/>
    </xf>
    <xf numFmtId="2" fontId="11" fillId="3" borderId="3" xfId="1" applyNumberFormat="1" applyFont="1" applyFill="1" applyBorder="1" applyAlignment="1">
      <alignment horizontal="center"/>
    </xf>
    <xf numFmtId="2" fontId="11" fillId="3" borderId="4" xfId="1" applyNumberFormat="1" applyFont="1" applyFill="1" applyBorder="1" applyAlignment="1">
      <alignment horizontal="center"/>
    </xf>
    <xf numFmtId="2" fontId="11" fillId="3" borderId="18" xfId="1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</cellXfs>
  <cellStyles count="5">
    <cellStyle name="Millares 2" xfId="3" xr:uid="{00000000-0005-0000-0000-000000000000}"/>
    <cellStyle name="Millares 5" xfId="2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185234</xdr:colOff>
      <xdr:row>1</xdr:row>
      <xdr:rowOff>35650</xdr:rowOff>
    </xdr:from>
    <xdr:to>
      <xdr:col>0</xdr:col>
      <xdr:colOff>1163712</xdr:colOff>
      <xdr:row>3</xdr:row>
      <xdr:rowOff>145115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34" y="116961"/>
          <a:ext cx="978478" cy="504404"/>
        </a:xfrm>
        <a:prstGeom prst="rect">
          <a:avLst/>
        </a:prstGeom>
        <a:noFill/>
      </xdr:spPr>
    </xdr:pic>
    <xdr:clientData/>
  </xdr:twoCellAnchor>
  <xdr:oneCellAnchor>
    <xdr:from>
      <xdr:col>0</xdr:col>
      <xdr:colOff>293326</xdr:colOff>
      <xdr:row>45</xdr:row>
      <xdr:rowOff>134928</xdr:rowOff>
    </xdr:from>
    <xdr:ext cx="978478" cy="50872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26" y="10391727"/>
          <a:ext cx="978478" cy="508722"/>
        </a:xfrm>
        <a:prstGeom prst="rect">
          <a:avLst/>
        </a:prstGeom>
        <a:noFill/>
      </xdr:spPr>
    </xdr:pic>
    <xdr:clientData/>
  </xdr:oneCellAnchor>
  <xdr:oneCellAnchor>
    <xdr:from>
      <xdr:col>0</xdr:col>
      <xdr:colOff>305231</xdr:colOff>
      <xdr:row>97</xdr:row>
      <xdr:rowOff>207817</xdr:rowOff>
    </xdr:from>
    <xdr:ext cx="978478" cy="50872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31" y="22103411"/>
          <a:ext cx="978478" cy="508722"/>
        </a:xfrm>
        <a:prstGeom prst="rect">
          <a:avLst/>
        </a:prstGeom>
        <a:noFill/>
      </xdr:spPr>
    </xdr:pic>
    <xdr:clientData/>
  </xdr:oneCellAnchor>
  <xdr:oneCellAnchor>
    <xdr:from>
      <xdr:col>0</xdr:col>
      <xdr:colOff>162621</xdr:colOff>
      <xdr:row>162</xdr:row>
      <xdr:rowOff>209085</xdr:rowOff>
    </xdr:from>
    <xdr:ext cx="934653" cy="47625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21" y="37031341"/>
          <a:ext cx="934653" cy="4762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171043</xdr:colOff>
      <xdr:row>218</xdr:row>
      <xdr:rowOff>124764</xdr:rowOff>
    </xdr:from>
    <xdr:ext cx="978478" cy="508722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043" y="48795191"/>
          <a:ext cx="978478" cy="508722"/>
        </a:xfrm>
        <a:prstGeom prst="rect">
          <a:avLst/>
        </a:prstGeom>
        <a:noFill/>
      </xdr:spPr>
    </xdr:pic>
    <xdr:clientData/>
  </xdr:oneCellAnchor>
  <xdr:oneCellAnchor>
    <xdr:from>
      <xdr:col>0</xdr:col>
      <xdr:colOff>174237</xdr:colOff>
      <xdr:row>45</xdr:row>
      <xdr:rowOff>116159</xdr:rowOff>
    </xdr:from>
    <xdr:ext cx="934653" cy="47625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37" y="10372958"/>
          <a:ext cx="934653" cy="47625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esktop/Carpeta%20Precios%20Supermercados/Super%202025/Base%20Supermercado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lculo"/>
      <sheetName val="por Establec"/>
      <sheetName val="Cuadrito Pub"/>
      <sheetName val="precios por Dia"/>
      <sheetName val="Nacional"/>
      <sheetName val=" La Sirena"/>
      <sheetName val="Sirena market"/>
      <sheetName val=" Plaza Lama"/>
      <sheetName val="La Cadena"/>
      <sheetName val=" Bravo"/>
      <sheetName val=" Jumbo"/>
      <sheetName val="Carrefour"/>
      <sheetName val="Olé"/>
      <sheetName val="1ra semana"/>
      <sheetName val="2da semana"/>
      <sheetName val="3ra semana "/>
      <sheetName val="4ta semana "/>
      <sheetName val="5ta semana"/>
      <sheetName val="Comp Semanal"/>
      <sheetName val=" Mensual"/>
      <sheetName val="Sem Yanet"/>
      <sheetName val="Semanal  (Var) Pub"/>
      <sheetName val="Semanal  (Variación)"/>
      <sheetName val="Cuadrito Sem"/>
      <sheetName val="Precio Prom mensual"/>
      <sheetName val="CUADRO MINISTRO X DIA Imp"/>
      <sheetName val="graficos"/>
      <sheetName val="Precio Prom mensual  Publicar"/>
      <sheetName val="Precio Prom mensual  Public Mod"/>
      <sheetName val="...."/>
      <sheetName val="2012-2025"/>
      <sheetName val="2012-2023 pub"/>
      <sheetName val="2012-2023 pub (2)"/>
      <sheetName val="2024"/>
      <sheetName val="CuadroPlat, Ceb y papa 2012-14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lb</v>
          </cell>
        </row>
        <row r="6">
          <cell r="B6" t="str">
            <v>lb</v>
          </cell>
        </row>
        <row r="10">
          <cell r="B10" t="str">
            <v>lb</v>
          </cell>
        </row>
        <row r="14">
          <cell r="B14" t="str">
            <v>lb</v>
          </cell>
        </row>
        <row r="16">
          <cell r="B16" t="str">
            <v>lb</v>
          </cell>
        </row>
        <row r="17">
          <cell r="B17" t="str">
            <v>lb</v>
          </cell>
        </row>
        <row r="18">
          <cell r="B18" t="str">
            <v>lb</v>
          </cell>
        </row>
        <row r="19">
          <cell r="B19" t="str">
            <v>lb</v>
          </cell>
        </row>
        <row r="20">
          <cell r="B20" t="str">
            <v>lb</v>
          </cell>
        </row>
        <row r="21">
          <cell r="B21" t="str">
            <v>lb</v>
          </cell>
        </row>
        <row r="22">
          <cell r="B22" t="str">
            <v>lb</v>
          </cell>
        </row>
        <row r="23">
          <cell r="B23" t="str">
            <v>lb</v>
          </cell>
        </row>
        <row r="24">
          <cell r="B24" t="str">
            <v>lb</v>
          </cell>
        </row>
        <row r="25">
          <cell r="B25" t="str">
            <v>lb</v>
          </cell>
        </row>
        <row r="26">
          <cell r="B26" t="str">
            <v>lb</v>
          </cell>
        </row>
        <row r="27">
          <cell r="B27" t="str">
            <v>lb</v>
          </cell>
        </row>
        <row r="29">
          <cell r="B29" t="str">
            <v>Und</v>
          </cell>
        </row>
        <row r="30">
          <cell r="B30" t="str">
            <v>Und</v>
          </cell>
        </row>
        <row r="31">
          <cell r="B31" t="str">
            <v>Und</v>
          </cell>
        </row>
        <row r="32">
          <cell r="B32" t="str">
            <v>Und</v>
          </cell>
        </row>
        <row r="33">
          <cell r="B33" t="str">
            <v>Und</v>
          </cell>
        </row>
        <row r="34">
          <cell r="B34" t="str">
            <v>Und</v>
          </cell>
        </row>
        <row r="36">
          <cell r="B36" t="str">
            <v>lb</v>
          </cell>
        </row>
        <row r="37">
          <cell r="B37" t="str">
            <v>lb</v>
          </cell>
        </row>
        <row r="38">
          <cell r="B38" t="str">
            <v>lb</v>
          </cell>
        </row>
        <row r="39">
          <cell r="B39" t="str">
            <v>lb</v>
          </cell>
        </row>
        <row r="40">
          <cell r="B40" t="str">
            <v>lb</v>
          </cell>
        </row>
        <row r="41">
          <cell r="B41" t="str">
            <v>lb</v>
          </cell>
        </row>
        <row r="42">
          <cell r="B42" t="str">
            <v>lb</v>
          </cell>
        </row>
        <row r="46">
          <cell r="B46" t="str">
            <v>lb</v>
          </cell>
        </row>
        <row r="47">
          <cell r="B47" t="str">
            <v>Und</v>
          </cell>
        </row>
        <row r="49">
          <cell r="B49" t="str">
            <v>lb</v>
          </cell>
        </row>
        <row r="50">
          <cell r="B50" t="str">
            <v>lb</v>
          </cell>
        </row>
        <row r="51">
          <cell r="B51" t="str">
            <v>lb</v>
          </cell>
        </row>
        <row r="52">
          <cell r="B52" t="str">
            <v>lb</v>
          </cell>
        </row>
        <row r="53">
          <cell r="B53" t="str">
            <v>lb</v>
          </cell>
        </row>
        <row r="54">
          <cell r="B54" t="str">
            <v>lb</v>
          </cell>
        </row>
        <row r="55">
          <cell r="B55" t="str">
            <v>lb</v>
          </cell>
        </row>
        <row r="56">
          <cell r="B56" t="str">
            <v>lb</v>
          </cell>
        </row>
        <row r="57">
          <cell r="B57" t="str">
            <v>lb</v>
          </cell>
        </row>
        <row r="58">
          <cell r="B58" t="str">
            <v>lb</v>
          </cell>
        </row>
        <row r="59">
          <cell r="B59" t="str">
            <v>lb</v>
          </cell>
        </row>
        <row r="60">
          <cell r="B60" t="str">
            <v>lb</v>
          </cell>
        </row>
        <row r="61">
          <cell r="B61" t="str">
            <v>lb</v>
          </cell>
        </row>
        <row r="62">
          <cell r="B62" t="str">
            <v>lb</v>
          </cell>
        </row>
        <row r="63">
          <cell r="B63" t="str">
            <v>lb</v>
          </cell>
        </row>
        <row r="64">
          <cell r="B64" t="str">
            <v>lb</v>
          </cell>
        </row>
        <row r="65">
          <cell r="B65" t="str">
            <v>lb</v>
          </cell>
        </row>
        <row r="66">
          <cell r="B66" t="str">
            <v>lb</v>
          </cell>
        </row>
        <row r="67">
          <cell r="B67" t="str">
            <v>Paq/lb</v>
          </cell>
        </row>
        <row r="68">
          <cell r="B68" t="str">
            <v>Paq/lb</v>
          </cell>
        </row>
        <row r="69">
          <cell r="B69" t="str">
            <v>Paq/lb</v>
          </cell>
        </row>
        <row r="70">
          <cell r="B70" t="str">
            <v>lb</v>
          </cell>
        </row>
        <row r="71">
          <cell r="B71" t="str">
            <v>lb</v>
          </cell>
        </row>
        <row r="72">
          <cell r="B72" t="str">
            <v>lb</v>
          </cell>
        </row>
        <row r="73">
          <cell r="B73" t="str">
            <v>lb</v>
          </cell>
        </row>
        <row r="74">
          <cell r="B74" t="str">
            <v>lb</v>
          </cell>
        </row>
        <row r="76">
          <cell r="B76" t="str">
            <v>lb</v>
          </cell>
        </row>
        <row r="77">
          <cell r="B77" t="str">
            <v>lb</v>
          </cell>
        </row>
        <row r="78">
          <cell r="B78" t="str">
            <v>lb</v>
          </cell>
        </row>
        <row r="79">
          <cell r="B79" t="str">
            <v>lb</v>
          </cell>
        </row>
        <row r="80">
          <cell r="B80" t="str">
            <v>Und</v>
          </cell>
        </row>
        <row r="81">
          <cell r="B81" t="str">
            <v>lb</v>
          </cell>
        </row>
        <row r="82">
          <cell r="B82" t="str">
            <v>lb</v>
          </cell>
        </row>
        <row r="83">
          <cell r="B83" t="str">
            <v>Und</v>
          </cell>
        </row>
        <row r="84">
          <cell r="B84" t="str">
            <v>lb</v>
          </cell>
        </row>
        <row r="85">
          <cell r="B85" t="str">
            <v>lb</v>
          </cell>
        </row>
        <row r="86">
          <cell r="B86" t="str">
            <v>lb</v>
          </cell>
        </row>
        <row r="87">
          <cell r="B87" t="str">
            <v>lb</v>
          </cell>
        </row>
        <row r="88">
          <cell r="B88" t="str">
            <v>lb</v>
          </cell>
        </row>
        <row r="89">
          <cell r="B89" t="str">
            <v>lb</v>
          </cell>
        </row>
        <row r="90">
          <cell r="B90" t="str">
            <v>Paq/lb</v>
          </cell>
        </row>
        <row r="91">
          <cell r="B91" t="str">
            <v>lb</v>
          </cell>
        </row>
        <row r="93">
          <cell r="B93" t="str">
            <v>lb</v>
          </cell>
        </row>
        <row r="94">
          <cell r="B94" t="str">
            <v>lb</v>
          </cell>
        </row>
        <row r="96">
          <cell r="B96" t="str">
            <v>Und</v>
          </cell>
        </row>
        <row r="97">
          <cell r="B97" t="str">
            <v>Und</v>
          </cell>
        </row>
        <row r="98">
          <cell r="B98" t="str">
            <v>Und</v>
          </cell>
        </row>
        <row r="99">
          <cell r="B99" t="str">
            <v>Und</v>
          </cell>
        </row>
        <row r="100">
          <cell r="B100" t="str">
            <v>Und</v>
          </cell>
        </row>
        <row r="102">
          <cell r="B102" t="str">
            <v>Und</v>
          </cell>
        </row>
        <row r="103">
          <cell r="B103" t="str">
            <v>Und</v>
          </cell>
        </row>
        <row r="104">
          <cell r="B104" t="str">
            <v>Und</v>
          </cell>
        </row>
        <row r="105">
          <cell r="B105" t="str">
            <v>Und</v>
          </cell>
        </row>
        <row r="106">
          <cell r="B106" t="str">
            <v>Und</v>
          </cell>
        </row>
        <row r="107">
          <cell r="B107" t="str">
            <v>Und</v>
          </cell>
        </row>
        <row r="108">
          <cell r="B108" t="str">
            <v>lb</v>
          </cell>
        </row>
        <row r="109">
          <cell r="B109" t="str">
            <v>lb</v>
          </cell>
        </row>
        <row r="114">
          <cell r="B114" t="str">
            <v>Und</v>
          </cell>
        </row>
        <row r="115">
          <cell r="B115" t="str">
            <v>Doc</v>
          </cell>
        </row>
        <row r="116">
          <cell r="B116" t="str">
            <v>Doc</v>
          </cell>
        </row>
        <row r="117">
          <cell r="B117" t="str">
            <v>Doc</v>
          </cell>
        </row>
        <row r="118">
          <cell r="B118" t="str">
            <v>Doc</v>
          </cell>
        </row>
        <row r="119">
          <cell r="B119" t="str">
            <v>Und</v>
          </cell>
        </row>
        <row r="120">
          <cell r="B120" t="str">
            <v>Und</v>
          </cell>
        </row>
        <row r="121">
          <cell r="B121" t="str">
            <v>Und</v>
          </cell>
        </row>
        <row r="122">
          <cell r="B122" t="str">
            <v>Und</v>
          </cell>
        </row>
        <row r="123">
          <cell r="B123" t="str">
            <v>lb</v>
          </cell>
        </row>
        <row r="124">
          <cell r="B124" t="str">
            <v>Doc</v>
          </cell>
        </row>
        <row r="125">
          <cell r="B125" t="str">
            <v>Und</v>
          </cell>
        </row>
        <row r="126">
          <cell r="B126" t="str">
            <v>Und</v>
          </cell>
        </row>
        <row r="127">
          <cell r="B127" t="str">
            <v>Doc</v>
          </cell>
        </row>
        <row r="128">
          <cell r="B128" t="str">
            <v>Paquete</v>
          </cell>
        </row>
        <row r="129">
          <cell r="B129" t="str">
            <v>lb</v>
          </cell>
        </row>
        <row r="130">
          <cell r="B130" t="str">
            <v>lb</v>
          </cell>
        </row>
        <row r="131">
          <cell r="B131" t="str">
            <v>lb</v>
          </cell>
        </row>
        <row r="132">
          <cell r="B132" t="str">
            <v>Und</v>
          </cell>
        </row>
        <row r="133">
          <cell r="B133" t="str">
            <v>Und</v>
          </cell>
        </row>
        <row r="134">
          <cell r="B134" t="str">
            <v>Und</v>
          </cell>
        </row>
        <row r="135">
          <cell r="B135" t="str">
            <v>Und</v>
          </cell>
        </row>
        <row r="136">
          <cell r="B136" t="str">
            <v>Und</v>
          </cell>
        </row>
        <row r="137">
          <cell r="B137" t="str">
            <v>Und</v>
          </cell>
        </row>
        <row r="138">
          <cell r="B138" t="str">
            <v>Und</v>
          </cell>
        </row>
        <row r="139">
          <cell r="B139" t="str">
            <v>lb</v>
          </cell>
        </row>
        <row r="141">
          <cell r="B141" t="str">
            <v>lb</v>
          </cell>
        </row>
        <row r="142">
          <cell r="B142" t="str">
            <v>lb</v>
          </cell>
        </row>
        <row r="143">
          <cell r="B143" t="str">
            <v>lb</v>
          </cell>
        </row>
        <row r="144">
          <cell r="B144" t="str">
            <v>lb</v>
          </cell>
        </row>
        <row r="145">
          <cell r="B145" t="str">
            <v>lb</v>
          </cell>
        </row>
        <row r="146">
          <cell r="B146" t="str">
            <v>lb</v>
          </cell>
        </row>
        <row r="147">
          <cell r="B147" t="str">
            <v>lb</v>
          </cell>
        </row>
        <row r="148">
          <cell r="B148" t="str">
            <v>lb</v>
          </cell>
        </row>
        <row r="149">
          <cell r="B149" t="str">
            <v>lb</v>
          </cell>
        </row>
        <row r="151">
          <cell r="B151" t="str">
            <v>lb</v>
          </cell>
        </row>
        <row r="152">
          <cell r="B152" t="str">
            <v>lb</v>
          </cell>
        </row>
        <row r="153">
          <cell r="B153" t="str">
            <v>Lt</v>
          </cell>
        </row>
        <row r="156">
          <cell r="B156" t="str">
            <v>lb</v>
          </cell>
        </row>
        <row r="157">
          <cell r="B157" t="str">
            <v>lb</v>
          </cell>
        </row>
        <row r="158">
          <cell r="B158" t="str">
            <v>lb</v>
          </cell>
        </row>
        <row r="159">
          <cell r="B159" t="str">
            <v>lb</v>
          </cell>
        </row>
        <row r="162">
          <cell r="B162" t="str">
            <v>Und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8">
          <cell r="P18">
            <v>34.301339079034392</v>
          </cell>
        </row>
        <row r="19">
          <cell r="P19">
            <v>79.684573412698413</v>
          </cell>
        </row>
        <row r="20">
          <cell r="P20">
            <v>83.329599578373021</v>
          </cell>
        </row>
        <row r="21">
          <cell r="P21">
            <v>44.234937003968248</v>
          </cell>
        </row>
        <row r="22">
          <cell r="P22">
            <v>41.520046296296293</v>
          </cell>
        </row>
        <row r="23">
          <cell r="P23">
            <v>66.410937086640203</v>
          </cell>
        </row>
        <row r="24">
          <cell r="P24">
            <v>66.364175347222229</v>
          </cell>
        </row>
        <row r="25">
          <cell r="P25">
            <v>66.30586284722223</v>
          </cell>
        </row>
        <row r="26">
          <cell r="P26">
            <v>29</v>
          </cell>
        </row>
        <row r="27">
          <cell r="P27">
            <v>26.92513678075397</v>
          </cell>
        </row>
        <row r="28">
          <cell r="P28">
            <v>97.213707589285718</v>
          </cell>
        </row>
        <row r="29">
          <cell r="P29">
            <v>48.668174603174606</v>
          </cell>
        </row>
        <row r="31">
          <cell r="P31">
            <v>21.5579871031746</v>
          </cell>
        </row>
        <row r="32">
          <cell r="P32">
            <v>21.55922408234127</v>
          </cell>
        </row>
        <row r="33">
          <cell r="P33">
            <v>21.549132936507934</v>
          </cell>
        </row>
        <row r="34">
          <cell r="P34"/>
        </row>
        <row r="35">
          <cell r="P35">
            <v>21.670776868386241</v>
          </cell>
        </row>
        <row r="36">
          <cell r="P36">
            <v>8.3873637979497371</v>
          </cell>
        </row>
        <row r="38">
          <cell r="P38">
            <v>91.676170681681967</v>
          </cell>
        </row>
        <row r="39">
          <cell r="P39">
            <v>97.015833162305725</v>
          </cell>
        </row>
        <row r="40">
          <cell r="P40">
            <v>70.383815549045124</v>
          </cell>
        </row>
        <row r="41">
          <cell r="P41">
            <v>69.359723617828209</v>
          </cell>
        </row>
        <row r="42">
          <cell r="P42">
            <v>72.593890232824904</v>
          </cell>
        </row>
        <row r="43">
          <cell r="P43">
            <v>163.18519262566136</v>
          </cell>
        </row>
        <row r="45">
          <cell r="P45">
            <v>72.390338136574073</v>
          </cell>
        </row>
        <row r="46">
          <cell r="P46">
            <v>47.099294027777773</v>
          </cell>
        </row>
        <row r="49">
          <cell r="P49">
            <v>69.529940476190475</v>
          </cell>
        </row>
        <row r="51">
          <cell r="P51">
            <v>55.859036416997355</v>
          </cell>
        </row>
        <row r="52">
          <cell r="P52">
            <v>136.82090525793652</v>
          </cell>
        </row>
        <row r="54">
          <cell r="P54">
            <v>58.95</v>
          </cell>
        </row>
        <row r="55">
          <cell r="P55">
            <v>83.249362268518524</v>
          </cell>
        </row>
        <row r="56">
          <cell r="P56">
            <v>83.246261574074069</v>
          </cell>
        </row>
        <row r="57">
          <cell r="P57">
            <v>82.577052744708993</v>
          </cell>
        </row>
        <row r="58">
          <cell r="P58">
            <v>199.9011691054894</v>
          </cell>
        </row>
        <row r="59">
          <cell r="P59">
            <v>199</v>
          </cell>
        </row>
        <row r="60">
          <cell r="P60">
            <v>28.759450851521166</v>
          </cell>
        </row>
        <row r="61">
          <cell r="P61">
            <v>31.390838045634919</v>
          </cell>
        </row>
        <row r="62">
          <cell r="P62">
            <v>29.964651620370372</v>
          </cell>
        </row>
        <row r="63">
          <cell r="P63">
            <v>38.19137958829365</v>
          </cell>
        </row>
        <row r="64">
          <cell r="P64">
            <v>54.17926479076479</v>
          </cell>
        </row>
        <row r="65">
          <cell r="P65">
            <v>52.212421626984117</v>
          </cell>
        </row>
        <row r="66">
          <cell r="P66">
            <v>50.302123015873015</v>
          </cell>
        </row>
        <row r="67">
          <cell r="P67">
            <v>50.953410218253971</v>
          </cell>
        </row>
        <row r="68">
          <cell r="P68">
            <v>38.07157589285714</v>
          </cell>
        </row>
        <row r="69">
          <cell r="P69">
            <v>250.84151504629631</v>
          </cell>
        </row>
        <row r="70">
          <cell r="P70">
            <v>252.21705616181657</v>
          </cell>
        </row>
        <row r="71">
          <cell r="P71">
            <v>231.13065068342152</v>
          </cell>
        </row>
        <row r="72">
          <cell r="P72">
            <v>56.457101314484113</v>
          </cell>
        </row>
        <row r="73">
          <cell r="P73">
            <v>186.36993055555556</v>
          </cell>
        </row>
        <row r="74">
          <cell r="P74">
            <v>224.43243055555556</v>
          </cell>
        </row>
        <row r="75">
          <cell r="P75">
            <v>21.752117848875667</v>
          </cell>
        </row>
        <row r="76">
          <cell r="P76">
            <v>70.35813131313131</v>
          </cell>
        </row>
        <row r="77">
          <cell r="P77">
            <v>45.826612103174597</v>
          </cell>
        </row>
        <row r="78">
          <cell r="P78">
            <v>48.293802083333333</v>
          </cell>
        </row>
        <row r="79">
          <cell r="P79">
            <v>47.941445271164014</v>
          </cell>
        </row>
        <row r="80">
          <cell r="P80">
            <v>70.387366898148144</v>
          </cell>
        </row>
        <row r="81">
          <cell r="P81">
            <v>70.892814153439161</v>
          </cell>
        </row>
        <row r="82">
          <cell r="P82">
            <v>35.038968088624337</v>
          </cell>
        </row>
        <row r="83">
          <cell r="P83">
            <v>49.597555348875666</v>
          </cell>
        </row>
        <row r="84">
          <cell r="P84">
            <v>44.278297536375653</v>
          </cell>
        </row>
        <row r="85">
          <cell r="P85">
            <v>108.66310925099206</v>
          </cell>
        </row>
        <row r="86">
          <cell r="P86">
            <v>46.539034350198413</v>
          </cell>
        </row>
        <row r="87">
          <cell r="P87">
            <v>45.167790757275135</v>
          </cell>
        </row>
        <row r="88">
          <cell r="P88">
            <v>0</v>
          </cell>
        </row>
        <row r="89">
          <cell r="P89">
            <v>66.270292038690471</v>
          </cell>
        </row>
        <row r="90">
          <cell r="P90">
            <v>66.314205481150779</v>
          </cell>
        </row>
        <row r="91">
          <cell r="P91">
            <v>52.671334697420633</v>
          </cell>
        </row>
        <row r="92">
          <cell r="P92">
            <v>237.65346439594362</v>
          </cell>
        </row>
        <row r="93">
          <cell r="P93">
            <v>26.421894758597887</v>
          </cell>
        </row>
        <row r="95">
          <cell r="P95">
            <v>33.95009957010582</v>
          </cell>
        </row>
        <row r="96">
          <cell r="P96">
            <v>29.78767767030423</v>
          </cell>
        </row>
        <row r="98">
          <cell r="P98">
            <v>56.440269923941798</v>
          </cell>
        </row>
        <row r="99">
          <cell r="P99">
            <v>53.656944444444441</v>
          </cell>
        </row>
        <row r="100">
          <cell r="P100">
            <v>57.911666666666669</v>
          </cell>
        </row>
        <row r="101">
          <cell r="P101">
            <v>55.734294733044727</v>
          </cell>
        </row>
        <row r="102">
          <cell r="P102">
            <v>63.25012626262626</v>
          </cell>
        </row>
        <row r="104">
          <cell r="P104">
            <v>112.84464285714284</v>
          </cell>
        </row>
        <row r="105">
          <cell r="P105">
            <v>93.086011904761904</v>
          </cell>
        </row>
        <row r="106">
          <cell r="P106">
            <v>75.051190476190484</v>
          </cell>
        </row>
        <row r="107">
          <cell r="P107">
            <v>107.6487425595238</v>
          </cell>
        </row>
        <row r="108">
          <cell r="P108">
            <v>89.812189980158735</v>
          </cell>
        </row>
        <row r="109">
          <cell r="P109">
            <v>71.87488921957673</v>
          </cell>
        </row>
        <row r="111">
          <cell r="P111">
            <v>66.374210069444459</v>
          </cell>
        </row>
        <row r="112">
          <cell r="P112">
            <v>89.565764674272486</v>
          </cell>
        </row>
        <row r="113">
          <cell r="P113">
            <v>89.492056216931232</v>
          </cell>
        </row>
        <row r="114">
          <cell r="P114">
            <v>143.11312500000003</v>
          </cell>
        </row>
        <row r="115">
          <cell r="P115">
            <v>134.90654761904761</v>
          </cell>
        </row>
        <row r="116">
          <cell r="P116">
            <v>99.415227272727265</v>
          </cell>
        </row>
        <row r="119">
          <cell r="P119">
            <v>247.21278323002761</v>
          </cell>
        </row>
        <row r="120">
          <cell r="P120">
            <v>235.27695553751803</v>
          </cell>
        </row>
        <row r="121">
          <cell r="P121">
            <v>102.23416480654761</v>
          </cell>
        </row>
        <row r="122">
          <cell r="P122">
            <v>102.19134052579363</v>
          </cell>
        </row>
        <row r="123">
          <cell r="P123">
            <v>102.16031746031744</v>
          </cell>
        </row>
        <row r="124">
          <cell r="P124"/>
        </row>
        <row r="125">
          <cell r="P125">
            <v>19.429541708002649</v>
          </cell>
        </row>
        <row r="126">
          <cell r="P126">
            <v>300</v>
          </cell>
        </row>
        <row r="127">
          <cell r="P127">
            <v>34.862052703373017</v>
          </cell>
        </row>
        <row r="128">
          <cell r="P128">
            <v>34.858074528769841</v>
          </cell>
        </row>
        <row r="129">
          <cell r="P129">
            <v>223.52611532738095</v>
          </cell>
        </row>
        <row r="130">
          <cell r="P130">
            <v>206.07232986111111</v>
          </cell>
        </row>
        <row r="131">
          <cell r="P131">
            <v>30.300936177248673</v>
          </cell>
        </row>
        <row r="132">
          <cell r="P132">
            <v>30.324404472552903</v>
          </cell>
        </row>
        <row r="133">
          <cell r="P133">
            <v>30.32890182705027</v>
          </cell>
        </row>
        <row r="134">
          <cell r="P134">
            <v>172.13799189814813</v>
          </cell>
        </row>
        <row r="135">
          <cell r="P135">
            <v>116.95791666666666</v>
          </cell>
        </row>
        <row r="136">
          <cell r="P136">
            <v>34.373456790123456</v>
          </cell>
        </row>
        <row r="137">
          <cell r="P137">
            <v>39.329356060606059</v>
          </cell>
        </row>
        <row r="138">
          <cell r="P138">
            <v>24.5</v>
          </cell>
        </row>
        <row r="139">
          <cell r="P139">
            <v>29.711805555555557</v>
          </cell>
        </row>
        <row r="140">
          <cell r="P140">
            <v>35.229629329004325</v>
          </cell>
        </row>
        <row r="143">
          <cell r="P143">
            <v>240.91013744212967</v>
          </cell>
        </row>
        <row r="144">
          <cell r="P144">
            <v>240.38295800264552</v>
          </cell>
        </row>
        <row r="145">
          <cell r="P145">
            <v>127.92433052248678</v>
          </cell>
        </row>
        <row r="146">
          <cell r="P146">
            <v>294.4252528521825</v>
          </cell>
        </row>
        <row r="147">
          <cell r="P147">
            <v>190.57459325396826</v>
          </cell>
        </row>
        <row r="148">
          <cell r="P148">
            <v>168.71349065806879</v>
          </cell>
        </row>
        <row r="149">
          <cell r="P149">
            <v>125.93904947916666</v>
          </cell>
        </row>
        <row r="150">
          <cell r="P150">
            <v>130.02472883597883</v>
          </cell>
        </row>
        <row r="151">
          <cell r="P151">
            <v>122.88241435185184</v>
          </cell>
        </row>
        <row r="153">
          <cell r="P153">
            <v>289.45649123677248</v>
          </cell>
        </row>
        <row r="154">
          <cell r="P154">
            <v>300.58107969576719</v>
          </cell>
        </row>
        <row r="155">
          <cell r="P155">
            <v>75.128576967592593</v>
          </cell>
        </row>
        <row r="156">
          <cell r="P156">
            <v>407.99276116232642</v>
          </cell>
        </row>
        <row r="157">
          <cell r="P157">
            <v>140.45102139550264</v>
          </cell>
        </row>
        <row r="159">
          <cell r="P159">
            <v>79.277239583333326</v>
          </cell>
        </row>
        <row r="160">
          <cell r="P160">
            <v>74.689285714285703</v>
          </cell>
        </row>
        <row r="161">
          <cell r="P161">
            <v>74.425409887566147</v>
          </cell>
        </row>
        <row r="162">
          <cell r="P162">
            <v>108.0583518931878</v>
          </cell>
        </row>
        <row r="163">
          <cell r="P163">
            <v>110.1536824156746</v>
          </cell>
        </row>
        <row r="164">
          <cell r="P164">
            <v>160.58712012235449</v>
          </cell>
        </row>
        <row r="165">
          <cell r="P165">
            <v>7.837721901179453</v>
          </cell>
        </row>
        <row r="167">
          <cell r="P167">
            <v>367.05493437500002</v>
          </cell>
        </row>
        <row r="168">
          <cell r="P168">
            <v>249.94611111111109</v>
          </cell>
        </row>
        <row r="169">
          <cell r="P169">
            <v>152.26817518187829</v>
          </cell>
        </row>
        <row r="170">
          <cell r="P170">
            <v>167.48414980158731</v>
          </cell>
        </row>
        <row r="171">
          <cell r="P171">
            <v>121.22650843253969</v>
          </cell>
        </row>
        <row r="172">
          <cell r="P172">
            <v>310.36425925925931</v>
          </cell>
        </row>
        <row r="173">
          <cell r="P173">
            <v>315.99413591269843</v>
          </cell>
        </row>
        <row r="174">
          <cell r="P174">
            <v>412.24577662037035</v>
          </cell>
        </row>
        <row r="175">
          <cell r="P175">
            <v>447.5849120370371</v>
          </cell>
        </row>
        <row r="176">
          <cell r="P176">
            <v>329.15145833333332</v>
          </cell>
        </row>
        <row r="177">
          <cell r="P177">
            <v>613.5546875</v>
          </cell>
        </row>
        <row r="178">
          <cell r="P178">
            <v>300.33909143518525</v>
          </cell>
        </row>
        <row r="179">
          <cell r="P179">
            <v>178.58142997685187</v>
          </cell>
        </row>
        <row r="180">
          <cell r="P180">
            <v>166.04495866402115</v>
          </cell>
        </row>
        <row r="181">
          <cell r="P181">
            <v>150.26690707671955</v>
          </cell>
        </row>
        <row r="185">
          <cell r="P185">
            <v>137.88676372354499</v>
          </cell>
        </row>
        <row r="188">
          <cell r="P188">
            <v>189</v>
          </cell>
        </row>
        <row r="189">
          <cell r="P189">
            <v>654.88224900793648</v>
          </cell>
        </row>
        <row r="190">
          <cell r="P190">
            <v>90.936391121031747</v>
          </cell>
        </row>
        <row r="193">
          <cell r="P193">
            <v>484.11979166666669</v>
          </cell>
        </row>
        <row r="196">
          <cell r="P196">
            <v>260.37312499999996</v>
          </cell>
        </row>
        <row r="197">
          <cell r="P197">
            <v>959.35850694444434</v>
          </cell>
        </row>
        <row r="198">
          <cell r="P198">
            <v>684.671875</v>
          </cell>
        </row>
        <row r="199">
          <cell r="P199">
            <v>237.43865972222218</v>
          </cell>
        </row>
        <row r="200">
          <cell r="P200">
            <v>367.87750578703702</v>
          </cell>
        </row>
        <row r="201">
          <cell r="P201">
            <v>232.8053571428571</v>
          </cell>
        </row>
        <row r="202">
          <cell r="P202">
            <v>564</v>
          </cell>
        </row>
        <row r="203">
          <cell r="P203">
            <v>363.41334490740746</v>
          </cell>
        </row>
        <row r="206">
          <cell r="P206">
            <v>342.92590918485456</v>
          </cell>
        </row>
        <row r="207">
          <cell r="P207">
            <v>116.11581485615078</v>
          </cell>
        </row>
        <row r="208">
          <cell r="P208">
            <v>99.725159722222216</v>
          </cell>
        </row>
        <row r="210">
          <cell r="P210">
            <v>108.24583333333334</v>
          </cell>
        </row>
        <row r="211">
          <cell r="P211">
            <v>408.06934722222223</v>
          </cell>
        </row>
        <row r="212">
          <cell r="P212">
            <v>109.75155729166666</v>
          </cell>
        </row>
        <row r="213">
          <cell r="P213">
            <v>403.50629753637571</v>
          </cell>
        </row>
        <row r="214">
          <cell r="P214">
            <v>105.60096180555554</v>
          </cell>
        </row>
        <row r="215">
          <cell r="P215">
            <v>297.35209027777779</v>
          </cell>
        </row>
        <row r="217">
          <cell r="P217">
            <v>309</v>
          </cell>
        </row>
        <row r="218">
          <cell r="P218">
            <v>105.58320707070706</v>
          </cell>
        </row>
        <row r="219">
          <cell r="P219">
            <v>310.89956018518518</v>
          </cell>
        </row>
        <row r="220">
          <cell r="P220">
            <v>98</v>
          </cell>
        </row>
        <row r="221">
          <cell r="P221">
            <v>372.69814814814816</v>
          </cell>
        </row>
        <row r="222">
          <cell r="P222">
            <v>258.96666666666664</v>
          </cell>
        </row>
        <row r="223">
          <cell r="P223">
            <v>428.05071180555552</v>
          </cell>
        </row>
        <row r="224">
          <cell r="P224">
            <v>238.95049999999998</v>
          </cell>
        </row>
        <row r="225">
          <cell r="P225">
            <v>498.9689837962963</v>
          </cell>
        </row>
        <row r="227">
          <cell r="P227">
            <v>148.28367154431217</v>
          </cell>
        </row>
        <row r="228">
          <cell r="P228">
            <v>113.63098900462963</v>
          </cell>
        </row>
        <row r="229">
          <cell r="P229">
            <v>86.365955233134912</v>
          </cell>
        </row>
        <row r="230">
          <cell r="P230">
            <v>86.214218501984135</v>
          </cell>
        </row>
        <row r="231">
          <cell r="P231">
            <v>86.23875533234127</v>
          </cell>
        </row>
        <row r="232">
          <cell r="P232">
            <v>86.283400669642845</v>
          </cell>
        </row>
        <row r="233">
          <cell r="P233">
            <v>122.41982155257936</v>
          </cell>
        </row>
        <row r="234">
          <cell r="P234">
            <v>100.85640513392856</v>
          </cell>
        </row>
        <row r="236">
          <cell r="P236">
            <v>24.127815806878306</v>
          </cell>
        </row>
        <row r="237">
          <cell r="P237">
            <v>24.394614996693118</v>
          </cell>
        </row>
        <row r="238">
          <cell r="P238">
            <v>80.250596560846574</v>
          </cell>
        </row>
        <row r="239">
          <cell r="P239">
            <v>84.833945105820106</v>
          </cell>
        </row>
      </sheetData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7"/>
  <sheetViews>
    <sheetView tabSelected="1" topLeftCell="A253" zoomScale="82" zoomScaleNormal="82" zoomScaleSheetLayoutView="85" workbookViewId="0">
      <selection activeCell="L263" sqref="L263"/>
    </sheetView>
  </sheetViews>
  <sheetFormatPr baseColWidth="10" defaultColWidth="11.42578125" defaultRowHeight="15.75" x14ac:dyDescent="0.25"/>
  <cols>
    <col min="1" max="1" width="18.28515625" style="49" customWidth="1"/>
    <col min="2" max="2" width="20.28515625" style="22" customWidth="1"/>
    <col min="3" max="3" width="22" style="22" customWidth="1"/>
    <col min="4" max="17" width="11.42578125" style="22" customWidth="1"/>
    <col min="18" max="16384" width="11.42578125" style="22"/>
  </cols>
  <sheetData>
    <row r="1" spans="1:17" s="20" customFormat="1" ht="6.75" customHeight="1" x14ac:dyDescent="0.25">
      <c r="A1" s="19"/>
    </row>
    <row r="2" spans="1:17" s="20" customFormat="1" x14ac:dyDescent="0.25">
      <c r="A2" s="19"/>
    </row>
    <row r="3" spans="1:17" s="20" customFormat="1" x14ac:dyDescent="0.25">
      <c r="A3" s="113" t="s">
        <v>262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20" customFormat="1" x14ac:dyDescent="0.25">
      <c r="A4" s="113" t="s">
        <v>265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s="20" customFormat="1" ht="3" customHeight="1" x14ac:dyDescent="0.25">
      <c r="A5" s="2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24.95" customHeight="1" x14ac:dyDescent="0.25">
      <c r="A6" s="114" t="s">
        <v>0</v>
      </c>
      <c r="B6" s="115"/>
      <c r="C6" s="101"/>
      <c r="D6" s="116" t="s">
        <v>241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</row>
    <row r="7" spans="1:17" ht="24.95" customHeight="1" x14ac:dyDescent="0.25">
      <c r="A7" s="114"/>
      <c r="B7" s="115"/>
      <c r="C7" s="102" t="s">
        <v>228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60">
        <v>2021</v>
      </c>
      <c r="N7" s="60">
        <v>2022</v>
      </c>
      <c r="O7" s="60">
        <v>2023</v>
      </c>
      <c r="P7" s="60">
        <v>2024</v>
      </c>
      <c r="Q7" s="60">
        <v>2025</v>
      </c>
    </row>
    <row r="8" spans="1:17" s="1" customFormat="1" ht="18" customHeight="1" x14ac:dyDescent="0.25">
      <c r="A8" s="90" t="s">
        <v>1</v>
      </c>
      <c r="B8" s="3"/>
      <c r="C8" s="6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100"/>
    </row>
    <row r="9" spans="1:17" s="1" customFormat="1" ht="18" customHeight="1" x14ac:dyDescent="0.2">
      <c r="A9" s="24"/>
      <c r="B9" s="4" t="s">
        <v>3</v>
      </c>
      <c r="C9" s="63" t="str">
        <f>[1]Nacional!B5</f>
        <v>lb</v>
      </c>
      <c r="D9" s="25">
        <v>21.577361111111113</v>
      </c>
      <c r="E9" s="25">
        <v>20.537499999999998</v>
      </c>
      <c r="F9" s="25">
        <v>19.526361111111111</v>
      </c>
      <c r="G9" s="25">
        <v>18.994679924242423</v>
      </c>
      <c r="H9" s="25">
        <v>20.001974768518519</v>
      </c>
      <c r="I9" s="25">
        <v>19.859969680059525</v>
      </c>
      <c r="J9" s="25">
        <v>21.164046106150796</v>
      </c>
      <c r="K9" s="25">
        <v>22.231591449239417</v>
      </c>
      <c r="L9" s="25">
        <v>22.702488657407411</v>
      </c>
      <c r="M9" s="25">
        <v>23.613498743386245</v>
      </c>
      <c r="N9" s="25">
        <v>25.590083499573737</v>
      </c>
      <c r="O9" s="25">
        <v>27.422929839289377</v>
      </c>
      <c r="P9" s="25">
        <v>32.22741666666667</v>
      </c>
      <c r="Q9" s="25">
        <v>33.801601686507944</v>
      </c>
    </row>
    <row r="10" spans="1:17" s="1" customFormat="1" ht="18" customHeight="1" x14ac:dyDescent="0.2">
      <c r="A10" s="26" t="s">
        <v>2</v>
      </c>
      <c r="B10" s="4" t="s">
        <v>242</v>
      </c>
      <c r="C10" s="64" t="str">
        <f>[1]Nacional!B6</f>
        <v>lb</v>
      </c>
      <c r="D10" s="25">
        <v>23.404788162878788</v>
      </c>
      <c r="E10" s="25">
        <v>24.331421450617285</v>
      </c>
      <c r="F10" s="25">
        <v>24.756564004629627</v>
      </c>
      <c r="G10" s="25">
        <v>24.632346489197527</v>
      </c>
      <c r="H10" s="25">
        <v>24.817491449514989</v>
      </c>
      <c r="I10" s="25">
        <v>25.135167599390062</v>
      </c>
      <c r="J10" s="25">
        <v>26.69800791519695</v>
      </c>
      <c r="K10" s="25">
        <v>28.059674579750887</v>
      </c>
      <c r="L10" s="25">
        <v>28.723611243386244</v>
      </c>
      <c r="M10" s="25">
        <v>30.5849341148589</v>
      </c>
      <c r="N10" s="25">
        <v>32.27173818527816</v>
      </c>
      <c r="O10" s="25">
        <v>34.012153402874503</v>
      </c>
      <c r="P10" s="25">
        <v>38.205444444444446</v>
      </c>
      <c r="Q10" s="25">
        <v>39.323856481481478</v>
      </c>
    </row>
    <row r="11" spans="1:17" s="1" customFormat="1" ht="18" customHeight="1" x14ac:dyDescent="0.2">
      <c r="A11" s="27"/>
      <c r="B11" s="4" t="s">
        <v>243</v>
      </c>
      <c r="C11" s="64" t="str">
        <f>[1]Nacional!B10</f>
        <v>lb</v>
      </c>
      <c r="D11" s="25">
        <v>25.660309378507293</v>
      </c>
      <c r="E11" s="25">
        <v>26.038852569444444</v>
      </c>
      <c r="F11" s="25">
        <v>25.843707370785182</v>
      </c>
      <c r="G11" s="25">
        <v>26.008899848251023</v>
      </c>
      <c r="H11" s="25">
        <v>26.537519473379632</v>
      </c>
      <c r="I11" s="25">
        <v>26.756722332586179</v>
      </c>
      <c r="J11" s="25">
        <v>28.384859251891299</v>
      </c>
      <c r="K11" s="25">
        <v>29.446280624678494</v>
      </c>
      <c r="L11" s="25">
        <v>30.661683921682098</v>
      </c>
      <c r="M11" s="25">
        <v>32.821744463458998</v>
      </c>
      <c r="N11" s="25">
        <v>33.926618168122481</v>
      </c>
      <c r="O11" s="25">
        <v>36.247498094536496</v>
      </c>
      <c r="P11" s="25">
        <v>43.750587301587302</v>
      </c>
      <c r="Q11" s="25">
        <v>44.479314194775135</v>
      </c>
    </row>
    <row r="12" spans="1:17" s="1" customFormat="1" ht="18" customHeight="1" x14ac:dyDescent="0.2">
      <c r="A12" s="28"/>
      <c r="B12" s="4" t="s">
        <v>4</v>
      </c>
      <c r="C12" s="63" t="str">
        <f>[1]Nacional!B14</f>
        <v>lb</v>
      </c>
      <c r="D12" s="25">
        <v>13.205375</v>
      </c>
      <c r="E12" s="25">
        <v>13.76</v>
      </c>
      <c r="F12" s="25">
        <v>15.09</v>
      </c>
      <c r="G12" s="25">
        <v>17.842344435425684</v>
      </c>
      <c r="H12" s="25">
        <v>24.202719230034727</v>
      </c>
      <c r="I12" s="25">
        <v>25.08583173958333</v>
      </c>
      <c r="J12" s="25">
        <v>25.820111779166673</v>
      </c>
      <c r="K12" s="25">
        <v>25.197310173611118</v>
      </c>
      <c r="L12" s="25">
        <v>24.954522187500004</v>
      </c>
      <c r="M12" s="25">
        <v>24.613875208333337</v>
      </c>
      <c r="N12" s="25">
        <v>0</v>
      </c>
      <c r="O12" s="25">
        <v>36.25333333333333</v>
      </c>
      <c r="P12" s="25">
        <v>0</v>
      </c>
      <c r="Q12" s="25">
        <v>0</v>
      </c>
    </row>
    <row r="13" spans="1:17" s="1" customFormat="1" ht="18" customHeight="1" x14ac:dyDescent="0.25">
      <c r="A13" s="98" t="s">
        <v>5</v>
      </c>
      <c r="B13" s="96"/>
      <c r="C13" s="78"/>
      <c r="D13" s="99"/>
      <c r="E13" s="99"/>
      <c r="F13" s="99"/>
      <c r="G13" s="99"/>
      <c r="H13" s="17"/>
      <c r="I13" s="17"/>
      <c r="J13" s="17"/>
      <c r="K13" s="17"/>
      <c r="L13" s="17"/>
      <c r="M13" s="17"/>
      <c r="N13" s="17"/>
      <c r="O13" s="17"/>
      <c r="P13" s="17"/>
      <c r="Q13" s="55"/>
    </row>
    <row r="14" spans="1:17" s="1" customFormat="1" ht="18" customHeight="1" x14ac:dyDescent="0.2">
      <c r="A14" s="29"/>
      <c r="B14" s="4" t="s">
        <v>6</v>
      </c>
      <c r="C14" s="63" t="str">
        <f>[1]Nacional!B16</f>
        <v>lb</v>
      </c>
      <c r="D14" s="25">
        <v>19.076948061342591</v>
      </c>
      <c r="E14" s="25">
        <v>23.461052083333332</v>
      </c>
      <c r="F14" s="25">
        <v>23.403588541666664</v>
      </c>
      <c r="G14" s="25">
        <v>26.091808449074069</v>
      </c>
      <c r="H14" s="25">
        <v>30.354685780423281</v>
      </c>
      <c r="I14" s="25">
        <v>36.782350603505286</v>
      </c>
      <c r="J14" s="25">
        <v>33.966233961640206</v>
      </c>
      <c r="K14" s="25">
        <v>31.059134465939142</v>
      </c>
      <c r="L14" s="25">
        <v>30.961196979717812</v>
      </c>
      <c r="M14" s="25">
        <v>29.031343584656081</v>
      </c>
      <c r="N14" s="25">
        <v>28.809637386298476</v>
      </c>
      <c r="O14" s="25">
        <v>30.820344063285379</v>
      </c>
      <c r="P14" s="25">
        <v>34.200625000000002</v>
      </c>
      <c r="Q14" s="25">
        <f>'[1]2012-2025'!P18</f>
        <v>34.301339079034392</v>
      </c>
    </row>
    <row r="15" spans="1:17" s="1" customFormat="1" ht="18" customHeight="1" x14ac:dyDescent="0.2">
      <c r="A15" s="138" t="s">
        <v>7</v>
      </c>
      <c r="B15" s="4" t="s">
        <v>8</v>
      </c>
      <c r="C15" s="64" t="str">
        <f>[1]Nacional!B17</f>
        <v>lb</v>
      </c>
      <c r="D15" s="25">
        <v>33.748074797453711</v>
      </c>
      <c r="E15" s="25">
        <v>41.520913194444439</v>
      </c>
      <c r="F15" s="25">
        <v>38.483005208333331</v>
      </c>
      <c r="G15" s="25">
        <v>41.978033564814815</v>
      </c>
      <c r="H15" s="25">
        <v>58.335457969576716</v>
      </c>
      <c r="I15" s="25">
        <v>54.155299636243392</v>
      </c>
      <c r="J15" s="25">
        <v>58.523331679894177</v>
      </c>
      <c r="K15" s="25">
        <v>42.860924242424247</v>
      </c>
      <c r="L15" s="25">
        <v>41.656291666666668</v>
      </c>
      <c r="M15" s="25">
        <v>38.278246212121211</v>
      </c>
      <c r="N15" s="25">
        <v>48.886018518518519</v>
      </c>
      <c r="O15" s="25">
        <v>64.510740079365092</v>
      </c>
      <c r="P15" s="25">
        <v>82.5</v>
      </c>
      <c r="Q15" s="25">
        <f>'[1]2012-2025'!P19</f>
        <v>79.684573412698413</v>
      </c>
    </row>
    <row r="16" spans="1:17" s="1" customFormat="1" ht="18" customHeight="1" x14ac:dyDescent="0.2">
      <c r="A16" s="139"/>
      <c r="B16" s="4" t="s">
        <v>9</v>
      </c>
      <c r="C16" s="64" t="str">
        <f>[1]Nacional!B18</f>
        <v>lb</v>
      </c>
      <c r="D16" s="25"/>
      <c r="E16" s="25"/>
      <c r="F16" s="25"/>
      <c r="G16" s="25"/>
      <c r="H16" s="25"/>
      <c r="I16" s="25">
        <v>59.304398611111118</v>
      </c>
      <c r="J16" s="25">
        <v>59.877215401785712</v>
      </c>
      <c r="K16" s="25">
        <v>51.908545612874768</v>
      </c>
      <c r="L16" s="25">
        <v>52.353815426587296</v>
      </c>
      <c r="M16" s="25">
        <v>51.470707258597876</v>
      </c>
      <c r="N16" s="25">
        <v>59.959545841703971</v>
      </c>
      <c r="O16" s="25">
        <v>72.912423056545919</v>
      </c>
      <c r="P16" s="25">
        <v>82.486333333333334</v>
      </c>
      <c r="Q16" s="25">
        <f>'[1]2012-2025'!P20</f>
        <v>83.329599578373021</v>
      </c>
    </row>
    <row r="17" spans="1:19" s="1" customFormat="1" ht="18" customHeight="1" x14ac:dyDescent="0.2">
      <c r="A17" s="138" t="s">
        <v>10</v>
      </c>
      <c r="B17" s="4" t="s">
        <v>11</v>
      </c>
      <c r="C17" s="64" t="str">
        <f>[1]Nacional!B19</f>
        <v>lb</v>
      </c>
      <c r="D17" s="25">
        <v>29.375580439814815</v>
      </c>
      <c r="E17" s="25">
        <v>34.925473484848489</v>
      </c>
      <c r="F17" s="25">
        <v>32.571085069444443</v>
      </c>
      <c r="G17" s="25">
        <v>32.997380439814819</v>
      </c>
      <c r="H17" s="25">
        <v>33.580980753968255</v>
      </c>
      <c r="I17" s="25">
        <v>34.768852344877352</v>
      </c>
      <c r="J17" s="25">
        <v>35.857671506283062</v>
      </c>
      <c r="K17" s="25">
        <v>31.111301752645506</v>
      </c>
      <c r="L17" s="25">
        <v>36.369481349206346</v>
      </c>
      <c r="M17" s="25">
        <v>34.358414874800047</v>
      </c>
      <c r="N17" s="25">
        <v>37.490034185204344</v>
      </c>
      <c r="O17" s="25">
        <v>39.051025144074458</v>
      </c>
      <c r="P17" s="25">
        <v>45.285257936507932</v>
      </c>
      <c r="Q17" s="25">
        <f>'[1]2012-2025'!P21</f>
        <v>44.234937003968248</v>
      </c>
    </row>
    <row r="18" spans="1:19" s="1" customFormat="1" ht="18" customHeight="1" x14ac:dyDescent="0.2">
      <c r="A18" s="139"/>
      <c r="B18" s="4" t="s">
        <v>12</v>
      </c>
      <c r="C18" s="64" t="str">
        <f>[1]Nacional!B20</f>
        <v>lb</v>
      </c>
      <c r="D18" s="5"/>
      <c r="E18" s="5"/>
      <c r="F18" s="5"/>
      <c r="G18" s="5"/>
      <c r="H18" s="5"/>
      <c r="I18" s="25">
        <v>35.166001666666666</v>
      </c>
      <c r="J18" s="25">
        <v>31.1226615244709</v>
      </c>
      <c r="K18" s="25">
        <v>26.739732286155203</v>
      </c>
      <c r="L18" s="25">
        <v>29.839154679232802</v>
      </c>
      <c r="M18" s="25">
        <v>26.901935686728393</v>
      </c>
      <c r="N18" s="25">
        <v>33.610914410926675</v>
      </c>
      <c r="O18" s="25">
        <v>35.115341449953888</v>
      </c>
      <c r="P18" s="25">
        <v>43.25</v>
      </c>
      <c r="Q18" s="25">
        <f>'[1]2012-2025'!P22</f>
        <v>41.520046296296293</v>
      </c>
    </row>
    <row r="19" spans="1:19" s="1" customFormat="1" ht="18" customHeight="1" x14ac:dyDescent="0.2">
      <c r="A19" s="138" t="s">
        <v>13</v>
      </c>
      <c r="B19" s="4" t="s">
        <v>12</v>
      </c>
      <c r="C19" s="64" t="str">
        <f>[1]Nacional!B21</f>
        <v>lb</v>
      </c>
      <c r="D19" s="25">
        <v>37.796956018518522</v>
      </c>
      <c r="E19" s="25">
        <v>48.423059837962974</v>
      </c>
      <c r="F19" s="25">
        <v>48.891284722222224</v>
      </c>
      <c r="G19" s="25">
        <v>55.821722993827159</v>
      </c>
      <c r="H19" s="25">
        <v>79.892954794973548</v>
      </c>
      <c r="I19" s="25">
        <v>70.771172991071438</v>
      </c>
      <c r="J19" s="25">
        <v>75.074363437499997</v>
      </c>
      <c r="K19" s="25">
        <v>72.096343749999988</v>
      </c>
      <c r="L19" s="25">
        <v>71.796853891093477</v>
      </c>
      <c r="M19" s="25">
        <v>52.983744571208099</v>
      </c>
      <c r="N19" s="25">
        <v>70.174755119444839</v>
      </c>
      <c r="O19" s="25">
        <v>79.214461128847091</v>
      </c>
      <c r="P19" s="25">
        <v>67.898333333333341</v>
      </c>
      <c r="Q19" s="25">
        <f>'[1]2012-2025'!P23</f>
        <v>66.410937086640203</v>
      </c>
    </row>
    <row r="20" spans="1:19" s="1" customFormat="1" ht="18" customHeight="1" x14ac:dyDescent="0.2">
      <c r="A20" s="140"/>
      <c r="B20" s="4" t="s">
        <v>11</v>
      </c>
      <c r="C20" s="64" t="str">
        <f>[1]Nacional!B22</f>
        <v>lb</v>
      </c>
      <c r="D20" s="25">
        <v>35.354464699074072</v>
      </c>
      <c r="E20" s="25">
        <v>47.466100694444442</v>
      </c>
      <c r="F20" s="25">
        <v>45.750546875000005</v>
      </c>
      <c r="G20" s="25">
        <v>52.206244020061739</v>
      </c>
      <c r="H20" s="25">
        <v>79.31581954365079</v>
      </c>
      <c r="I20" s="25">
        <v>67.118455944113762</v>
      </c>
      <c r="J20" s="25">
        <v>70.263484614748691</v>
      </c>
      <c r="K20" s="25">
        <v>65.062696152998228</v>
      </c>
      <c r="L20" s="25">
        <v>66.560703373015869</v>
      </c>
      <c r="M20" s="25">
        <v>51.908571359678128</v>
      </c>
      <c r="N20" s="25">
        <v>71.223425784640838</v>
      </c>
      <c r="O20" s="25">
        <v>79.896509549114356</v>
      </c>
      <c r="P20" s="25">
        <v>67.876130952380962</v>
      </c>
      <c r="Q20" s="25">
        <f>'[1]2012-2025'!P24</f>
        <v>66.364175347222229</v>
      </c>
    </row>
    <row r="21" spans="1:19" s="1" customFormat="1" ht="18" customHeight="1" x14ac:dyDescent="0.2">
      <c r="A21" s="139"/>
      <c r="B21" s="4" t="s">
        <v>14</v>
      </c>
      <c r="C21" s="64" t="str">
        <f>[1]Nacional!B23</f>
        <v>lb</v>
      </c>
      <c r="D21" s="25">
        <v>39.833572916666675</v>
      </c>
      <c r="E21" s="25">
        <v>47.901874999999997</v>
      </c>
      <c r="F21" s="25">
        <v>44.281190476190481</v>
      </c>
      <c r="G21" s="25">
        <v>53.077546717171707</v>
      </c>
      <c r="H21" s="25">
        <v>79.673776620370361</v>
      </c>
      <c r="I21" s="25">
        <v>71.338812814153428</v>
      </c>
      <c r="J21" s="25">
        <v>71.124494476962084</v>
      </c>
      <c r="K21" s="25">
        <v>64.476956183862441</v>
      </c>
      <c r="L21" s="25">
        <v>65.470581018518502</v>
      </c>
      <c r="M21" s="25">
        <v>50.286730448082011</v>
      </c>
      <c r="N21" s="25">
        <v>67.333333220305263</v>
      </c>
      <c r="O21" s="25">
        <v>75.761885843105418</v>
      </c>
      <c r="P21" s="25">
        <v>67.761440476190472</v>
      </c>
      <c r="Q21" s="25">
        <f>'[1]2012-2025'!P25</f>
        <v>66.30586284722223</v>
      </c>
    </row>
    <row r="22" spans="1:19" s="1" customFormat="1" ht="18" customHeight="1" x14ac:dyDescent="0.2">
      <c r="A22" s="138" t="s">
        <v>15</v>
      </c>
      <c r="B22" s="4" t="s">
        <v>16</v>
      </c>
      <c r="C22" s="64" t="str">
        <f>[1]Nacional!B24</f>
        <v>lb</v>
      </c>
      <c r="D22" s="25">
        <v>19.911346450617284</v>
      </c>
      <c r="E22" s="25">
        <v>21.938611111111111</v>
      </c>
      <c r="F22" s="25">
        <v>16.881294191919189</v>
      </c>
      <c r="G22" s="25">
        <v>21.371388888888887</v>
      </c>
      <c r="H22" s="25">
        <v>29.773263888888888</v>
      </c>
      <c r="I22" s="25">
        <v>25.575486111111111</v>
      </c>
      <c r="J22" s="25">
        <v>25.814826388888889</v>
      </c>
      <c r="K22" s="25">
        <v>22.426576388888886</v>
      </c>
      <c r="L22" s="25">
        <v>21.103888888888889</v>
      </c>
      <c r="M22" s="25">
        <v>16.105131172839506</v>
      </c>
      <c r="N22" s="25">
        <v>28.950000127156578</v>
      </c>
      <c r="O22" s="25">
        <v>29.283333375718858</v>
      </c>
      <c r="P22" s="25"/>
      <c r="Q22" s="25">
        <f>'[1]2012-2025'!P26</f>
        <v>29</v>
      </c>
    </row>
    <row r="23" spans="1:19" s="1" customFormat="1" ht="18" customHeight="1" x14ac:dyDescent="0.2">
      <c r="A23" s="139"/>
      <c r="B23" s="4" t="s">
        <v>17</v>
      </c>
      <c r="C23" s="64" t="str">
        <f>[1]Nacional!B25</f>
        <v>lb</v>
      </c>
      <c r="D23" s="25">
        <v>20.798030303030302</v>
      </c>
      <c r="E23" s="25">
        <v>23.583310606060607</v>
      </c>
      <c r="F23" s="25">
        <v>20.255902777777777</v>
      </c>
      <c r="G23" s="25">
        <v>24.876820601851858</v>
      </c>
      <c r="H23" s="25">
        <v>30.727397619047611</v>
      </c>
      <c r="I23" s="25">
        <v>29.050868171296298</v>
      </c>
      <c r="J23" s="25">
        <v>31.720298301917982</v>
      </c>
      <c r="K23" s="25">
        <v>22.427783746693123</v>
      </c>
      <c r="L23" s="25">
        <v>20.276222194664903</v>
      </c>
      <c r="M23" s="25">
        <v>16.211428819444446</v>
      </c>
      <c r="N23" s="25">
        <v>28.467662076773465</v>
      </c>
      <c r="O23" s="25">
        <v>32.085332075630753</v>
      </c>
      <c r="P23" s="25">
        <v>20.348523809523808</v>
      </c>
      <c r="Q23" s="25">
        <f>'[1]2012-2025'!P27</f>
        <v>26.92513678075397</v>
      </c>
    </row>
    <row r="24" spans="1:19" s="1" customFormat="1" ht="18" customHeight="1" x14ac:dyDescent="0.2">
      <c r="A24" s="65"/>
      <c r="B24" s="4" t="s">
        <v>18</v>
      </c>
      <c r="C24" s="64" t="str">
        <f>[1]Nacional!B26</f>
        <v>lb</v>
      </c>
      <c r="D24" s="25">
        <v>24.882447916666663</v>
      </c>
      <c r="E24" s="25">
        <v>25.803333333333331</v>
      </c>
      <c r="F24" s="25">
        <v>49.475000000000001</v>
      </c>
      <c r="G24" s="25">
        <v>53.08177083333333</v>
      </c>
      <c r="H24" s="25">
        <v>75.087835879629637</v>
      </c>
      <c r="I24" s="25">
        <v>80.004386616161625</v>
      </c>
      <c r="J24" s="25">
        <v>82.817864898989896</v>
      </c>
      <c r="K24" s="25">
        <v>70.524074814814796</v>
      </c>
      <c r="L24" s="25">
        <v>68.535895833333342</v>
      </c>
      <c r="M24" s="25">
        <v>66.384519345238076</v>
      </c>
      <c r="N24" s="25">
        <v>73.398472222222225</v>
      </c>
      <c r="O24" s="25">
        <v>77.276726190476197</v>
      </c>
      <c r="P24" s="25">
        <v>93.584833333333336</v>
      </c>
      <c r="Q24" s="25">
        <f>'[1]2012-2025'!P28</f>
        <v>97.213707589285718</v>
      </c>
    </row>
    <row r="25" spans="1:19" s="1" customFormat="1" ht="18" customHeight="1" x14ac:dyDescent="0.2">
      <c r="A25" s="66"/>
      <c r="B25" s="4" t="s">
        <v>19</v>
      </c>
      <c r="C25" s="63" t="str">
        <f>[1]Nacional!B27</f>
        <v>lb</v>
      </c>
      <c r="D25" s="25"/>
      <c r="E25" s="25">
        <v>22.523649768518521</v>
      </c>
      <c r="F25" s="25">
        <v>20.263593749999998</v>
      </c>
      <c r="G25" s="25">
        <v>29.913083333333333</v>
      </c>
      <c r="H25" s="25">
        <v>44.28983958333334</v>
      </c>
      <c r="I25" s="25">
        <v>50.912389583333344</v>
      </c>
      <c r="J25" s="25">
        <v>53.81149497685184</v>
      </c>
      <c r="K25" s="25">
        <v>47.491539517195768</v>
      </c>
      <c r="L25" s="25">
        <v>46.011375661375659</v>
      </c>
      <c r="M25" s="25">
        <v>44.221198908730166</v>
      </c>
      <c r="N25" s="25">
        <v>43.279529017926109</v>
      </c>
      <c r="O25" s="25">
        <v>39.789429956201111</v>
      </c>
      <c r="P25" s="25">
        <v>45.677916666666661</v>
      </c>
      <c r="Q25" s="25">
        <f>'[1]2012-2025'!P29</f>
        <v>48.668174603174606</v>
      </c>
    </row>
    <row r="26" spans="1:19" s="2" customFormat="1" ht="18" customHeight="1" x14ac:dyDescent="0.25">
      <c r="A26" s="90" t="s">
        <v>20</v>
      </c>
      <c r="B26" s="3"/>
      <c r="C26" s="62"/>
      <c r="D26" s="30"/>
      <c r="E26" s="30"/>
      <c r="F26" s="30"/>
      <c r="G26" s="30"/>
      <c r="H26" s="14"/>
      <c r="I26" s="14"/>
      <c r="J26" s="14"/>
      <c r="K26" s="14"/>
      <c r="L26" s="17"/>
      <c r="M26" s="17"/>
      <c r="N26" s="17"/>
      <c r="O26" s="17"/>
      <c r="P26" s="17"/>
      <c r="Q26" s="55"/>
    </row>
    <row r="27" spans="1:19" s="1" customFormat="1" ht="18" customHeight="1" x14ac:dyDescent="0.2">
      <c r="A27" s="138" t="s">
        <v>21</v>
      </c>
      <c r="B27" s="4" t="s">
        <v>22</v>
      </c>
      <c r="C27" s="63" t="str">
        <f>[1]Nacional!B29</f>
        <v>Und</v>
      </c>
      <c r="D27" s="31">
        <v>12.422066884045284</v>
      </c>
      <c r="E27" s="31">
        <v>14.792241319444445</v>
      </c>
      <c r="F27" s="31">
        <v>14.2269811539733</v>
      </c>
      <c r="G27" s="32">
        <v>18.501495074659136</v>
      </c>
      <c r="H27" s="25">
        <v>16.328043055555558</v>
      </c>
      <c r="I27" s="25">
        <v>25.063895833333333</v>
      </c>
      <c r="J27" s="25">
        <v>21.694065476190474</v>
      </c>
      <c r="K27" s="25">
        <v>20.516952422288359</v>
      </c>
      <c r="L27" s="25">
        <v>22.714522817460317</v>
      </c>
      <c r="M27" s="25">
        <v>17.339458581349209</v>
      </c>
      <c r="N27" s="25">
        <v>24.589419418058274</v>
      </c>
      <c r="O27" s="25">
        <v>24.501650007182111</v>
      </c>
      <c r="P27" s="25">
        <v>22.058791666666668</v>
      </c>
      <c r="Q27" s="25">
        <f>'[1]2012-2025'!P31</f>
        <v>21.5579871031746</v>
      </c>
      <c r="R27" s="67"/>
      <c r="S27" s="67"/>
    </row>
    <row r="28" spans="1:19" s="1" customFormat="1" ht="18" customHeight="1" x14ac:dyDescent="0.2">
      <c r="A28" s="140"/>
      <c r="B28" s="4" t="s">
        <v>23</v>
      </c>
      <c r="C28" s="64" t="str">
        <f>[1]Nacional!B30</f>
        <v>Und</v>
      </c>
      <c r="D28" s="31"/>
      <c r="E28" s="31"/>
      <c r="F28" s="31"/>
      <c r="G28" s="31"/>
      <c r="H28" s="31"/>
      <c r="I28" s="25">
        <v>18.291625000000003</v>
      </c>
      <c r="J28" s="31">
        <v>15.241503257275134</v>
      </c>
      <c r="K28" s="31">
        <v>17.994119362953516</v>
      </c>
      <c r="L28" s="25">
        <v>20.963121899801589</v>
      </c>
      <c r="M28" s="25">
        <v>16.209510719246033</v>
      </c>
      <c r="N28" s="25">
        <v>24.59759071435457</v>
      </c>
      <c r="O28" s="25">
        <v>24.494764259827619</v>
      </c>
      <c r="P28" s="25">
        <v>22.058791666666668</v>
      </c>
      <c r="Q28" s="25">
        <f>'[1]2012-2025'!P32</f>
        <v>21.55922408234127</v>
      </c>
      <c r="R28" s="67"/>
      <c r="S28" s="67"/>
    </row>
    <row r="29" spans="1:19" s="1" customFormat="1" ht="18" customHeight="1" x14ac:dyDescent="0.2">
      <c r="A29" s="140"/>
      <c r="B29" s="4" t="s">
        <v>24</v>
      </c>
      <c r="C29" s="64" t="str">
        <f>[1]Nacional!B31</f>
        <v>Und</v>
      </c>
      <c r="D29" s="31"/>
      <c r="E29" s="31"/>
      <c r="F29" s="31"/>
      <c r="G29" s="31"/>
      <c r="H29" s="31"/>
      <c r="I29" s="25">
        <v>15.475050632440473</v>
      </c>
      <c r="J29" s="31">
        <v>14.147708333333334</v>
      </c>
      <c r="K29" s="31">
        <v>14.420333333333332</v>
      </c>
      <c r="L29" s="25">
        <v>17.902380952380955</v>
      </c>
      <c r="M29" s="25">
        <v>14.021817680776016</v>
      </c>
      <c r="N29" s="25">
        <v>24.593053677317538</v>
      </c>
      <c r="O29" s="25">
        <v>24.484256185533084</v>
      </c>
      <c r="P29" s="25">
        <v>22.058791666666668</v>
      </c>
      <c r="Q29" s="25">
        <f>'[1]2012-2025'!P33</f>
        <v>21.549132936507934</v>
      </c>
      <c r="R29" s="67"/>
      <c r="S29" s="67"/>
    </row>
    <row r="30" spans="1:19" s="1" customFormat="1" ht="18" customHeight="1" x14ac:dyDescent="0.2">
      <c r="A30" s="140"/>
      <c r="B30" s="4" t="s">
        <v>258</v>
      </c>
      <c r="C30" s="64" t="str">
        <f>[1]Nacional!B32</f>
        <v>Und</v>
      </c>
      <c r="D30" s="25"/>
      <c r="E30" s="25"/>
      <c r="F30" s="25"/>
      <c r="G30" s="25">
        <v>17.239583333333336</v>
      </c>
      <c r="H30" s="25">
        <v>17.229243827160499</v>
      </c>
      <c r="I30" s="25"/>
      <c r="J30" s="25"/>
      <c r="K30" s="25"/>
      <c r="L30" s="25"/>
      <c r="M30" s="25">
        <v>0</v>
      </c>
      <c r="N30" s="25">
        <v>0</v>
      </c>
      <c r="O30" s="25">
        <v>0</v>
      </c>
      <c r="P30" s="25">
        <v>0</v>
      </c>
      <c r="Q30" s="25">
        <f>'[1]2012-2025'!P34</f>
        <v>0</v>
      </c>
    </row>
    <row r="31" spans="1:19" s="1" customFormat="1" ht="18" customHeight="1" x14ac:dyDescent="0.2">
      <c r="A31" s="139"/>
      <c r="B31" s="4" t="s">
        <v>25</v>
      </c>
      <c r="C31" s="64" t="str">
        <f>[1]Nacional!B33</f>
        <v>Und</v>
      </c>
      <c r="D31" s="25">
        <v>12.915668564840814</v>
      </c>
      <c r="E31" s="25">
        <v>16.716645479327774</v>
      </c>
      <c r="F31" s="25">
        <v>15.90037955500042</v>
      </c>
      <c r="G31" s="25">
        <v>21.6295</v>
      </c>
      <c r="H31" s="25">
        <v>18.479409656084655</v>
      </c>
      <c r="I31" s="25">
        <v>17.471816393849206</v>
      </c>
      <c r="J31" s="25">
        <v>19.739546033399474</v>
      </c>
      <c r="K31" s="25">
        <v>20.353194857804233</v>
      </c>
      <c r="L31" s="25">
        <v>23.165834766313932</v>
      </c>
      <c r="M31" s="25">
        <v>18.216296912477954</v>
      </c>
      <c r="N31" s="25">
        <v>25.442770880134017</v>
      </c>
      <c r="O31" s="25">
        <v>25.231798099222218</v>
      </c>
      <c r="P31" s="25">
        <v>22.442095238095238</v>
      </c>
      <c r="Q31" s="25">
        <f>'[1]2012-2025'!P35</f>
        <v>21.670776868386241</v>
      </c>
      <c r="R31" s="67"/>
      <c r="S31" s="67"/>
    </row>
    <row r="32" spans="1:19" s="1" customFormat="1" ht="18" customHeight="1" x14ac:dyDescent="0.2">
      <c r="A32" s="33"/>
      <c r="B32" s="4" t="s">
        <v>26</v>
      </c>
      <c r="C32" s="64" t="str">
        <f>[1]Nacional!B34</f>
        <v>Und</v>
      </c>
      <c r="D32" s="25">
        <v>8.969037181712963</v>
      </c>
      <c r="E32" s="25">
        <v>11.310218750000002</v>
      </c>
      <c r="F32" s="25">
        <v>11.180078125</v>
      </c>
      <c r="G32" s="25">
        <v>10.172291666666668</v>
      </c>
      <c r="H32" s="25">
        <v>9.6207970790343911</v>
      </c>
      <c r="I32" s="25">
        <v>8.6345317542989424</v>
      </c>
      <c r="J32" s="25">
        <v>8.5971675857032626</v>
      </c>
      <c r="K32" s="25">
        <v>6.5245415072935051</v>
      </c>
      <c r="L32" s="25">
        <v>6.5901661224096122</v>
      </c>
      <c r="M32" s="25">
        <v>5.9514426463293653</v>
      </c>
      <c r="N32" s="25">
        <v>8.1011178610648642</v>
      </c>
      <c r="O32" s="25">
        <v>8.7086590948958449</v>
      </c>
      <c r="P32" s="25">
        <v>8.6170446428571434</v>
      </c>
      <c r="Q32" s="25">
        <f>'[1]2012-2025'!P36</f>
        <v>8.3873637979497371</v>
      </c>
      <c r="R32" s="67"/>
      <c r="S32" s="67"/>
    </row>
    <row r="33" spans="1:17" s="2" customFormat="1" ht="18" customHeight="1" x14ac:dyDescent="0.25">
      <c r="A33" s="90" t="s">
        <v>27</v>
      </c>
      <c r="B33" s="3"/>
      <c r="C33" s="62"/>
      <c r="D33" s="30"/>
      <c r="E33" s="30"/>
      <c r="F33" s="30"/>
      <c r="G33" s="30"/>
      <c r="H33" s="14"/>
      <c r="I33" s="17"/>
      <c r="J33" s="17"/>
      <c r="K33" s="17"/>
      <c r="L33" s="17"/>
      <c r="M33" s="17"/>
      <c r="N33" s="17"/>
      <c r="O33" s="17"/>
      <c r="P33" s="17"/>
      <c r="Q33" s="55"/>
    </row>
    <row r="34" spans="1:17" s="1" customFormat="1" ht="18" customHeight="1" x14ac:dyDescent="0.2">
      <c r="A34" s="127" t="s">
        <v>28</v>
      </c>
      <c r="B34" s="6" t="s">
        <v>29</v>
      </c>
      <c r="C34" s="68" t="str">
        <f>[1]Nacional!B36</f>
        <v>lb</v>
      </c>
      <c r="D34" s="25">
        <v>40.596267298208531</v>
      </c>
      <c r="E34" s="25">
        <v>50.28352256944445</v>
      </c>
      <c r="F34" s="25">
        <v>51.031449355158735</v>
      </c>
      <c r="G34" s="25">
        <v>68.417527500000006</v>
      </c>
      <c r="H34" s="25">
        <v>65.60556386145835</v>
      </c>
      <c r="I34" s="25">
        <v>63.189291712702548</v>
      </c>
      <c r="J34" s="25">
        <v>63.53684392564174</v>
      </c>
      <c r="K34" s="25">
        <v>64.200116820834367</v>
      </c>
      <c r="L34" s="25">
        <v>71.687960739583346</v>
      </c>
      <c r="M34" s="25">
        <v>84.111692882399154</v>
      </c>
      <c r="N34" s="25">
        <v>86.217585678992918</v>
      </c>
      <c r="O34" s="25">
        <v>86.855991886431426</v>
      </c>
      <c r="P34" s="25">
        <v>87.084683333333345</v>
      </c>
      <c r="Q34" s="25">
        <f>'[1]2012-2025'!P38</f>
        <v>91.676170681681967</v>
      </c>
    </row>
    <row r="35" spans="1:17" s="1" customFormat="1" ht="18" customHeight="1" x14ac:dyDescent="0.2">
      <c r="A35" s="128"/>
      <c r="B35" s="6" t="s">
        <v>30</v>
      </c>
      <c r="C35" s="64" t="str">
        <f>[1]Nacional!B37</f>
        <v>lb</v>
      </c>
      <c r="D35" s="25">
        <v>40.817786961553949</v>
      </c>
      <c r="E35" s="25">
        <v>52.378104166666667</v>
      </c>
      <c r="F35" s="25">
        <v>55.129135912698409</v>
      </c>
      <c r="G35" s="25">
        <v>66.579658333333342</v>
      </c>
      <c r="H35" s="25">
        <v>65.3301298717262</v>
      </c>
      <c r="I35" s="25">
        <v>62.852026699503973</v>
      </c>
      <c r="J35" s="25">
        <v>62.451903545841596</v>
      </c>
      <c r="K35" s="25">
        <v>61.42998746180556</v>
      </c>
      <c r="L35" s="25">
        <v>70.191724211111122</v>
      </c>
      <c r="M35" s="25">
        <v>83.513877442336295</v>
      </c>
      <c r="N35" s="25">
        <v>84.049189229235949</v>
      </c>
      <c r="O35" s="25">
        <v>84.901786978963528</v>
      </c>
      <c r="P35" s="25">
        <v>99.540676388888883</v>
      </c>
      <c r="Q35" s="25">
        <f>'[1]2012-2025'!P39</f>
        <v>97.015833162305725</v>
      </c>
    </row>
    <row r="36" spans="1:17" s="2" customFormat="1" ht="18" customHeight="1" x14ac:dyDescent="0.2">
      <c r="A36" s="128"/>
      <c r="B36" s="6" t="s">
        <v>31</v>
      </c>
      <c r="C36" s="64" t="str">
        <f>[1]Nacional!B38</f>
        <v>lb</v>
      </c>
      <c r="D36" s="25">
        <v>33.579340277777781</v>
      </c>
      <c r="E36" s="25">
        <v>44.256508680555555</v>
      </c>
      <c r="F36" s="25">
        <v>45.591379272073659</v>
      </c>
      <c r="G36" s="25">
        <v>63.873440625000008</v>
      </c>
      <c r="H36" s="25">
        <v>63.045883275892862</v>
      </c>
      <c r="I36" s="25">
        <v>58.359922869063119</v>
      </c>
      <c r="J36" s="25">
        <v>56.808942781777034</v>
      </c>
      <c r="K36" s="25">
        <v>56.955578384796617</v>
      </c>
      <c r="L36" s="25">
        <v>63.025878408564807</v>
      </c>
      <c r="M36" s="25">
        <v>64.365704846436842</v>
      </c>
      <c r="N36" s="25">
        <v>66.831125130043731</v>
      </c>
      <c r="O36" s="25">
        <v>67.47843727195648</v>
      </c>
      <c r="P36" s="25">
        <v>70.071249999999992</v>
      </c>
      <c r="Q36" s="25">
        <f>'[1]2012-2025'!P40</f>
        <v>70.383815549045124</v>
      </c>
    </row>
    <row r="37" spans="1:17" s="2" customFormat="1" ht="18" customHeight="1" x14ac:dyDescent="0.2">
      <c r="A37" s="128"/>
      <c r="B37" s="6" t="s">
        <v>11</v>
      </c>
      <c r="C37" s="64" t="str">
        <f>[1]Nacional!B39</f>
        <v>lb</v>
      </c>
      <c r="D37" s="25">
        <v>37.55696099605931</v>
      </c>
      <c r="E37" s="25">
        <v>48.52970659722223</v>
      </c>
      <c r="F37" s="25">
        <v>49.729412878787883</v>
      </c>
      <c r="G37" s="25">
        <v>66.458237291666677</v>
      </c>
      <c r="H37" s="25">
        <v>65.841585516600546</v>
      </c>
      <c r="I37" s="25">
        <v>63.440001331489754</v>
      </c>
      <c r="J37" s="25">
        <v>60.13922812552704</v>
      </c>
      <c r="K37" s="25">
        <v>59.447369180514222</v>
      </c>
      <c r="L37" s="25">
        <v>68.098793298611142</v>
      </c>
      <c r="M37" s="25">
        <v>68.929894015624996</v>
      </c>
      <c r="N37" s="25">
        <v>67.492140492428206</v>
      </c>
      <c r="O37" s="25">
        <v>67.315267970880413</v>
      </c>
      <c r="P37" s="25">
        <v>70.21374999999999</v>
      </c>
      <c r="Q37" s="25">
        <f>'[1]2012-2025'!P41</f>
        <v>69.359723617828209</v>
      </c>
    </row>
    <row r="38" spans="1:17" s="2" customFormat="1" ht="18" customHeight="1" x14ac:dyDescent="0.2">
      <c r="A38" s="129"/>
      <c r="B38" s="6" t="s">
        <v>32</v>
      </c>
      <c r="C38" s="64" t="str">
        <f>[1]Nacional!B40</f>
        <v>lb</v>
      </c>
      <c r="D38" s="25">
        <v>42.321331018518514</v>
      </c>
      <c r="E38" s="25">
        <v>44.996616319444449</v>
      </c>
      <c r="F38" s="25">
        <v>48.879987475198412</v>
      </c>
      <c r="G38" s="25">
        <v>65.472318333333334</v>
      </c>
      <c r="H38" s="25">
        <v>62.730369226917986</v>
      </c>
      <c r="I38" s="25">
        <v>59.976011848792986</v>
      </c>
      <c r="J38" s="25">
        <v>57.438901700272815</v>
      </c>
      <c r="K38" s="25">
        <v>58.271685318204362</v>
      </c>
      <c r="L38" s="25">
        <v>68.474622105902782</v>
      </c>
      <c r="M38" s="25">
        <v>68.507442550553918</v>
      </c>
      <c r="N38" s="25">
        <v>68.871413468347001</v>
      </c>
      <c r="O38" s="25">
        <v>69.006755209155742</v>
      </c>
      <c r="P38" s="25">
        <v>71.694583333333327</v>
      </c>
      <c r="Q38" s="25">
        <f>'[1]2012-2025'!P42</f>
        <v>72.593890232824904</v>
      </c>
    </row>
    <row r="39" spans="1:17" s="1" customFormat="1" ht="18" customHeight="1" x14ac:dyDescent="0.2">
      <c r="A39" s="34"/>
      <c r="B39" s="6" t="s">
        <v>33</v>
      </c>
      <c r="C39" s="64" t="str">
        <f>[1]Nacional!B41</f>
        <v>lb</v>
      </c>
      <c r="D39" s="25">
        <v>81.597285353535341</v>
      </c>
      <c r="E39" s="25">
        <v>79.705340909090907</v>
      </c>
      <c r="F39" s="25">
        <v>89.058100694444462</v>
      </c>
      <c r="G39" s="25">
        <v>119.80720238095238</v>
      </c>
      <c r="H39" s="25">
        <v>113.63941561259919</v>
      </c>
      <c r="I39" s="25">
        <v>108.31739231481481</v>
      </c>
      <c r="J39" s="25">
        <v>114.51588072916665</v>
      </c>
      <c r="K39" s="25">
        <v>106.61265099206348</v>
      </c>
      <c r="L39" s="25">
        <v>116.39544160604056</v>
      </c>
      <c r="M39" s="25">
        <v>118.05545249242017</v>
      </c>
      <c r="N39" s="25">
        <v>118.29502841848544</v>
      </c>
      <c r="O39" s="25">
        <v>132.85147023292822</v>
      </c>
      <c r="P39" s="25">
        <v>169.80642857142857</v>
      </c>
      <c r="Q39" s="25">
        <f>'[1]2012-2025'!P43</f>
        <v>163.18519262566136</v>
      </c>
    </row>
    <row r="40" spans="1:17" s="1" customFormat="1" ht="18" customHeight="1" x14ac:dyDescent="0.2">
      <c r="A40" s="33"/>
      <c r="B40" s="6" t="s">
        <v>34</v>
      </c>
      <c r="C40" s="64" t="str">
        <f>[1]Nacional!B42</f>
        <v>lb</v>
      </c>
      <c r="D40" s="25">
        <v>57.948156415343924</v>
      </c>
      <c r="E40" s="25">
        <v>61.193580086580091</v>
      </c>
      <c r="F40" s="25">
        <v>58.657556818181824</v>
      </c>
      <c r="G40" s="25">
        <v>104.21166666666666</v>
      </c>
      <c r="H40" s="25">
        <v>119.65022428075396</v>
      </c>
      <c r="I40" s="25">
        <v>122.59639102032524</v>
      </c>
      <c r="J40" s="25">
        <v>118.961205308579</v>
      </c>
      <c r="K40" s="25">
        <v>128.03630770660115</v>
      </c>
      <c r="L40" s="25">
        <v>131.73396088435373</v>
      </c>
      <c r="M40" s="25">
        <v>126.96654761904763</v>
      </c>
      <c r="N40" s="25">
        <v>115.82916598849825</v>
      </c>
      <c r="O40" s="25">
        <v>122.19930521647136</v>
      </c>
      <c r="P40" s="25">
        <v>0</v>
      </c>
      <c r="Q40" s="25">
        <v>0</v>
      </c>
    </row>
    <row r="41" spans="1:17" s="1" customFormat="1" ht="18" customHeight="1" x14ac:dyDescent="0.2">
      <c r="A41" s="34"/>
      <c r="B41" s="15" t="s">
        <v>35</v>
      </c>
      <c r="C41" s="69" t="s">
        <v>36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>
        <v>52.313691911396951</v>
      </c>
      <c r="P41" s="25">
        <v>67.879761904761907</v>
      </c>
      <c r="Q41" s="25">
        <f>'[1]2012-2025'!P45</f>
        <v>72.390338136574073</v>
      </c>
    </row>
    <row r="42" spans="1:17" s="1" customFormat="1" ht="18" customHeight="1" x14ac:dyDescent="0.2">
      <c r="A42" s="33"/>
      <c r="B42" s="15" t="s">
        <v>37</v>
      </c>
      <c r="C42" s="70" t="s">
        <v>36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>
        <v>41.650122654387836</v>
      </c>
      <c r="P42" s="25">
        <v>43.55555555555555</v>
      </c>
      <c r="Q42" s="25">
        <f>'[1]2012-2025'!P46</f>
        <v>47.099294027777773</v>
      </c>
    </row>
    <row r="43" spans="1:17" s="2" customFormat="1" ht="18" customHeight="1" x14ac:dyDescent="0.25">
      <c r="A43" s="92" t="s">
        <v>38</v>
      </c>
      <c r="B43" s="96"/>
      <c r="C43" s="78"/>
      <c r="D43" s="97"/>
      <c r="E43" s="97"/>
      <c r="F43" s="97"/>
      <c r="G43" s="97"/>
      <c r="H43" s="17"/>
      <c r="I43" s="17"/>
      <c r="J43" s="17"/>
      <c r="K43" s="17"/>
      <c r="L43" s="17"/>
      <c r="M43" s="17"/>
      <c r="N43" s="17"/>
      <c r="O43" s="17"/>
      <c r="P43" s="17"/>
      <c r="Q43" s="55"/>
    </row>
    <row r="44" spans="1:17" s="1" customFormat="1" ht="18" customHeight="1" x14ac:dyDescent="0.2">
      <c r="A44" s="57"/>
      <c r="B44" s="4" t="s">
        <v>39</v>
      </c>
      <c r="C44" s="68" t="str">
        <f>[1]Nacional!B46</f>
        <v>lb</v>
      </c>
      <c r="D44" s="25">
        <v>47.166517857142857</v>
      </c>
      <c r="E44" s="25">
        <v>55.489947916666665</v>
      </c>
      <c r="F44" s="25">
        <v>48.380545454545448</v>
      </c>
      <c r="G44" s="25">
        <v>68.070833333333326</v>
      </c>
      <c r="H44" s="25">
        <v>73.603842613636346</v>
      </c>
      <c r="I44" s="25">
        <v>77.653645741051761</v>
      </c>
      <c r="J44" s="25">
        <v>75.001153583382944</v>
      </c>
      <c r="K44" s="25">
        <v>77.70009785052909</v>
      </c>
      <c r="L44" s="25">
        <v>77.081267812499974</v>
      </c>
      <c r="M44" s="25">
        <v>77.665917500000006</v>
      </c>
      <c r="N44" s="25">
        <v>75.568124084472657</v>
      </c>
      <c r="O44" s="25">
        <v>73.924321166992172</v>
      </c>
      <c r="P44" s="25">
        <v>0</v>
      </c>
      <c r="Q44" s="25">
        <v>0</v>
      </c>
    </row>
    <row r="45" spans="1:17" s="1" customFormat="1" ht="18" customHeight="1" x14ac:dyDescent="0.2">
      <c r="A45" s="57"/>
      <c r="B45" s="4" t="s">
        <v>40</v>
      </c>
      <c r="C45" s="68" t="str">
        <f>[1]Nacional!B47</f>
        <v>Und</v>
      </c>
      <c r="D45" s="25">
        <v>30.016495949074073</v>
      </c>
      <c r="E45" s="25">
        <v>32.0093125</v>
      </c>
      <c r="F45" s="25">
        <v>32.747501736111111</v>
      </c>
      <c r="G45" s="25">
        <v>33.512500000000003</v>
      </c>
      <c r="H45" s="25">
        <v>37.452150777116401</v>
      </c>
      <c r="I45" s="25">
        <v>43.681914612957456</v>
      </c>
      <c r="J45" s="25">
        <v>43.082470873015865</v>
      </c>
      <c r="K45" s="25">
        <v>35.938848126488089</v>
      </c>
      <c r="L45" s="25">
        <v>38.527988508597879</v>
      </c>
      <c r="M45" s="25">
        <v>48.552950975529093</v>
      </c>
      <c r="N45" s="25">
        <v>49.896137573201827</v>
      </c>
      <c r="O45" s="25">
        <v>52.145396964949491</v>
      </c>
      <c r="P45" s="25">
        <v>62.456888888888898</v>
      </c>
      <c r="Q45" s="25">
        <f>'[1]2012-2025'!P49</f>
        <v>69.529940476190475</v>
      </c>
    </row>
    <row r="46" spans="1:17" s="73" customFormat="1" ht="18" customHeight="1" x14ac:dyDescent="0.25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1:17" s="73" customFormat="1" ht="18" customHeight="1" x14ac:dyDescent="0.25">
      <c r="A47" s="113" t="s">
        <v>262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</row>
    <row r="48" spans="1:17" s="73" customFormat="1" ht="18" customHeight="1" x14ac:dyDescent="0.25">
      <c r="A48" s="113" t="s">
        <v>257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</row>
    <row r="49" spans="1:17" s="73" customFormat="1" ht="24.95" customHeight="1" x14ac:dyDescent="0.2">
      <c r="A49" s="114" t="s">
        <v>0</v>
      </c>
      <c r="B49" s="115"/>
      <c r="C49" s="101"/>
      <c r="D49" s="116" t="s">
        <v>241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8"/>
    </row>
    <row r="50" spans="1:17" s="73" customFormat="1" ht="24.95" customHeight="1" x14ac:dyDescent="0.2">
      <c r="A50" s="114"/>
      <c r="B50" s="115"/>
      <c r="C50" s="102" t="s">
        <v>228</v>
      </c>
      <c r="D50" s="60">
        <v>2012</v>
      </c>
      <c r="E50" s="60">
        <v>2013</v>
      </c>
      <c r="F50" s="60">
        <v>2014</v>
      </c>
      <c r="G50" s="60">
        <v>2015</v>
      </c>
      <c r="H50" s="60">
        <v>2016</v>
      </c>
      <c r="I50" s="60">
        <v>2017</v>
      </c>
      <c r="J50" s="60">
        <v>2018</v>
      </c>
      <c r="K50" s="60">
        <v>2019</v>
      </c>
      <c r="L50" s="60">
        <v>2020</v>
      </c>
      <c r="M50" s="60">
        <v>2021</v>
      </c>
      <c r="N50" s="60">
        <v>2022</v>
      </c>
      <c r="O50" s="60">
        <v>2023</v>
      </c>
      <c r="P50" s="60">
        <v>2024</v>
      </c>
      <c r="Q50" s="60">
        <v>2025</v>
      </c>
    </row>
    <row r="51" spans="1:17" s="2" customFormat="1" ht="18" customHeight="1" x14ac:dyDescent="0.25">
      <c r="A51" s="90" t="s">
        <v>41</v>
      </c>
      <c r="B51" s="3"/>
      <c r="C51" s="74"/>
      <c r="D51" s="75"/>
      <c r="E51" s="75"/>
      <c r="F51" s="75"/>
      <c r="G51" s="75"/>
      <c r="H51" s="53"/>
      <c r="I51" s="53"/>
      <c r="J51" s="53"/>
      <c r="K51" s="53"/>
      <c r="L51" s="53"/>
      <c r="M51" s="53"/>
      <c r="N51" s="53"/>
      <c r="O51" s="53"/>
      <c r="P51" s="53"/>
      <c r="Q51" s="53"/>
    </row>
    <row r="52" spans="1:17" s="1" customFormat="1" ht="18" customHeight="1" x14ac:dyDescent="0.2">
      <c r="A52" s="127" t="s">
        <v>42</v>
      </c>
      <c r="B52" s="6" t="s">
        <v>43</v>
      </c>
      <c r="C52" s="64" t="str">
        <f>[1]Nacional!B49</f>
        <v>lb</v>
      </c>
      <c r="D52" s="25">
        <v>37.861341662533071</v>
      </c>
      <c r="E52" s="25">
        <v>43.028204861111114</v>
      </c>
      <c r="F52" s="25">
        <v>44.278350694444448</v>
      </c>
      <c r="G52" s="25">
        <v>47.742916666666666</v>
      </c>
      <c r="H52" s="25">
        <v>40.645808217592595</v>
      </c>
      <c r="I52" s="25">
        <v>47.408924057539686</v>
      </c>
      <c r="J52" s="25">
        <v>45.730761458333326</v>
      </c>
      <c r="K52" s="25">
        <v>35.570581290417401</v>
      </c>
      <c r="L52" s="25">
        <v>40.479235502645501</v>
      </c>
      <c r="M52" s="25">
        <v>36.44898210152116</v>
      </c>
      <c r="N52" s="25">
        <v>38.819868866013884</v>
      </c>
      <c r="O52" s="25">
        <v>40.92697586950171</v>
      </c>
      <c r="P52" s="25">
        <v>59.303166666666677</v>
      </c>
      <c r="Q52" s="25">
        <f>'[1]2012-2025'!P51</f>
        <v>55.859036416997355</v>
      </c>
    </row>
    <row r="53" spans="1:17" s="1" customFormat="1" ht="18" customHeight="1" x14ac:dyDescent="0.2">
      <c r="A53" s="128"/>
      <c r="B53" s="6" t="s">
        <v>44</v>
      </c>
      <c r="C53" s="64" t="str">
        <f>[1]Nacional!B50</f>
        <v>lb</v>
      </c>
      <c r="D53" s="25">
        <v>50.508177083333337</v>
      </c>
      <c r="E53" s="25">
        <v>53.718079861111114</v>
      </c>
      <c r="F53" s="25">
        <v>52.833083333333342</v>
      </c>
      <c r="G53" s="25">
        <v>62.402416666666667</v>
      </c>
      <c r="H53" s="25">
        <v>73.322668915343925</v>
      </c>
      <c r="I53" s="25">
        <v>70.960304394998744</v>
      </c>
      <c r="J53" s="25">
        <v>78.617910143455546</v>
      </c>
      <c r="K53" s="25">
        <v>74.391321773431599</v>
      </c>
      <c r="L53" s="25">
        <v>84.372339821900965</v>
      </c>
      <c r="M53" s="25">
        <v>98.905103264790782</v>
      </c>
      <c r="N53" s="25">
        <v>93.515519064847751</v>
      </c>
      <c r="O53" s="25">
        <v>101.72282859227015</v>
      </c>
      <c r="P53" s="25">
        <v>136.08333333333334</v>
      </c>
      <c r="Q53" s="25">
        <f>'[1]2012-2025'!P52</f>
        <v>136.82090525793652</v>
      </c>
    </row>
    <row r="54" spans="1:17" s="1" customFormat="1" ht="18" customHeight="1" x14ac:dyDescent="0.2">
      <c r="A54" s="128"/>
      <c r="B54" s="6" t="s">
        <v>45</v>
      </c>
      <c r="C54" s="64" t="str">
        <f>[1]Nacional!B51</f>
        <v>lb</v>
      </c>
      <c r="D54" s="25">
        <v>56.302833333333332</v>
      </c>
      <c r="E54" s="25">
        <v>68.431523148148145</v>
      </c>
      <c r="F54" s="25">
        <v>53.352986111111115</v>
      </c>
      <c r="G54" s="25">
        <v>54.991666666666667</v>
      </c>
      <c r="H54" s="25">
        <v>55.815799603174611</v>
      </c>
      <c r="I54" s="25">
        <v>69.010104642857158</v>
      </c>
      <c r="J54" s="25">
        <v>77.938325066137565</v>
      </c>
      <c r="K54" s="25">
        <v>64.963035052910072</v>
      </c>
      <c r="L54" s="25">
        <v>88.941043320105805</v>
      </c>
      <c r="M54" s="25">
        <v>81.327773989899001</v>
      </c>
      <c r="N54" s="25">
        <v>101.4500007629394</v>
      </c>
      <c r="O54" s="25">
        <v>111.39062519073485</v>
      </c>
      <c r="P54" s="25">
        <v>0</v>
      </c>
      <c r="Q54" s="25">
        <v>0</v>
      </c>
    </row>
    <row r="55" spans="1:17" s="1" customFormat="1" ht="18" customHeight="1" x14ac:dyDescent="0.2">
      <c r="A55" s="128"/>
      <c r="B55" s="6" t="s">
        <v>46</v>
      </c>
      <c r="C55" s="64" t="str">
        <f>[1]Nacional!B52</f>
        <v>lb</v>
      </c>
      <c r="D55" s="25">
        <v>51.447200520833334</v>
      </c>
      <c r="E55" s="25">
        <v>53.466147727272727</v>
      </c>
      <c r="F55" s="25">
        <v>55.733680555555566</v>
      </c>
      <c r="G55" s="25">
        <v>55</v>
      </c>
      <c r="H55" s="25">
        <v>65.929809523809524</v>
      </c>
      <c r="I55" s="25">
        <v>68.661733333333331</v>
      </c>
      <c r="J55" s="25">
        <v>77.415000000000006</v>
      </c>
      <c r="K55" s="25">
        <v>82.977407407407398</v>
      </c>
      <c r="L55" s="25">
        <v>59.160000000000004</v>
      </c>
      <c r="M55" s="25">
        <v>71.546296296296305</v>
      </c>
      <c r="N55" s="25">
        <v>63.95</v>
      </c>
      <c r="O55" s="25">
        <v>63.95</v>
      </c>
      <c r="P55" s="25">
        <v>0</v>
      </c>
      <c r="Q55" s="25">
        <f>'[1]2012-2025'!P54</f>
        <v>58.95</v>
      </c>
    </row>
    <row r="56" spans="1:17" s="1" customFormat="1" ht="18" customHeight="1" x14ac:dyDescent="0.2">
      <c r="A56" s="128"/>
      <c r="B56" s="7" t="s">
        <v>47</v>
      </c>
      <c r="C56" s="64" t="str">
        <f>[1]Nacional!B53</f>
        <v>lb</v>
      </c>
      <c r="D56" s="25">
        <v>50.031851128472219</v>
      </c>
      <c r="E56" s="25">
        <v>52.763446180555547</v>
      </c>
      <c r="F56" s="25">
        <v>49.723107638888898</v>
      </c>
      <c r="G56" s="25">
        <v>70.49499999999999</v>
      </c>
      <c r="H56" s="25">
        <v>62.760585582010577</v>
      </c>
      <c r="I56" s="25">
        <v>64.627999435074955</v>
      </c>
      <c r="J56" s="25">
        <v>74.32399340828924</v>
      </c>
      <c r="K56" s="25">
        <v>50.893073463220162</v>
      </c>
      <c r="L56" s="25">
        <v>58.585789434523811</v>
      </c>
      <c r="M56" s="25">
        <v>58.105648768187841</v>
      </c>
      <c r="N56" s="25">
        <v>76.808487505971655</v>
      </c>
      <c r="O56" s="25">
        <v>73.537141855549351</v>
      </c>
      <c r="P56" s="25">
        <v>83.260472222222219</v>
      </c>
      <c r="Q56" s="25">
        <f>'[1]2012-2025'!P55</f>
        <v>83.249362268518524</v>
      </c>
    </row>
    <row r="57" spans="1:17" s="1" customFormat="1" ht="18" customHeight="1" x14ac:dyDescent="0.2">
      <c r="A57" s="128"/>
      <c r="B57" s="7" t="s">
        <v>48</v>
      </c>
      <c r="C57" s="64" t="str">
        <f>[1]Nacional!B54</f>
        <v>lb</v>
      </c>
      <c r="D57" s="25">
        <v>50.182111545138888</v>
      </c>
      <c r="E57" s="25">
        <v>52.828874999999989</v>
      </c>
      <c r="F57" s="25">
        <v>49.665104166666673</v>
      </c>
      <c r="G57" s="25">
        <v>70.49499999999999</v>
      </c>
      <c r="H57" s="25">
        <v>62.972708498677235</v>
      </c>
      <c r="I57" s="25">
        <v>64.692047335207235</v>
      </c>
      <c r="J57" s="25">
        <v>74.326757545193999</v>
      </c>
      <c r="K57" s="25">
        <v>50.861014564043217</v>
      </c>
      <c r="L57" s="25">
        <v>58.592551587301585</v>
      </c>
      <c r="M57" s="25">
        <v>58.303009259259262</v>
      </c>
      <c r="N57" s="25">
        <v>78.535748308440787</v>
      </c>
      <c r="O57" s="25">
        <v>74.024080650743343</v>
      </c>
      <c r="P57" s="25">
        <v>83.259722222222223</v>
      </c>
      <c r="Q57" s="25">
        <f>'[1]2012-2025'!P56</f>
        <v>83.246261574074069</v>
      </c>
    </row>
    <row r="58" spans="1:17" s="1" customFormat="1" ht="18" customHeight="1" x14ac:dyDescent="0.2">
      <c r="A58" s="129"/>
      <c r="B58" s="7" t="s">
        <v>49</v>
      </c>
      <c r="C58" s="64" t="str">
        <f>[1]Nacional!B55</f>
        <v>lb</v>
      </c>
      <c r="D58" s="25">
        <v>50.136064091435181</v>
      </c>
      <c r="E58" s="25">
        <v>52.363512731481485</v>
      </c>
      <c r="F58" s="25">
        <v>49.665750000000003</v>
      </c>
      <c r="G58" s="25">
        <v>70.49499999999999</v>
      </c>
      <c r="H58" s="25">
        <v>63.087771693121681</v>
      </c>
      <c r="I58" s="25">
        <v>65.115124746472659</v>
      </c>
      <c r="J58" s="25">
        <v>74.132800699955922</v>
      </c>
      <c r="K58" s="25">
        <v>50.8442790481702</v>
      </c>
      <c r="L58" s="25">
        <v>58.687953786375665</v>
      </c>
      <c r="M58" s="25">
        <v>58.10251384755292</v>
      </c>
      <c r="N58" s="25">
        <v>76.697394022462234</v>
      </c>
      <c r="O58" s="25">
        <v>73.463611016638495</v>
      </c>
      <c r="P58" s="25">
        <v>83.259722222222223</v>
      </c>
      <c r="Q58" s="25">
        <f>'[1]2012-2025'!P57</f>
        <v>82.577052744708993</v>
      </c>
    </row>
    <row r="59" spans="1:17" s="1" customFormat="1" ht="18" customHeight="1" x14ac:dyDescent="0.2">
      <c r="A59" s="127" t="s">
        <v>50</v>
      </c>
      <c r="B59" s="7" t="s">
        <v>51</v>
      </c>
      <c r="C59" s="64" t="str">
        <f>[1]Nacional!B56</f>
        <v>lb</v>
      </c>
      <c r="D59" s="25">
        <v>112.64137152777778</v>
      </c>
      <c r="E59" s="25">
        <v>127.9250173611111</v>
      </c>
      <c r="F59" s="25">
        <v>148.09994791666668</v>
      </c>
      <c r="G59" s="25">
        <v>206.12687500000001</v>
      </c>
      <c r="H59" s="25">
        <v>199.65989717292737</v>
      </c>
      <c r="I59" s="25">
        <v>233.6172670529061</v>
      </c>
      <c r="J59" s="25">
        <v>219.59582403858022</v>
      </c>
      <c r="K59" s="25">
        <v>184.77812869911085</v>
      </c>
      <c r="L59" s="25">
        <v>211.47732370205026</v>
      </c>
      <c r="M59" s="25">
        <v>129.82883203813932</v>
      </c>
      <c r="N59" s="25">
        <v>119.48841730444099</v>
      </c>
      <c r="O59" s="25">
        <v>133.44460708184218</v>
      </c>
      <c r="P59" s="25">
        <v>197.56591666666665</v>
      </c>
      <c r="Q59" s="25">
        <f>'[1]2012-2025'!P58</f>
        <v>199.9011691054894</v>
      </c>
    </row>
    <row r="60" spans="1:17" s="1" customFormat="1" ht="18" customHeight="1" x14ac:dyDescent="0.2">
      <c r="A60" s="129"/>
      <c r="B60" s="6" t="s">
        <v>52</v>
      </c>
      <c r="C60" s="64" t="str">
        <f>[1]Nacional!B57</f>
        <v>lb</v>
      </c>
      <c r="D60" s="25">
        <v>76.545000000000002</v>
      </c>
      <c r="E60" s="25"/>
      <c r="F60" s="25"/>
      <c r="G60" s="25"/>
      <c r="H60" s="25">
        <v>165.83847222222221</v>
      </c>
      <c r="I60" s="25">
        <v>242.30111111111108</v>
      </c>
      <c r="J60" s="25"/>
      <c r="K60" s="25">
        <v>150</v>
      </c>
      <c r="L60" s="25">
        <v>199</v>
      </c>
      <c r="M60" s="25">
        <v>135.84048611111109</v>
      </c>
      <c r="N60" s="25">
        <v>120</v>
      </c>
      <c r="O60" s="25">
        <v>132.66666666666666</v>
      </c>
      <c r="P60" s="25">
        <v>0</v>
      </c>
      <c r="Q60" s="25">
        <f>'[1]2012-2025'!P59</f>
        <v>199</v>
      </c>
    </row>
    <row r="61" spans="1:17" s="1" customFormat="1" ht="18" customHeight="1" x14ac:dyDescent="0.2">
      <c r="A61" s="16"/>
      <c r="B61" s="6" t="s">
        <v>53</v>
      </c>
      <c r="C61" s="64" t="str">
        <f>[1]Nacional!B58</f>
        <v>lb</v>
      </c>
      <c r="D61" s="25">
        <v>23.082805266203707</v>
      </c>
      <c r="E61" s="25">
        <v>21.221850694444445</v>
      </c>
      <c r="F61" s="25">
        <v>22.427945601851849</v>
      </c>
      <c r="G61" s="25">
        <v>25.077500000000004</v>
      </c>
      <c r="H61" s="25">
        <v>24.366514087301585</v>
      </c>
      <c r="I61" s="25">
        <v>32.006665575396816</v>
      </c>
      <c r="J61" s="25">
        <v>29.48668015432099</v>
      </c>
      <c r="K61" s="25">
        <v>20.985296323853614</v>
      </c>
      <c r="L61" s="25">
        <v>21.438457357804236</v>
      </c>
      <c r="M61" s="25">
        <v>18.936314759700178</v>
      </c>
      <c r="N61" s="25">
        <v>22.568263938338671</v>
      </c>
      <c r="O61" s="25">
        <v>26.58575838978749</v>
      </c>
      <c r="P61" s="25">
        <v>28.689583333333331</v>
      </c>
      <c r="Q61" s="25">
        <f>'[1]2012-2025'!P60</f>
        <v>28.759450851521166</v>
      </c>
    </row>
    <row r="62" spans="1:17" s="1" customFormat="1" ht="18" customHeight="1" x14ac:dyDescent="0.2">
      <c r="A62" s="127" t="s">
        <v>54</v>
      </c>
      <c r="B62" s="6" t="s">
        <v>55</v>
      </c>
      <c r="C62" s="64" t="str">
        <f>[1]Nacional!B59</f>
        <v>lb</v>
      </c>
      <c r="D62" s="25">
        <v>18.188599537037035</v>
      </c>
      <c r="E62" s="25">
        <v>19.214529513888888</v>
      </c>
      <c r="F62" s="25">
        <v>21.816026041666664</v>
      </c>
      <c r="G62" s="25">
        <v>28.297083333333333</v>
      </c>
      <c r="H62" s="25">
        <v>25.992668187830684</v>
      </c>
      <c r="I62" s="25">
        <v>27.076581539351853</v>
      </c>
      <c r="J62" s="25">
        <v>24.153521976962079</v>
      </c>
      <c r="K62" s="25">
        <v>20.150095723104055</v>
      </c>
      <c r="L62" s="25">
        <v>25.304528218694887</v>
      </c>
      <c r="M62" s="25">
        <v>23.874757812499997</v>
      </c>
      <c r="N62" s="25">
        <v>27.997565054700065</v>
      </c>
      <c r="O62" s="25">
        <v>28.68916736045632</v>
      </c>
      <c r="P62" s="25">
        <v>31.360309523809519</v>
      </c>
      <c r="Q62" s="25">
        <f>'[1]2012-2025'!P61</f>
        <v>31.390838045634919</v>
      </c>
    </row>
    <row r="63" spans="1:17" s="1" customFormat="1" ht="18" customHeight="1" x14ac:dyDescent="0.2">
      <c r="A63" s="128"/>
      <c r="B63" s="6" t="s">
        <v>31</v>
      </c>
      <c r="C63" s="64" t="str">
        <f>[1]Nacional!B60</f>
        <v>lb</v>
      </c>
      <c r="D63" s="25">
        <v>19.293333333333333</v>
      </c>
      <c r="E63" s="25">
        <v>22.994916666666665</v>
      </c>
      <c r="F63" s="25">
        <v>24.394696180555552</v>
      </c>
      <c r="G63" s="25">
        <v>28.202777777777783</v>
      </c>
      <c r="H63" s="25">
        <v>30.223707986111112</v>
      </c>
      <c r="I63" s="25">
        <v>32.520819444444449</v>
      </c>
      <c r="J63" s="25">
        <v>34.730198842592593</v>
      </c>
      <c r="K63" s="25">
        <v>28.918275000000005</v>
      </c>
      <c r="L63" s="25">
        <v>27.989555169753089</v>
      </c>
      <c r="M63" s="25">
        <v>26.08423611111111</v>
      </c>
      <c r="N63" s="25">
        <v>26.855269959949311</v>
      </c>
      <c r="O63" s="25">
        <v>27.574215638135481</v>
      </c>
      <c r="P63" s="25">
        <v>29.079166666666669</v>
      </c>
      <c r="Q63" s="25">
        <f>'[1]2012-2025'!P62</f>
        <v>29.964651620370372</v>
      </c>
    </row>
    <row r="64" spans="1:17" s="1" customFormat="1" ht="18" customHeight="1" x14ac:dyDescent="0.2">
      <c r="A64" s="129"/>
      <c r="B64" s="6" t="s">
        <v>56</v>
      </c>
      <c r="C64" s="64" t="str">
        <f>[1]Nacional!B61</f>
        <v>lb</v>
      </c>
      <c r="D64" s="25">
        <v>12.950138888888887</v>
      </c>
      <c r="E64" s="25">
        <v>14.681283564814812</v>
      </c>
      <c r="F64" s="25">
        <v>14.250303819444445</v>
      </c>
      <c r="G64" s="25">
        <v>16.551250000000003</v>
      </c>
      <c r="H64" s="25">
        <v>16.172044874338624</v>
      </c>
      <c r="I64" s="25">
        <v>18.063055158730158</v>
      </c>
      <c r="J64" s="25">
        <v>19.30095847883598</v>
      </c>
      <c r="K64" s="25">
        <v>17.98005094246032</v>
      </c>
      <c r="L64" s="25">
        <v>18.833533300264552</v>
      </c>
      <c r="M64" s="25">
        <v>20.66402750721501</v>
      </c>
      <c r="N64" s="25">
        <v>33.943489299950777</v>
      </c>
      <c r="O64" s="25">
        <v>36.74018928927341</v>
      </c>
      <c r="P64" s="25">
        <v>38.596666666666664</v>
      </c>
      <c r="Q64" s="25">
        <f>'[1]2012-2025'!P63</f>
        <v>38.19137958829365</v>
      </c>
    </row>
    <row r="65" spans="1:17" s="1" customFormat="1" ht="18" customHeight="1" x14ac:dyDescent="0.2">
      <c r="A65" s="127" t="s">
        <v>57</v>
      </c>
      <c r="B65" s="6" t="s">
        <v>58</v>
      </c>
      <c r="C65" s="64" t="str">
        <f>[1]Nacional!B62</f>
        <v>lb</v>
      </c>
      <c r="D65" s="25">
        <v>38.642050753066378</v>
      </c>
      <c r="E65" s="25">
        <v>42.545868055555559</v>
      </c>
      <c r="F65" s="25">
        <v>50.636302662037046</v>
      </c>
      <c r="G65" s="25">
        <v>94.39395833333333</v>
      </c>
      <c r="H65" s="25">
        <v>81.985611574074071</v>
      </c>
      <c r="I65" s="25">
        <v>68.811650570436498</v>
      </c>
      <c r="J65" s="25">
        <v>64.35915488425924</v>
      </c>
      <c r="K65" s="25">
        <v>53.844313244047612</v>
      </c>
      <c r="L65" s="25">
        <v>57.772012836199288</v>
      </c>
      <c r="M65" s="25">
        <v>43.037558903769842</v>
      </c>
      <c r="N65" s="25">
        <v>44.30315952875921</v>
      </c>
      <c r="O65" s="25">
        <v>50.753372071894375</v>
      </c>
      <c r="P65" s="25">
        <v>59.915999999999997</v>
      </c>
      <c r="Q65" s="25">
        <f>'[1]2012-2025'!P64</f>
        <v>54.17926479076479</v>
      </c>
    </row>
    <row r="66" spans="1:17" s="1" customFormat="1" ht="18" customHeight="1" x14ac:dyDescent="0.2">
      <c r="A66" s="128"/>
      <c r="B66" s="6" t="s">
        <v>59</v>
      </c>
      <c r="C66" s="64" t="str">
        <f>[1]Nacional!B63</f>
        <v>lb</v>
      </c>
      <c r="D66" s="25">
        <v>43.693586296997758</v>
      </c>
      <c r="E66" s="25">
        <v>41.653500000000008</v>
      </c>
      <c r="F66" s="25">
        <v>46.774288194444445</v>
      </c>
      <c r="G66" s="25">
        <v>66.216666666666669</v>
      </c>
      <c r="H66" s="25">
        <v>70.694897982804221</v>
      </c>
      <c r="I66" s="25">
        <v>68.391994819223996</v>
      </c>
      <c r="J66" s="25">
        <v>69.703302577711639</v>
      </c>
      <c r="K66" s="25">
        <v>55.994351846110732</v>
      </c>
      <c r="L66" s="25">
        <v>68.749139507275132</v>
      </c>
      <c r="M66" s="25">
        <v>40.254748139880952</v>
      </c>
      <c r="N66" s="25">
        <v>50.173881487013801</v>
      </c>
      <c r="O66" s="25">
        <v>53.886557466660854</v>
      </c>
      <c r="P66" s="25">
        <v>59.405952380952371</v>
      </c>
      <c r="Q66" s="25">
        <f>'[1]2012-2025'!P65</f>
        <v>52.212421626984117</v>
      </c>
    </row>
    <row r="67" spans="1:17" s="1" customFormat="1" ht="18" customHeight="1" x14ac:dyDescent="0.2">
      <c r="A67" s="128"/>
      <c r="B67" s="8" t="s">
        <v>60</v>
      </c>
      <c r="C67" s="64" t="str">
        <f>[1]Nacional!B64</f>
        <v>lb</v>
      </c>
      <c r="D67" s="25"/>
      <c r="E67" s="25"/>
      <c r="F67" s="25"/>
      <c r="G67" s="25"/>
      <c r="H67" s="25"/>
      <c r="I67" s="25">
        <v>68.693333333333328</v>
      </c>
      <c r="J67" s="25">
        <v>66.281620932539681</v>
      </c>
      <c r="K67" s="25">
        <v>51.402419111111115</v>
      </c>
      <c r="L67" s="25">
        <v>65.426289021164024</v>
      </c>
      <c r="M67" s="25">
        <v>48.853052083333338</v>
      </c>
      <c r="N67" s="25">
        <v>45.822415759374223</v>
      </c>
      <c r="O67" s="25">
        <v>49.984977025283882</v>
      </c>
      <c r="P67" s="25">
        <v>60.883809523809518</v>
      </c>
      <c r="Q67" s="25">
        <f>'[1]2012-2025'!P66</f>
        <v>50.302123015873015</v>
      </c>
    </row>
    <row r="68" spans="1:17" s="1" customFormat="1" ht="18" customHeight="1" x14ac:dyDescent="0.2">
      <c r="A68" s="129"/>
      <c r="B68" s="8" t="s">
        <v>61</v>
      </c>
      <c r="C68" s="64" t="str">
        <f>[1]Nacional!B65</f>
        <v>lb</v>
      </c>
      <c r="D68" s="25">
        <v>41.194062500000001</v>
      </c>
      <c r="E68" s="25">
        <v>46.593055555555559</v>
      </c>
      <c r="F68" s="25">
        <v>54.414583333333333</v>
      </c>
      <c r="G68" s="25">
        <v>73.647083333333327</v>
      </c>
      <c r="H68" s="25">
        <v>72.34741666666666</v>
      </c>
      <c r="I68" s="25">
        <v>70.184537037037046</v>
      </c>
      <c r="J68" s="25">
        <v>73.826861111111114</v>
      </c>
      <c r="K68" s="25">
        <v>62.803624999999997</v>
      </c>
      <c r="L68" s="25">
        <v>69.070340909090888</v>
      </c>
      <c r="M68" s="25">
        <v>46.322062500000001</v>
      </c>
      <c r="N68" s="25">
        <v>48.82168154761905</v>
      </c>
      <c r="O68" s="25">
        <v>51.862920725108218</v>
      </c>
      <c r="P68" s="25">
        <v>60.500611111111105</v>
      </c>
      <c r="Q68" s="25">
        <f>'[1]2012-2025'!P67</f>
        <v>50.953410218253971</v>
      </c>
    </row>
    <row r="69" spans="1:17" s="1" customFormat="1" ht="18" customHeight="1" x14ac:dyDescent="0.2">
      <c r="A69" s="35"/>
      <c r="B69" s="9" t="s">
        <v>62</v>
      </c>
      <c r="C69" s="64" t="str">
        <f>[1]Nacional!B66</f>
        <v>lb</v>
      </c>
      <c r="D69" s="25">
        <v>25.256131365740742</v>
      </c>
      <c r="E69" s="25">
        <v>27.547868055555558</v>
      </c>
      <c r="F69" s="25">
        <v>31.929513888888888</v>
      </c>
      <c r="G69" s="25">
        <v>33.494166666666665</v>
      </c>
      <c r="H69" s="25">
        <v>29.50031623677248</v>
      </c>
      <c r="I69" s="25">
        <v>30.266228971009699</v>
      </c>
      <c r="J69" s="25">
        <v>30.508774010692232</v>
      </c>
      <c r="K69" s="25">
        <v>24.679152267967371</v>
      </c>
      <c r="L69" s="25">
        <v>29.33215365961199</v>
      </c>
      <c r="M69" s="25">
        <v>21.646859609237215</v>
      </c>
      <c r="N69" s="25">
        <v>28.540196816479718</v>
      </c>
      <c r="O69" s="25">
        <v>30.442749532052023</v>
      </c>
      <c r="P69" s="25">
        <v>38.014833333333328</v>
      </c>
      <c r="Q69" s="25">
        <f>'[1]2012-2025'!P68</f>
        <v>38.07157589285714</v>
      </c>
    </row>
    <row r="70" spans="1:17" s="1" customFormat="1" ht="18" customHeight="1" x14ac:dyDescent="0.2">
      <c r="A70" s="138" t="s">
        <v>63</v>
      </c>
      <c r="B70" s="4" t="s">
        <v>64</v>
      </c>
      <c r="C70" s="64" t="str">
        <f>[1]Nacional!B67</f>
        <v>Paq/lb</v>
      </c>
      <c r="D70" s="25">
        <v>14.229465277777781</v>
      </c>
      <c r="E70" s="25">
        <f>20.0501782407407*3</f>
        <v>60.150534722222098</v>
      </c>
      <c r="F70" s="25">
        <f>21.8703645833333*4</f>
        <v>87.481458333333194</v>
      </c>
      <c r="G70" s="25">
        <f>25.687*3</f>
        <v>77.061000000000007</v>
      </c>
      <c r="H70" s="25">
        <v>96.177944444444506</v>
      </c>
      <c r="I70" s="25">
        <v>93.562643379629648</v>
      </c>
      <c r="J70" s="25">
        <v>89.246548302460312</v>
      </c>
      <c r="K70" s="25">
        <v>119.28082490814226</v>
      </c>
      <c r="L70" s="25">
        <v>122.58750558495002</v>
      </c>
      <c r="M70" s="25">
        <v>134.99368408289243</v>
      </c>
      <c r="N70" s="25">
        <v>163.73118052206425</v>
      </c>
      <c r="O70" s="25">
        <v>169.97410627285882</v>
      </c>
      <c r="P70" s="25">
        <v>242.74911111111115</v>
      </c>
      <c r="Q70" s="25">
        <f>'[1]2012-2025'!P69</f>
        <v>250.84151504629631</v>
      </c>
    </row>
    <row r="71" spans="1:17" s="1" customFormat="1" ht="18" customHeight="1" x14ac:dyDescent="0.2">
      <c r="A71" s="139"/>
      <c r="B71" s="4" t="s">
        <v>65</v>
      </c>
      <c r="C71" s="64" t="str">
        <f>[1]Nacional!B68</f>
        <v>Paq/lb</v>
      </c>
      <c r="D71" s="25">
        <v>14.200201388888889</v>
      </c>
      <c r="E71" s="25">
        <f>19.9477476851852*3</f>
        <v>59.843243055555597</v>
      </c>
      <c r="F71" s="25">
        <f>21.8699479166667*4</f>
        <v>87.479791666666799</v>
      </c>
      <c r="G71" s="25">
        <f>25.687*3</f>
        <v>77.061000000000007</v>
      </c>
      <c r="H71" s="25">
        <v>96.272185185185222</v>
      </c>
      <c r="I71" s="25">
        <v>93.33468038359787</v>
      </c>
      <c r="J71" s="25">
        <v>89.165999213505287</v>
      </c>
      <c r="K71" s="25">
        <v>118.61152093407065</v>
      </c>
      <c r="L71" s="25">
        <v>123.17086978248089</v>
      </c>
      <c r="M71" s="25">
        <v>139.09823655202823</v>
      </c>
      <c r="N71" s="25">
        <v>164.09630758109026</v>
      </c>
      <c r="O71" s="25">
        <v>169.45120181076345</v>
      </c>
      <c r="P71" s="25">
        <v>247.30617857142857</v>
      </c>
      <c r="Q71" s="25">
        <f>'[1]2012-2025'!P70</f>
        <v>252.21705616181657</v>
      </c>
    </row>
    <row r="72" spans="1:17" s="1" customFormat="1" ht="18" customHeight="1" x14ac:dyDescent="0.2">
      <c r="A72" s="35"/>
      <c r="B72" s="4" t="s">
        <v>66</v>
      </c>
      <c r="C72" s="64" t="str">
        <f>[1]Nacional!B69</f>
        <v>Paq/lb</v>
      </c>
      <c r="D72" s="25"/>
      <c r="E72" s="25"/>
      <c r="F72" s="25"/>
      <c r="G72" s="25"/>
      <c r="H72" s="25"/>
      <c r="I72" s="25">
        <v>84.336341462585054</v>
      </c>
      <c r="J72" s="25">
        <v>89.455276906957678</v>
      </c>
      <c r="K72" s="25">
        <v>117.53424270374045</v>
      </c>
      <c r="L72" s="25">
        <v>121.6293358318636</v>
      </c>
      <c r="M72" s="25">
        <v>129.10761794532627</v>
      </c>
      <c r="N72" s="25">
        <v>168.73736646002985</v>
      </c>
      <c r="O72" s="25">
        <v>170.94620017861243</v>
      </c>
      <c r="P72" s="25">
        <v>228.03066666666663</v>
      </c>
      <c r="Q72" s="25">
        <f>'[1]2012-2025'!P71</f>
        <v>231.13065068342152</v>
      </c>
    </row>
    <row r="73" spans="1:17" s="1" customFormat="1" ht="18" customHeight="1" x14ac:dyDescent="0.2">
      <c r="A73" s="35"/>
      <c r="B73" s="5" t="s">
        <v>67</v>
      </c>
      <c r="C73" s="64" t="str">
        <f>[1]Nacional!B70</f>
        <v>lb</v>
      </c>
      <c r="D73" s="25">
        <v>14.877552083333333</v>
      </c>
      <c r="E73" s="25">
        <v>20.304693287037036</v>
      </c>
      <c r="F73" s="25">
        <v>27.803975694444443</v>
      </c>
      <c r="G73" s="25">
        <v>32.024999999999999</v>
      </c>
      <c r="H73" s="25">
        <v>29.844610201719576</v>
      </c>
      <c r="I73" s="25">
        <v>29.516086995701059</v>
      </c>
      <c r="J73" s="25">
        <v>31.794620849867723</v>
      </c>
      <c r="K73" s="25">
        <v>24.72660139095569</v>
      </c>
      <c r="L73" s="25">
        <v>24.959775958994712</v>
      </c>
      <c r="M73" s="25">
        <v>26.97353831845238</v>
      </c>
      <c r="N73" s="25">
        <v>33.694078422970243</v>
      </c>
      <c r="O73" s="25">
        <v>35.69994828740041</v>
      </c>
      <c r="P73" s="25">
        <v>55.745833333333323</v>
      </c>
      <c r="Q73" s="25">
        <f>'[1]2012-2025'!P72</f>
        <v>56.457101314484113</v>
      </c>
    </row>
    <row r="74" spans="1:17" s="1" customFormat="1" ht="18" customHeight="1" x14ac:dyDescent="0.2">
      <c r="A74" s="127" t="s">
        <v>68</v>
      </c>
      <c r="B74" s="5" t="s">
        <v>69</v>
      </c>
      <c r="C74" s="64" t="str">
        <f>[1]Nacional!B71</f>
        <v>lb</v>
      </c>
      <c r="D74" s="25">
        <v>29.134155505952386</v>
      </c>
      <c r="E74" s="25">
        <v>26.686850694444448</v>
      </c>
      <c r="F74" s="25">
        <v>77.06</v>
      </c>
      <c r="G74" s="25">
        <v>73.472000000000008</v>
      </c>
      <c r="H74" s="25">
        <v>74.876191666666656</v>
      </c>
      <c r="I74" s="25">
        <v>84.446060294117629</v>
      </c>
      <c r="J74" s="25">
        <v>189.81305960648149</v>
      </c>
      <c r="K74" s="25">
        <v>244.07434027777776</v>
      </c>
      <c r="L74" s="25">
        <v>186.23309245943952</v>
      </c>
      <c r="M74" s="25">
        <v>170.93493750000002</v>
      </c>
      <c r="N74" s="25">
        <v>188.47133316896176</v>
      </c>
      <c r="O74" s="25">
        <v>202.41799532927746</v>
      </c>
      <c r="P74" s="25">
        <v>185.92249999999999</v>
      </c>
      <c r="Q74" s="25">
        <f>'[1]2012-2025'!P73</f>
        <v>186.36993055555556</v>
      </c>
    </row>
    <row r="75" spans="1:17" s="1" customFormat="1" ht="18" customHeight="1" x14ac:dyDescent="0.2">
      <c r="A75" s="129"/>
      <c r="B75" s="5" t="s">
        <v>70</v>
      </c>
      <c r="C75" s="64" t="str">
        <f>[1]Nacional!B72</f>
        <v>lb</v>
      </c>
      <c r="D75" s="25">
        <v>83.547743055555557</v>
      </c>
      <c r="E75" s="25">
        <v>79.610849747474759</v>
      </c>
      <c r="F75" s="25">
        <v>84.047840909090908</v>
      </c>
      <c r="G75" s="25">
        <v>74.237499999999997</v>
      </c>
      <c r="H75" s="25">
        <v>73.211388888888891</v>
      </c>
      <c r="I75" s="25">
        <v>87.712696759259245</v>
      </c>
      <c r="J75" s="25">
        <v>183.78455555555556</v>
      </c>
      <c r="K75" s="25">
        <v>253.11913541666664</v>
      </c>
      <c r="L75" s="25">
        <v>188.37191769092101</v>
      </c>
      <c r="M75" s="25">
        <v>169.03297064393939</v>
      </c>
      <c r="N75" s="25">
        <v>173.99172802684879</v>
      </c>
      <c r="O75" s="25">
        <v>188.04881742337886</v>
      </c>
      <c r="P75" s="25">
        <v>224.14749999999998</v>
      </c>
      <c r="Q75" s="25">
        <f>'[1]2012-2025'!P74</f>
        <v>224.43243055555556</v>
      </c>
    </row>
    <row r="76" spans="1:17" s="1" customFormat="1" ht="18" customHeight="1" x14ac:dyDescent="0.2">
      <c r="A76" s="35"/>
      <c r="B76" s="5" t="s">
        <v>71</v>
      </c>
      <c r="C76" s="64" t="str">
        <f>[1]Nacional!B73</f>
        <v>lb</v>
      </c>
      <c r="D76" s="25">
        <v>17.052925243882274</v>
      </c>
      <c r="E76" s="25">
        <v>17.756746527777782</v>
      </c>
      <c r="F76" s="25">
        <v>23.275826388888888</v>
      </c>
      <c r="G76" s="25">
        <v>26.751666666666665</v>
      </c>
      <c r="H76" s="25">
        <v>24.514607242063494</v>
      </c>
      <c r="I76" s="25">
        <v>23.210665335648144</v>
      </c>
      <c r="J76" s="25">
        <v>21.948736402667549</v>
      </c>
      <c r="K76" s="25">
        <v>15.49752618772046</v>
      </c>
      <c r="L76" s="25">
        <v>17.019169890873016</v>
      </c>
      <c r="M76" s="25">
        <v>15.557376267636686</v>
      </c>
      <c r="N76" s="25">
        <v>19.793973809583687</v>
      </c>
      <c r="O76" s="25">
        <v>19.137507892431195</v>
      </c>
      <c r="P76" s="25">
        <v>21.344309523809525</v>
      </c>
      <c r="Q76" s="25">
        <f>'[1]2012-2025'!P75</f>
        <v>21.752117848875667</v>
      </c>
    </row>
    <row r="77" spans="1:17" s="1" customFormat="1" ht="18" customHeight="1" x14ac:dyDescent="0.2">
      <c r="A77" s="35"/>
      <c r="B77" s="4" t="s">
        <v>72</v>
      </c>
      <c r="C77" s="64" t="str">
        <f>[1]Nacional!B74</f>
        <v>lb</v>
      </c>
      <c r="D77" s="25">
        <v>50.569895833333327</v>
      </c>
      <c r="E77" s="25">
        <v>48.644027777777772</v>
      </c>
      <c r="F77" s="25">
        <v>50.933559027777783</v>
      </c>
      <c r="G77" s="25">
        <v>44.183333333333337</v>
      </c>
      <c r="H77" s="25">
        <v>46.538453455687829</v>
      </c>
      <c r="I77" s="25">
        <v>53.8487805118368</v>
      </c>
      <c r="J77" s="25">
        <v>51.698956483318646</v>
      </c>
      <c r="K77" s="25">
        <v>46.582119034758968</v>
      </c>
      <c r="L77" s="25">
        <v>49.862522767782202</v>
      </c>
      <c r="M77" s="25">
        <v>44.870046737213407</v>
      </c>
      <c r="N77" s="25">
        <v>39.252458396911614</v>
      </c>
      <c r="O77" s="25">
        <v>45.72003821033902</v>
      </c>
      <c r="P77" s="25">
        <v>67.732500000000002</v>
      </c>
      <c r="Q77" s="25">
        <f>'[1]2012-2025'!P76</f>
        <v>70.35813131313131</v>
      </c>
    </row>
    <row r="78" spans="1:17" s="1" customFormat="1" ht="18" customHeight="1" x14ac:dyDescent="0.2">
      <c r="A78" s="35"/>
      <c r="B78" s="4" t="s">
        <v>73</v>
      </c>
      <c r="C78" s="64" t="s">
        <v>244</v>
      </c>
      <c r="D78" s="25">
        <v>45.111078124999992</v>
      </c>
      <c r="E78" s="25">
        <v>49.803812499999999</v>
      </c>
      <c r="F78" s="25">
        <v>51.273229166666667</v>
      </c>
      <c r="G78" s="25">
        <v>30.029916666666665</v>
      </c>
      <c r="H78" s="25">
        <v>33.829574619709</v>
      </c>
      <c r="I78" s="25">
        <v>41.705687268518517</v>
      </c>
      <c r="J78" s="25">
        <v>50.089328301267081</v>
      </c>
      <c r="K78" s="25">
        <v>42.342909077023158</v>
      </c>
      <c r="L78" s="25">
        <v>43.35869510433929</v>
      </c>
      <c r="M78" s="25">
        <v>42.296014285868459</v>
      </c>
      <c r="N78" s="25">
        <v>37.610532435664425</v>
      </c>
      <c r="O78" s="25">
        <v>38.286003795585252</v>
      </c>
      <c r="P78" s="25">
        <v>47.25</v>
      </c>
      <c r="Q78" s="25">
        <f>'[1]2012-2025'!P77</f>
        <v>45.826612103174597</v>
      </c>
    </row>
    <row r="79" spans="1:17" s="1" customFormat="1" ht="18" customHeight="1" x14ac:dyDescent="0.2">
      <c r="A79" s="127" t="s">
        <v>74</v>
      </c>
      <c r="B79" s="4" t="s">
        <v>75</v>
      </c>
      <c r="C79" s="68" t="str">
        <f>[1]Nacional!B76</f>
        <v>lb</v>
      </c>
      <c r="D79" s="25"/>
      <c r="E79" s="25"/>
      <c r="F79" s="25"/>
      <c r="G79" s="25"/>
      <c r="H79" s="25"/>
      <c r="I79" s="25">
        <v>36.061031249999999</v>
      </c>
      <c r="J79" s="25">
        <v>36.484925826719582</v>
      </c>
      <c r="K79" s="25">
        <v>39.48523506944445</v>
      </c>
      <c r="L79" s="25">
        <v>36.174623456790123</v>
      </c>
      <c r="M79" s="25">
        <v>38.060066293183944</v>
      </c>
      <c r="N79" s="25">
        <v>48.292361148198438</v>
      </c>
      <c r="O79" s="25">
        <v>46.182505217605161</v>
      </c>
      <c r="P79" s="25">
        <v>44.125</v>
      </c>
      <c r="Q79" s="25">
        <f>'[1]2012-2025'!P78</f>
        <v>48.293802083333333</v>
      </c>
    </row>
    <row r="80" spans="1:17" s="1" customFormat="1" ht="18" customHeight="1" x14ac:dyDescent="0.2">
      <c r="A80" s="128"/>
      <c r="B80" s="5" t="s">
        <v>56</v>
      </c>
      <c r="C80" s="68" t="str">
        <f>[1]Nacional!B77</f>
        <v>lb</v>
      </c>
      <c r="D80" s="25">
        <v>34.535902777777785</v>
      </c>
      <c r="E80" s="25">
        <v>38.672861111111111</v>
      </c>
      <c r="F80" s="25">
        <v>39.370350378787876</v>
      </c>
      <c r="G80" s="25">
        <v>28.21875</v>
      </c>
      <c r="H80" s="25">
        <v>32.326689583333334</v>
      </c>
      <c r="I80" s="25">
        <v>38.646210879629635</v>
      </c>
      <c r="J80" s="25">
        <v>43.527921759259264</v>
      </c>
      <c r="K80" s="25">
        <v>42.128072222222229</v>
      </c>
      <c r="L80" s="25">
        <v>47.837179783950624</v>
      </c>
      <c r="M80" s="25">
        <v>42.161306818181814</v>
      </c>
      <c r="N80" s="25">
        <v>51.816203703703707</v>
      </c>
      <c r="O80" s="25">
        <v>48.456638310185177</v>
      </c>
      <c r="P80" s="25">
        <v>44</v>
      </c>
      <c r="Q80" s="25">
        <f>'[1]2012-2025'!P79</f>
        <v>47.941445271164014</v>
      </c>
    </row>
    <row r="81" spans="1:17" s="1" customFormat="1" ht="18" customHeight="1" x14ac:dyDescent="0.2">
      <c r="A81" s="128"/>
      <c r="B81" s="5" t="s">
        <v>76</v>
      </c>
      <c r="C81" s="68" t="str">
        <f>[1]Nacional!B78</f>
        <v>lb</v>
      </c>
      <c r="D81" s="25"/>
      <c r="E81" s="25"/>
      <c r="F81" s="25"/>
      <c r="G81" s="25">
        <v>44.99666666666667</v>
      </c>
      <c r="H81" s="25">
        <v>48.873096527777783</v>
      </c>
      <c r="I81" s="25">
        <v>49.715932837301587</v>
      </c>
      <c r="J81" s="25">
        <v>48.179537500000002</v>
      </c>
      <c r="K81" s="25">
        <v>38.280332705026446</v>
      </c>
      <c r="L81" s="25">
        <v>38.458372409611997</v>
      </c>
      <c r="M81" s="25">
        <v>38.253336399711401</v>
      </c>
      <c r="N81" s="25">
        <v>54.289806781397921</v>
      </c>
      <c r="O81" s="25">
        <v>54.895856457254247</v>
      </c>
      <c r="P81" s="25">
        <v>72.014166666666668</v>
      </c>
      <c r="Q81" s="25">
        <f>'[1]2012-2025'!P80</f>
        <v>70.387366898148144</v>
      </c>
    </row>
    <row r="82" spans="1:17" s="1" customFormat="1" ht="18" customHeight="1" x14ac:dyDescent="0.2">
      <c r="A82" s="129"/>
      <c r="B82" s="5" t="s">
        <v>77</v>
      </c>
      <c r="C82" s="68" t="str">
        <f>[1]Nacional!B79</f>
        <v>lb</v>
      </c>
      <c r="D82" s="25"/>
      <c r="E82" s="25"/>
      <c r="F82" s="25"/>
      <c r="G82" s="25"/>
      <c r="H82" s="25"/>
      <c r="I82" s="25">
        <v>61.6158253968254</v>
      </c>
      <c r="J82" s="25">
        <v>58.107747569444435</v>
      </c>
      <c r="K82" s="25">
        <v>44.593337268518518</v>
      </c>
      <c r="L82" s="25">
        <v>45.956267361111117</v>
      </c>
      <c r="M82" s="25">
        <v>41.731458333333336</v>
      </c>
      <c r="N82" s="25">
        <v>60.617513969421374</v>
      </c>
      <c r="O82" s="25">
        <v>62.73346116431302</v>
      </c>
      <c r="P82" s="25">
        <v>66.066249999999997</v>
      </c>
      <c r="Q82" s="25">
        <f>'[1]2012-2025'!P81</f>
        <v>70.892814153439161</v>
      </c>
    </row>
    <row r="83" spans="1:17" s="1" customFormat="1" ht="18" customHeight="1" x14ac:dyDescent="0.2">
      <c r="A83" s="127" t="s">
        <v>78</v>
      </c>
      <c r="B83" s="5" t="s">
        <v>55</v>
      </c>
      <c r="C83" s="68" t="str">
        <f>[1]Nacional!B80</f>
        <v>Und</v>
      </c>
      <c r="D83" s="25"/>
      <c r="E83" s="25"/>
      <c r="F83" s="25"/>
      <c r="G83" s="25">
        <v>39.950000000000003</v>
      </c>
      <c r="H83" s="25">
        <v>42.817895486111105</v>
      </c>
      <c r="I83" s="25">
        <v>44.7376</v>
      </c>
      <c r="J83" s="25">
        <v>38.045978703703703</v>
      </c>
      <c r="K83" s="25">
        <v>29.388392691798941</v>
      </c>
      <c r="L83" s="25">
        <v>29.939162037037036</v>
      </c>
      <c r="M83" s="25">
        <v>30.074509259259262</v>
      </c>
      <c r="N83" s="25">
        <v>32.379617774822094</v>
      </c>
      <c r="O83" s="25">
        <v>33.884141712224043</v>
      </c>
      <c r="P83" s="25">
        <v>32.363440476190469</v>
      </c>
      <c r="Q83" s="25">
        <f>'[1]2012-2025'!P82</f>
        <v>35.038968088624337</v>
      </c>
    </row>
    <row r="84" spans="1:17" s="1" customFormat="1" ht="18" customHeight="1" x14ac:dyDescent="0.2">
      <c r="A84" s="137"/>
      <c r="B84" s="5" t="s">
        <v>79</v>
      </c>
      <c r="C84" s="68" t="str">
        <f>[1]Nacional!B81</f>
        <v>lb</v>
      </c>
      <c r="D84" s="25">
        <v>27.249420138888883</v>
      </c>
      <c r="E84" s="25">
        <v>31.693869791666668</v>
      </c>
      <c r="F84" s="25">
        <v>36.632413194444446</v>
      </c>
      <c r="G84" s="25">
        <v>46.098249999999993</v>
      </c>
      <c r="H84" s="25">
        <v>38.558561937830689</v>
      </c>
      <c r="I84" s="25">
        <v>50.681569011794529</v>
      </c>
      <c r="J84" s="25">
        <v>47.731072999338629</v>
      </c>
      <c r="K84" s="25">
        <v>38.436676690641526</v>
      </c>
      <c r="L84" s="25">
        <v>42.015988894400344</v>
      </c>
      <c r="M84" s="25">
        <v>35.689510223765431</v>
      </c>
      <c r="N84" s="25">
        <v>44.808890151365311</v>
      </c>
      <c r="O84" s="25">
        <v>48.26512092481957</v>
      </c>
      <c r="P84" s="25">
        <v>48.802571428571426</v>
      </c>
      <c r="Q84" s="25">
        <f>'[1]2012-2025'!P83</f>
        <v>49.597555348875666</v>
      </c>
    </row>
    <row r="85" spans="1:17" s="1" customFormat="1" ht="18" customHeight="1" x14ac:dyDescent="0.2">
      <c r="A85" s="35"/>
      <c r="B85" s="5" t="s">
        <v>80</v>
      </c>
      <c r="C85" s="68" t="str">
        <f>[1]Nacional!B82</f>
        <v>lb</v>
      </c>
      <c r="D85" s="25">
        <v>30.107387152777772</v>
      </c>
      <c r="E85" s="25">
        <v>29.588965277777778</v>
      </c>
      <c r="F85" s="25">
        <v>32.409947916666667</v>
      </c>
      <c r="G85" s="25">
        <v>30.521666666666668</v>
      </c>
      <c r="H85" s="25">
        <v>31.968857324735449</v>
      </c>
      <c r="I85" s="25">
        <v>39.362429722505233</v>
      </c>
      <c r="J85" s="25">
        <v>35.363918016975312</v>
      </c>
      <c r="K85" s="25">
        <v>26.232107280643742</v>
      </c>
      <c r="L85" s="25">
        <v>23.795693314594356</v>
      </c>
      <c r="M85" s="25">
        <v>23.103329166666668</v>
      </c>
      <c r="N85" s="25">
        <v>34.989819488596034</v>
      </c>
      <c r="O85" s="25">
        <v>33.869178031320082</v>
      </c>
      <c r="P85" s="25">
        <v>44.053690476190482</v>
      </c>
      <c r="Q85" s="25">
        <f>'[1]2012-2025'!P84</f>
        <v>44.278297536375653</v>
      </c>
    </row>
    <row r="86" spans="1:17" s="1" customFormat="1" ht="18" customHeight="1" x14ac:dyDescent="0.2">
      <c r="A86" s="35"/>
      <c r="B86" s="5" t="s">
        <v>81</v>
      </c>
      <c r="C86" s="68" t="str">
        <f>[1]Nacional!B83</f>
        <v>Und</v>
      </c>
      <c r="D86" s="25">
        <v>54.308323567708335</v>
      </c>
      <c r="E86" s="25">
        <v>60.422979166666664</v>
      </c>
      <c r="F86" s="25">
        <v>59.363836805555557</v>
      </c>
      <c r="G86" s="25">
        <v>89.090468749999999</v>
      </c>
      <c r="H86" s="25">
        <v>74.084653513558209</v>
      </c>
      <c r="I86" s="25">
        <v>84.722895017636688</v>
      </c>
      <c r="J86" s="25">
        <v>79.475059451471552</v>
      </c>
      <c r="K86" s="25">
        <v>97.238326146384495</v>
      </c>
      <c r="L86" s="36">
        <v>129.82979856977499</v>
      </c>
      <c r="M86" s="25">
        <v>82.372548142636688</v>
      </c>
      <c r="N86" s="25">
        <v>88.73770705443421</v>
      </c>
      <c r="O86" s="25">
        <v>112.28675239467117</v>
      </c>
      <c r="P86" s="25">
        <v>93.801678571428567</v>
      </c>
      <c r="Q86" s="25">
        <f>'[1]2012-2025'!P85</f>
        <v>108.66310925099206</v>
      </c>
    </row>
    <row r="87" spans="1:17" s="1" customFormat="1" ht="18" customHeight="1" x14ac:dyDescent="0.2">
      <c r="A87" s="127" t="s">
        <v>82</v>
      </c>
      <c r="B87" s="5" t="s">
        <v>83</v>
      </c>
      <c r="C87" s="68" t="str">
        <f>[1]Nacional!B84</f>
        <v>lb</v>
      </c>
      <c r="D87" s="25">
        <v>36.186561053240744</v>
      </c>
      <c r="E87" s="25">
        <v>33.60066493055556</v>
      </c>
      <c r="F87" s="25">
        <v>37.518687499999999</v>
      </c>
      <c r="G87" s="25">
        <v>41.140416666666667</v>
      </c>
      <c r="H87" s="25">
        <v>33.696867592592589</v>
      </c>
      <c r="I87" s="25">
        <v>35.748731327160492</v>
      </c>
      <c r="J87" s="25">
        <v>38.897089338073194</v>
      </c>
      <c r="K87" s="25">
        <v>28.09104699074074</v>
      </c>
      <c r="L87" s="25">
        <v>29.735250006613754</v>
      </c>
      <c r="M87" s="25">
        <v>31.534446263227508</v>
      </c>
      <c r="N87" s="25">
        <v>37.790253444511499</v>
      </c>
      <c r="O87" s="25">
        <v>39.648542817146399</v>
      </c>
      <c r="P87" s="25">
        <v>48.29638095238095</v>
      </c>
      <c r="Q87" s="25">
        <f>'[1]2012-2025'!P86</f>
        <v>46.539034350198413</v>
      </c>
    </row>
    <row r="88" spans="1:17" s="1" customFormat="1" ht="18" customHeight="1" x14ac:dyDescent="0.2">
      <c r="A88" s="128"/>
      <c r="B88" s="5" t="s">
        <v>84</v>
      </c>
      <c r="C88" s="68" t="str">
        <f>[1]Nacional!B85</f>
        <v>lb</v>
      </c>
      <c r="D88" s="25">
        <v>34.091412037037038</v>
      </c>
      <c r="E88" s="25">
        <v>32.980166666666669</v>
      </c>
      <c r="F88" s="25">
        <v>37.253083333333336</v>
      </c>
      <c r="G88" s="25">
        <v>40.565416666666664</v>
      </c>
      <c r="H88" s="25">
        <v>33.317917592592586</v>
      </c>
      <c r="I88" s="25">
        <v>33.75999203317901</v>
      </c>
      <c r="J88" s="25">
        <v>38.146406029541446</v>
      </c>
      <c r="K88" s="25">
        <v>27.820148346560842</v>
      </c>
      <c r="L88" s="25">
        <v>28.862549795800266</v>
      </c>
      <c r="M88" s="25">
        <v>30.815006393298059</v>
      </c>
      <c r="N88" s="25">
        <v>37.472947580313971</v>
      </c>
      <c r="O88" s="25">
        <v>39.39289814673193</v>
      </c>
      <c r="P88" s="25">
        <v>48.080309523809525</v>
      </c>
      <c r="Q88" s="25">
        <f>'[1]2012-2025'!P87</f>
        <v>45.167790757275135</v>
      </c>
    </row>
    <row r="89" spans="1:17" s="1" customFormat="1" ht="18" hidden="1" customHeight="1" x14ac:dyDescent="0.2">
      <c r="A89" s="129"/>
      <c r="B89" s="5" t="s">
        <v>85</v>
      </c>
      <c r="C89" s="68" t="str">
        <f>[1]Nacional!B86</f>
        <v>lb</v>
      </c>
      <c r="D89" s="25">
        <v>37.078125</v>
      </c>
      <c r="E89" s="25">
        <v>44.366666666666674</v>
      </c>
      <c r="F89" s="25">
        <v>49.95</v>
      </c>
      <c r="G89" s="25"/>
      <c r="H89" s="25"/>
      <c r="I89" s="25"/>
      <c r="J89" s="25"/>
      <c r="K89" s="25"/>
      <c r="L89" s="25"/>
      <c r="M89" s="25">
        <v>0</v>
      </c>
      <c r="N89" s="25">
        <v>0</v>
      </c>
      <c r="O89" s="25">
        <v>0</v>
      </c>
      <c r="P89" s="25">
        <v>0</v>
      </c>
      <c r="Q89" s="25">
        <f>'[1]2012-2025'!P88</f>
        <v>0</v>
      </c>
    </row>
    <row r="90" spans="1:17" s="1" customFormat="1" ht="18" customHeight="1" x14ac:dyDescent="0.2">
      <c r="A90" s="35"/>
      <c r="B90" s="5" t="s">
        <v>86</v>
      </c>
      <c r="C90" s="68" t="str">
        <f>[1]Nacional!B87</f>
        <v>lb</v>
      </c>
      <c r="D90" s="25">
        <v>38.753631249999998</v>
      </c>
      <c r="E90" s="25">
        <v>38.903072916666666</v>
      </c>
      <c r="F90" s="25">
        <v>45.68712847222222</v>
      </c>
      <c r="G90" s="25">
        <v>46.891666666666666</v>
      </c>
      <c r="H90" s="25">
        <v>45.885965376984124</v>
      </c>
      <c r="I90" s="25">
        <v>56.379392482363322</v>
      </c>
      <c r="J90" s="25">
        <v>51.158458389550255</v>
      </c>
      <c r="K90" s="25">
        <v>39.627959574790559</v>
      </c>
      <c r="L90" s="25">
        <v>53.102790211640205</v>
      </c>
      <c r="M90" s="25">
        <v>52.195820147156077</v>
      </c>
      <c r="N90" s="25">
        <v>57.657002341747294</v>
      </c>
      <c r="O90" s="25">
        <v>56.645774698091145</v>
      </c>
      <c r="P90" s="25">
        <v>58.942678571428566</v>
      </c>
      <c r="Q90" s="25">
        <f>'[1]2012-2025'!P89</f>
        <v>66.270292038690471</v>
      </c>
    </row>
    <row r="91" spans="1:17" s="1" customFormat="1" ht="18" customHeight="1" x14ac:dyDescent="0.2">
      <c r="A91" s="35"/>
      <c r="B91" s="4" t="s">
        <v>87</v>
      </c>
      <c r="C91" s="68" t="str">
        <f>[1]Nacional!B88</f>
        <v>lb</v>
      </c>
      <c r="D91" s="25">
        <v>36.609526515151515</v>
      </c>
      <c r="E91" s="25">
        <v>38.27249305555555</v>
      </c>
      <c r="F91" s="25">
        <v>44.188587731481476</v>
      </c>
      <c r="G91" s="25">
        <v>46.016666666666659</v>
      </c>
      <c r="H91" s="25">
        <v>45.594345105820103</v>
      </c>
      <c r="I91" s="25">
        <v>56.545689175485002</v>
      </c>
      <c r="J91" s="25">
        <v>51.594120986000881</v>
      </c>
      <c r="K91" s="25">
        <v>39.202768061985587</v>
      </c>
      <c r="L91" s="25">
        <v>45.673793857473548</v>
      </c>
      <c r="M91" s="25">
        <v>45.754237185846563</v>
      </c>
      <c r="N91" s="25">
        <v>56.22399806835034</v>
      </c>
      <c r="O91" s="25">
        <v>56.04586855092797</v>
      </c>
      <c r="P91" s="25">
        <v>59.193553571428573</v>
      </c>
      <c r="Q91" s="25">
        <f>'[1]2012-2025'!P90</f>
        <v>66.314205481150779</v>
      </c>
    </row>
    <row r="92" spans="1:17" s="1" customFormat="1" ht="18" customHeight="1" x14ac:dyDescent="0.2">
      <c r="A92" s="35"/>
      <c r="B92" s="4" t="s">
        <v>88</v>
      </c>
      <c r="C92" s="68" t="str">
        <f>[1]Nacional!B89</f>
        <v>lb</v>
      </c>
      <c r="D92" s="25">
        <v>26.272173755787041</v>
      </c>
      <c r="E92" s="25">
        <v>25.534125</v>
      </c>
      <c r="F92" s="25">
        <v>30.63805150462963</v>
      </c>
      <c r="G92" s="25">
        <v>28.275749999999999</v>
      </c>
      <c r="H92" s="25">
        <v>29.689765806878302</v>
      </c>
      <c r="I92" s="25">
        <v>49.773390071097879</v>
      </c>
      <c r="J92" s="25">
        <v>41.527370729717802</v>
      </c>
      <c r="K92" s="25">
        <v>31.528433459178419</v>
      </c>
      <c r="L92" s="25">
        <v>34.708556630291007</v>
      </c>
      <c r="M92" s="25">
        <v>31.555141079695773</v>
      </c>
      <c r="N92" s="25">
        <v>43.124709035328465</v>
      </c>
      <c r="O92" s="25">
        <v>43.481979507509358</v>
      </c>
      <c r="P92" s="25">
        <v>47.991500000000002</v>
      </c>
      <c r="Q92" s="25">
        <f>'[1]2012-2025'!P91</f>
        <v>52.671334697420633</v>
      </c>
    </row>
    <row r="93" spans="1:17" s="1" customFormat="1" ht="18" customHeight="1" x14ac:dyDescent="0.2">
      <c r="A93" s="35"/>
      <c r="B93" s="4" t="s">
        <v>89</v>
      </c>
      <c r="C93" s="68" t="str">
        <f>[1]Nacional!B90</f>
        <v>Paq/lb</v>
      </c>
      <c r="D93" s="25"/>
      <c r="E93" s="25"/>
      <c r="F93" s="25"/>
      <c r="G93" s="25">
        <v>33.494791666666671</v>
      </c>
      <c r="H93" s="25">
        <v>55.180548801579924</v>
      </c>
      <c r="I93" s="25">
        <v>86.857758458994695</v>
      </c>
      <c r="J93" s="25">
        <v>86.657989625211641</v>
      </c>
      <c r="K93" s="25">
        <v>119.4276393738977</v>
      </c>
      <c r="L93" s="25">
        <v>121.82306900352734</v>
      </c>
      <c r="M93" s="25">
        <v>135.13011876286006</v>
      </c>
      <c r="N93" s="25">
        <v>163.93540995053442</v>
      </c>
      <c r="O93" s="25">
        <v>174.65204549237615</v>
      </c>
      <c r="P93" s="25">
        <v>248.96441666666669</v>
      </c>
      <c r="Q93" s="25">
        <f>'[1]2012-2025'!P92</f>
        <v>237.65346439594362</v>
      </c>
    </row>
    <row r="94" spans="1:17" s="1" customFormat="1" ht="18" customHeight="1" x14ac:dyDescent="0.2">
      <c r="A94" s="94"/>
      <c r="B94" s="95" t="s">
        <v>90</v>
      </c>
      <c r="C94" s="85" t="str">
        <f>[1]Nacional!B91</f>
        <v>lb</v>
      </c>
      <c r="D94" s="51">
        <v>8.9665138888888869</v>
      </c>
      <c r="E94" s="51">
        <v>10.639298611111112</v>
      </c>
      <c r="F94" s="51">
        <v>11.791407986111112</v>
      </c>
      <c r="G94" s="51">
        <v>14.206354166666667</v>
      </c>
      <c r="H94" s="51">
        <v>14.056285466269843</v>
      </c>
      <c r="I94" s="51">
        <v>14.324058360890653</v>
      </c>
      <c r="J94" s="51">
        <v>13.482414329805996</v>
      </c>
      <c r="K94" s="51">
        <v>12.246447406856261</v>
      </c>
      <c r="L94" s="51">
        <v>16.036638498677252</v>
      </c>
      <c r="M94" s="51">
        <v>16.498420676256611</v>
      </c>
      <c r="N94" s="51">
        <v>16.974359289332039</v>
      </c>
      <c r="O94" s="51">
        <v>20.75019970714342</v>
      </c>
      <c r="P94" s="51">
        <v>27.248952380952382</v>
      </c>
      <c r="Q94" s="51">
        <f>'[1]2012-2025'!P93</f>
        <v>26.421894758597887</v>
      </c>
    </row>
    <row r="95" spans="1:17" s="2" customFormat="1" ht="18" customHeight="1" x14ac:dyDescent="0.25">
      <c r="A95" s="92" t="s">
        <v>91</v>
      </c>
      <c r="B95" s="96"/>
      <c r="C95" s="78"/>
      <c r="D95" s="97"/>
      <c r="E95" s="97"/>
      <c r="F95" s="97"/>
      <c r="G95" s="97"/>
      <c r="H95" s="17"/>
      <c r="I95" s="17"/>
      <c r="J95" s="17"/>
      <c r="K95" s="17"/>
      <c r="L95" s="17"/>
      <c r="M95" s="17"/>
      <c r="N95" s="17"/>
      <c r="O95" s="17"/>
      <c r="P95" s="17"/>
      <c r="Q95" s="55"/>
    </row>
    <row r="96" spans="1:17" s="1" customFormat="1" ht="18" customHeight="1" x14ac:dyDescent="0.2">
      <c r="A96" s="128" t="s">
        <v>92</v>
      </c>
      <c r="B96" s="11" t="s">
        <v>11</v>
      </c>
      <c r="C96" s="87" t="str">
        <f>[1]Nacional!B93</f>
        <v>lb</v>
      </c>
      <c r="D96" s="53">
        <v>20.442723484848486</v>
      </c>
      <c r="E96" s="53">
        <v>21.069107638888891</v>
      </c>
      <c r="F96" s="53">
        <v>23.509275000000002</v>
      </c>
      <c r="G96" s="53">
        <v>23.503656249999999</v>
      </c>
      <c r="H96" s="53">
        <v>24.192640665013229</v>
      </c>
      <c r="I96" s="53">
        <v>25.820541481481484</v>
      </c>
      <c r="J96" s="53">
        <v>25.488073060599067</v>
      </c>
      <c r="K96" s="53">
        <v>28.352071456753379</v>
      </c>
      <c r="L96" s="53">
        <v>29.41716193908557</v>
      </c>
      <c r="M96" s="53">
        <v>31.727896940838889</v>
      </c>
      <c r="N96" s="53">
        <v>32.871456979265524</v>
      </c>
      <c r="O96" s="53">
        <v>33.314343208661178</v>
      </c>
      <c r="P96" s="53">
        <v>33.826666666666668</v>
      </c>
      <c r="Q96" s="53">
        <f>'[1]2012-2025'!P95</f>
        <v>33.95009957010582</v>
      </c>
    </row>
    <row r="97" spans="1:17" s="1" customFormat="1" ht="18" customHeight="1" x14ac:dyDescent="0.2">
      <c r="A97" s="137"/>
      <c r="B97" s="4" t="s">
        <v>93</v>
      </c>
      <c r="C97" s="68" t="str">
        <f>[1]Nacional!B94</f>
        <v>lb</v>
      </c>
      <c r="D97" s="25">
        <v>19.286015432098768</v>
      </c>
      <c r="E97" s="25">
        <v>19.49913888888889</v>
      </c>
      <c r="F97" s="25">
        <v>24.375311458333332</v>
      </c>
      <c r="G97" s="25">
        <v>20.135208333333335</v>
      </c>
      <c r="H97" s="25">
        <v>20.944291451719575</v>
      </c>
      <c r="I97" s="25">
        <v>21.550782245400413</v>
      </c>
      <c r="J97" s="25">
        <v>22.307473838192763</v>
      </c>
      <c r="K97" s="25">
        <v>24.689123988920826</v>
      </c>
      <c r="L97" s="25">
        <v>25.419270752735184</v>
      </c>
      <c r="M97" s="25">
        <v>27.161799492812886</v>
      </c>
      <c r="N97" s="25">
        <v>27.541105967809017</v>
      </c>
      <c r="O97" s="25">
        <v>28.944701052137447</v>
      </c>
      <c r="P97" s="25">
        <v>29.681309523809524</v>
      </c>
      <c r="Q97" s="25">
        <f>'[1]2012-2025'!P96</f>
        <v>29.78767767030423</v>
      </c>
    </row>
    <row r="98" spans="1:17" s="56" customFormat="1" ht="18" customHeight="1" x14ac:dyDescent="0.25">
      <c r="A98" s="19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s="56" customFormat="1" ht="18" customHeight="1" x14ac:dyDescent="0.25">
      <c r="A99" s="113" t="s">
        <v>262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</row>
    <row r="100" spans="1:17" s="56" customFormat="1" ht="18" customHeight="1" x14ac:dyDescent="0.25">
      <c r="A100" s="113" t="s">
        <v>257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</row>
    <row r="101" spans="1:17" s="56" customFormat="1" ht="6" customHeight="1" x14ac:dyDescent="0.25">
      <c r="A101" s="2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</row>
    <row r="102" spans="1:17" s="56" customFormat="1" ht="24.95" customHeight="1" x14ac:dyDescent="0.2">
      <c r="A102" s="114" t="s">
        <v>0</v>
      </c>
      <c r="B102" s="115"/>
      <c r="C102" s="101"/>
      <c r="D102" s="116" t="s">
        <v>241</v>
      </c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8"/>
    </row>
    <row r="103" spans="1:17" s="56" customFormat="1" ht="24.95" customHeight="1" x14ac:dyDescent="0.2">
      <c r="A103" s="114"/>
      <c r="B103" s="115"/>
      <c r="C103" s="102" t="s">
        <v>228</v>
      </c>
      <c r="D103" s="60">
        <v>2012</v>
      </c>
      <c r="E103" s="60">
        <v>2013</v>
      </c>
      <c r="F103" s="60">
        <v>2014</v>
      </c>
      <c r="G103" s="60">
        <v>2015</v>
      </c>
      <c r="H103" s="60">
        <v>2016</v>
      </c>
      <c r="I103" s="60">
        <v>2017</v>
      </c>
      <c r="J103" s="60">
        <v>2018</v>
      </c>
      <c r="K103" s="60">
        <v>2019</v>
      </c>
      <c r="L103" s="60">
        <v>2020</v>
      </c>
      <c r="M103" s="60">
        <v>2021</v>
      </c>
      <c r="N103" s="60">
        <v>2022</v>
      </c>
      <c r="O103" s="60">
        <v>2023</v>
      </c>
      <c r="P103" s="60">
        <v>2024</v>
      </c>
      <c r="Q103" s="60">
        <v>2025</v>
      </c>
    </row>
    <row r="104" spans="1:17" s="1" customFormat="1" ht="18" customHeight="1" x14ac:dyDescent="0.2">
      <c r="A104" s="127" t="s">
        <v>94</v>
      </c>
      <c r="B104" s="11" t="s">
        <v>52</v>
      </c>
      <c r="C104" s="68" t="str">
        <f>[1]Nacional!B96</f>
        <v>Und</v>
      </c>
      <c r="D104" s="25">
        <v>36.907175925925927</v>
      </c>
      <c r="E104" s="25">
        <v>29.537453703703704</v>
      </c>
      <c r="F104" s="25">
        <v>29.252583333333337</v>
      </c>
      <c r="G104" s="25"/>
      <c r="H104" s="25">
        <v>46.541455729166664</v>
      </c>
      <c r="I104" s="25">
        <v>53.801399464285701</v>
      </c>
      <c r="J104" s="25">
        <v>59.810367799272463</v>
      </c>
      <c r="K104" s="25">
        <v>41.177235873015874</v>
      </c>
      <c r="L104" s="25">
        <v>40.024159832451502</v>
      </c>
      <c r="M104" s="25">
        <v>50.1503119212963</v>
      </c>
      <c r="N104" s="25">
        <v>37.770079425024612</v>
      </c>
      <c r="O104" s="25">
        <v>49.054796104602723</v>
      </c>
      <c r="P104" s="25">
        <v>43.791944444444439</v>
      </c>
      <c r="Q104" s="25">
        <f>'[1]2012-2025'!P98</f>
        <v>56.440269923941798</v>
      </c>
    </row>
    <row r="105" spans="1:17" s="1" customFormat="1" ht="18" customHeight="1" x14ac:dyDescent="0.2">
      <c r="A105" s="128"/>
      <c r="B105" s="4" t="s">
        <v>95</v>
      </c>
      <c r="C105" s="68" t="str">
        <f>[1]Nacional!B97</f>
        <v>Und</v>
      </c>
      <c r="D105" s="25">
        <v>30.965416666666666</v>
      </c>
      <c r="E105" s="25">
        <v>30.469444444444445</v>
      </c>
      <c r="F105" s="25">
        <v>38.392552083333335</v>
      </c>
      <c r="G105" s="25">
        <v>46.842465277777777</v>
      </c>
      <c r="H105" s="25">
        <v>56.807501388888888</v>
      </c>
      <c r="I105" s="25">
        <v>63.967825617283957</v>
      </c>
      <c r="J105" s="25">
        <v>68.848799454365079</v>
      </c>
      <c r="K105" s="25">
        <v>48.280688988095235</v>
      </c>
      <c r="L105" s="25">
        <v>47.874355654761906</v>
      </c>
      <c r="M105" s="25">
        <v>47.338035383597884</v>
      </c>
      <c r="N105" s="25">
        <v>41.373913690476193</v>
      </c>
      <c r="O105" s="25">
        <v>46.756401289682543</v>
      </c>
      <c r="P105" s="25">
        <v>0</v>
      </c>
      <c r="Q105" s="25">
        <f>'[1]2012-2025'!P99</f>
        <v>53.656944444444441</v>
      </c>
    </row>
    <row r="106" spans="1:17" s="1" customFormat="1" ht="18" customHeight="1" x14ac:dyDescent="0.2">
      <c r="A106" s="128"/>
      <c r="B106" s="4" t="s">
        <v>96</v>
      </c>
      <c r="C106" s="68" t="str">
        <f>[1]Nacional!B98</f>
        <v>Und</v>
      </c>
      <c r="D106" s="25"/>
      <c r="E106" s="25"/>
      <c r="F106" s="25"/>
      <c r="G106" s="25"/>
      <c r="H106" s="25">
        <v>70.408796296296302</v>
      </c>
      <c r="I106" s="25">
        <v>71.85316111111112</v>
      </c>
      <c r="J106" s="25">
        <v>78.781418320105828</v>
      </c>
      <c r="K106" s="25">
        <v>49.533849773242636</v>
      </c>
      <c r="L106" s="25">
        <v>65.760383219954647</v>
      </c>
      <c r="M106" s="25">
        <v>66.065892857142856</v>
      </c>
      <c r="N106" s="25">
        <v>0</v>
      </c>
      <c r="O106" s="25">
        <v>66.168003968253984</v>
      </c>
      <c r="P106" s="25">
        <v>0</v>
      </c>
      <c r="Q106" s="25">
        <f>'[1]2012-2025'!P100</f>
        <v>57.911666666666669</v>
      </c>
    </row>
    <row r="107" spans="1:17" s="1" customFormat="1" ht="18" customHeight="1" x14ac:dyDescent="0.2">
      <c r="A107" s="128"/>
      <c r="B107" s="4" t="s">
        <v>97</v>
      </c>
      <c r="C107" s="68" t="str">
        <f>[1]Nacional!B99</f>
        <v>Und</v>
      </c>
      <c r="D107" s="25"/>
      <c r="E107" s="25"/>
      <c r="F107" s="25"/>
      <c r="G107" s="25"/>
      <c r="H107" s="25">
        <v>48.923888888888889</v>
      </c>
      <c r="I107" s="25">
        <v>73.19</v>
      </c>
      <c r="J107" s="25"/>
      <c r="K107" s="25">
        <v>48.846265223665227</v>
      </c>
      <c r="L107" s="25">
        <v>48.390069444444443</v>
      </c>
      <c r="M107" s="25">
        <v>59.846527777777773</v>
      </c>
      <c r="N107" s="25">
        <v>45.069503968253969</v>
      </c>
      <c r="O107" s="25">
        <v>53.938735119047614</v>
      </c>
      <c r="P107" s="25">
        <v>54.51111111111112</v>
      </c>
      <c r="Q107" s="25">
        <f>'[1]2012-2025'!P101</f>
        <v>55.734294733044727</v>
      </c>
    </row>
    <row r="108" spans="1:17" s="1" customFormat="1" ht="18" customHeight="1" x14ac:dyDescent="0.2">
      <c r="A108" s="128"/>
      <c r="B108" s="4" t="s">
        <v>98</v>
      </c>
      <c r="C108" s="68" t="str">
        <f>[1]Nacional!B100</f>
        <v>Und</v>
      </c>
      <c r="D108" s="25"/>
      <c r="E108" s="25"/>
      <c r="F108" s="25"/>
      <c r="G108" s="25"/>
      <c r="H108" s="25"/>
      <c r="I108" s="25">
        <v>70.722854166666664</v>
      </c>
      <c r="J108" s="25">
        <v>68.570138888888877</v>
      </c>
      <c r="K108" s="25">
        <v>58.421524999999995</v>
      </c>
      <c r="L108" s="25">
        <v>61.962499999999991</v>
      </c>
      <c r="M108" s="25">
        <v>61.474101785714289</v>
      </c>
      <c r="N108" s="25">
        <v>49.645357142857144</v>
      </c>
      <c r="O108" s="25">
        <v>56.260292057479568</v>
      </c>
      <c r="P108" s="25">
        <v>52.125</v>
      </c>
      <c r="Q108" s="25">
        <f>'[1]2012-2025'!P102</f>
        <v>63.25012626262626</v>
      </c>
    </row>
    <row r="109" spans="1:17" s="1" customFormat="1" ht="18" customHeight="1" x14ac:dyDescent="0.2">
      <c r="A109" s="127" t="s">
        <v>99</v>
      </c>
      <c r="B109" s="4" t="s">
        <v>100</v>
      </c>
      <c r="C109" s="68" t="str">
        <f>[1]Nacional!B102</f>
        <v>Und</v>
      </c>
      <c r="D109" s="25">
        <v>110.50999999999999</v>
      </c>
      <c r="E109" s="25">
        <v>116.61558333333332</v>
      </c>
      <c r="F109" s="25">
        <v>119.69999999999999</v>
      </c>
      <c r="G109" s="25">
        <v>114</v>
      </c>
      <c r="H109" s="25">
        <v>114</v>
      </c>
      <c r="I109" s="25">
        <v>115.31364583333334</v>
      </c>
      <c r="J109" s="25">
        <v>103.22213541666667</v>
      </c>
      <c r="K109" s="25">
        <v>77.11999999999999</v>
      </c>
      <c r="L109" s="25">
        <v>74.275000000000006</v>
      </c>
      <c r="M109" s="25">
        <v>62.903906249999991</v>
      </c>
      <c r="N109" s="25">
        <v>84.85</v>
      </c>
      <c r="O109" s="25">
        <v>95.860416666666666</v>
      </c>
      <c r="P109" s="25">
        <v>0</v>
      </c>
      <c r="Q109" s="25">
        <f>'[1]2012-2025'!P104</f>
        <v>112.84464285714284</v>
      </c>
    </row>
    <row r="110" spans="1:17" s="1" customFormat="1" ht="18" customHeight="1" x14ac:dyDescent="0.2">
      <c r="A110" s="136"/>
      <c r="B110" s="4" t="s">
        <v>101</v>
      </c>
      <c r="C110" s="68" t="str">
        <f>[1]Nacional!B103</f>
        <v>Und</v>
      </c>
      <c r="D110" s="25"/>
      <c r="E110" s="25"/>
      <c r="F110" s="25"/>
      <c r="G110" s="25"/>
      <c r="H110" s="25"/>
      <c r="I110" s="25">
        <v>80.915333333333336</v>
      </c>
      <c r="J110" s="25">
        <v>83.280492424242439</v>
      </c>
      <c r="K110" s="25">
        <v>60.770679012345681</v>
      </c>
      <c r="L110" s="25">
        <v>64.61904761904762</v>
      </c>
      <c r="M110" s="25">
        <v>54.869000000000007</v>
      </c>
      <c r="N110" s="25">
        <v>69.375</v>
      </c>
      <c r="O110" s="25">
        <v>78.969675925925927</v>
      </c>
      <c r="P110" s="25">
        <v>0</v>
      </c>
      <c r="Q110" s="25">
        <f>'[1]2012-2025'!P105</f>
        <v>93.086011904761904</v>
      </c>
    </row>
    <row r="111" spans="1:17" s="1" customFormat="1" ht="18" customHeight="1" x14ac:dyDescent="0.2">
      <c r="A111" s="136"/>
      <c r="B111" s="4" t="s">
        <v>102</v>
      </c>
      <c r="C111" s="68" t="str">
        <f>[1]Nacional!B104</f>
        <v>Und</v>
      </c>
      <c r="D111" s="25"/>
      <c r="E111" s="25"/>
      <c r="F111" s="25"/>
      <c r="G111" s="25"/>
      <c r="H111" s="25"/>
      <c r="I111" s="25">
        <v>50.144062500000004</v>
      </c>
      <c r="J111" s="25">
        <v>50.822416666666662</v>
      </c>
      <c r="K111" s="25">
        <v>36.153626543209867</v>
      </c>
      <c r="L111" s="25">
        <v>38.065781250000001</v>
      </c>
      <c r="M111" s="25">
        <v>41.677777777777784</v>
      </c>
      <c r="N111" s="25">
        <v>46.424999999999997</v>
      </c>
      <c r="O111" s="25">
        <v>60.971643518518526</v>
      </c>
      <c r="P111" s="25">
        <v>0</v>
      </c>
      <c r="Q111" s="25">
        <f>'[1]2012-2025'!P106</f>
        <v>75.051190476190484</v>
      </c>
    </row>
    <row r="112" spans="1:17" s="1" customFormat="1" ht="18" customHeight="1" x14ac:dyDescent="0.2">
      <c r="A112" s="136"/>
      <c r="B112" s="4" t="s">
        <v>103</v>
      </c>
      <c r="C112" s="68" t="str">
        <f>[1]Nacional!B105</f>
        <v>Und</v>
      </c>
      <c r="D112" s="25">
        <v>111.41333333333341</v>
      </c>
      <c r="E112" s="25">
        <v>121.5757986111111</v>
      </c>
      <c r="F112" s="25">
        <v>121.84517013888889</v>
      </c>
      <c r="G112" s="25">
        <v>118.80458333333334</v>
      </c>
      <c r="H112" s="25">
        <v>114.33310615079363</v>
      </c>
      <c r="I112" s="25">
        <v>122.131551140873</v>
      </c>
      <c r="J112" s="25">
        <v>103.30224868551586</v>
      </c>
      <c r="K112" s="25">
        <v>76.498059474206343</v>
      </c>
      <c r="L112" s="25">
        <v>81.476748214285706</v>
      </c>
      <c r="M112" s="25">
        <v>75.777617694805187</v>
      </c>
      <c r="N112" s="25">
        <v>91.390705942357002</v>
      </c>
      <c r="O112" s="25">
        <v>100.39858201909895</v>
      </c>
      <c r="P112" s="25">
        <v>94.106428571428566</v>
      </c>
      <c r="Q112" s="25">
        <f>'[1]2012-2025'!P107</f>
        <v>107.6487425595238</v>
      </c>
    </row>
    <row r="113" spans="1:17" s="1" customFormat="1" ht="18" customHeight="1" x14ac:dyDescent="0.2">
      <c r="A113" s="136"/>
      <c r="B113" s="4" t="s">
        <v>104</v>
      </c>
      <c r="C113" s="68" t="str">
        <f>[1]Nacional!B106</f>
        <v>Und</v>
      </c>
      <c r="D113" s="5"/>
      <c r="E113" s="5"/>
      <c r="F113" s="5"/>
      <c r="G113" s="5"/>
      <c r="H113" s="5"/>
      <c r="I113" s="25">
        <v>86.689275992063472</v>
      </c>
      <c r="J113" s="25">
        <v>78.634176190476182</v>
      </c>
      <c r="K113" s="25">
        <v>62.489771471744554</v>
      </c>
      <c r="L113" s="25">
        <v>66.888629298941794</v>
      </c>
      <c r="M113" s="25">
        <v>62.490121888528144</v>
      </c>
      <c r="N113" s="25">
        <v>75.859481067532357</v>
      </c>
      <c r="O113" s="25">
        <v>83.356159742742875</v>
      </c>
      <c r="P113" s="25">
        <v>78.487499999999997</v>
      </c>
      <c r="Q113" s="25">
        <f>'[1]2012-2025'!P108</f>
        <v>89.812189980158735</v>
      </c>
    </row>
    <row r="114" spans="1:17" s="1" customFormat="1" ht="18" customHeight="1" x14ac:dyDescent="0.2">
      <c r="A114" s="137"/>
      <c r="B114" s="4" t="s">
        <v>105</v>
      </c>
      <c r="C114" s="68" t="str">
        <f>[1]Nacional!B107</f>
        <v>Und</v>
      </c>
      <c r="D114" s="5"/>
      <c r="E114" s="5"/>
      <c r="F114" s="5"/>
      <c r="G114" s="5"/>
      <c r="H114" s="5"/>
      <c r="I114" s="25">
        <v>56.867324192176866</v>
      </c>
      <c r="J114" s="25">
        <v>47.883378283730146</v>
      </c>
      <c r="K114" s="25">
        <v>37.364038504464283</v>
      </c>
      <c r="L114" s="25">
        <v>40.025050843253965</v>
      </c>
      <c r="M114" s="25">
        <v>49.031137265512264</v>
      </c>
      <c r="N114" s="25">
        <v>60.538076741577662</v>
      </c>
      <c r="O114" s="25">
        <v>66.515194684181893</v>
      </c>
      <c r="P114" s="25">
        <v>62.984166666666667</v>
      </c>
      <c r="Q114" s="25">
        <f>'[1]2012-2025'!P109</f>
        <v>71.87488921957673</v>
      </c>
    </row>
    <row r="115" spans="1:17" s="1" customFormat="1" ht="18" customHeight="1" x14ac:dyDescent="0.2">
      <c r="A115" s="127" t="s">
        <v>245</v>
      </c>
      <c r="B115" s="4" t="s">
        <v>246</v>
      </c>
      <c r="C115" s="68" t="str">
        <f>[1]Nacional!B108</f>
        <v>lb</v>
      </c>
      <c r="D115" s="25"/>
      <c r="E115" s="25">
        <v>45.945</v>
      </c>
      <c r="F115" s="25">
        <v>34.950000000000003</v>
      </c>
      <c r="G115" s="25"/>
      <c r="H115" s="25"/>
      <c r="I115" s="25">
        <v>69.590765873015869</v>
      </c>
      <c r="J115" s="25"/>
      <c r="K115" s="25">
        <v>53.664999999999999</v>
      </c>
      <c r="L115" s="25">
        <v>64</v>
      </c>
      <c r="M115" s="25">
        <v>84.224999999999994</v>
      </c>
      <c r="N115" s="25"/>
      <c r="O115" s="25"/>
      <c r="P115" s="25">
        <v>0</v>
      </c>
      <c r="Q115" s="25">
        <v>0</v>
      </c>
    </row>
    <row r="116" spans="1:17" s="1" customFormat="1" ht="18" customHeight="1" x14ac:dyDescent="0.2">
      <c r="A116" s="137"/>
      <c r="B116" s="4" t="s">
        <v>106</v>
      </c>
      <c r="C116" s="68" t="str">
        <f>[1]Nacional!B109</f>
        <v>lb</v>
      </c>
      <c r="D116" s="25">
        <v>48.052770833333334</v>
      </c>
      <c r="E116" s="25">
        <v>43.820819444444439</v>
      </c>
      <c r="F116" s="25">
        <v>50.962838541666663</v>
      </c>
      <c r="G116" s="25">
        <v>50.624166666666667</v>
      </c>
      <c r="H116" s="25">
        <v>65.0576451058201</v>
      </c>
      <c r="I116" s="25">
        <v>64.932579373346556</v>
      </c>
      <c r="J116" s="25">
        <v>60.61198237847222</v>
      </c>
      <c r="K116" s="25">
        <v>39.152088261270947</v>
      </c>
      <c r="L116" s="25">
        <v>43.786240823412705</v>
      </c>
      <c r="M116" s="25">
        <v>37.315103360615076</v>
      </c>
      <c r="N116" s="25">
        <v>71.492516031685739</v>
      </c>
      <c r="O116" s="25">
        <v>55.045273725183343</v>
      </c>
      <c r="P116" s="25">
        <v>76.644434523809522</v>
      </c>
      <c r="Q116" s="25">
        <f>'[1]2012-2025'!P111</f>
        <v>66.374210069444459</v>
      </c>
    </row>
    <row r="117" spans="1:17" s="1" customFormat="1" ht="18" customHeight="1" x14ac:dyDescent="0.2">
      <c r="A117" s="127" t="s">
        <v>107</v>
      </c>
      <c r="B117" s="4" t="s">
        <v>108</v>
      </c>
      <c r="C117" s="68" t="s">
        <v>231</v>
      </c>
      <c r="D117" s="25">
        <v>81.508402777777775</v>
      </c>
      <c r="E117" s="25">
        <v>77.792319444444459</v>
      </c>
      <c r="F117" s="25">
        <v>86.874652777777783</v>
      </c>
      <c r="G117" s="25">
        <v>110.63866666666667</v>
      </c>
      <c r="H117" s="25">
        <v>100.60863124999999</v>
      </c>
      <c r="I117" s="25">
        <v>105.21638726025132</v>
      </c>
      <c r="J117" s="25">
        <v>98.081809126984126</v>
      </c>
      <c r="K117" s="25">
        <v>68.960430179773923</v>
      </c>
      <c r="L117" s="25">
        <v>78.155147900132263</v>
      </c>
      <c r="M117" s="25">
        <v>73.748313988095234</v>
      </c>
      <c r="N117" s="25">
        <v>81.609708247277254</v>
      </c>
      <c r="O117" s="25">
        <v>81.088657702802564</v>
      </c>
      <c r="P117" s="25">
        <v>92.311559523809521</v>
      </c>
      <c r="Q117" s="25">
        <f>'[1]2012-2025'!P112</f>
        <v>89.565764674272486</v>
      </c>
    </row>
    <row r="118" spans="1:17" s="1" customFormat="1" ht="18" customHeight="1" x14ac:dyDescent="0.2">
      <c r="A118" s="128"/>
      <c r="B118" s="4" t="s">
        <v>109</v>
      </c>
      <c r="C118" s="68" t="s">
        <v>231</v>
      </c>
      <c r="D118" s="25"/>
      <c r="E118" s="25"/>
      <c r="F118" s="25"/>
      <c r="G118" s="25"/>
      <c r="H118" s="25"/>
      <c r="I118" s="25">
        <v>101.22749999999999</v>
      </c>
      <c r="J118" s="25">
        <v>72.632597222222216</v>
      </c>
      <c r="K118" s="25">
        <v>60.277470583817042</v>
      </c>
      <c r="L118" s="25">
        <v>66.155203337585036</v>
      </c>
      <c r="M118" s="25">
        <v>70.374820887445878</v>
      </c>
      <c r="N118" s="25">
        <v>81.691278620321285</v>
      </c>
      <c r="O118" s="25">
        <v>81.152401348753159</v>
      </c>
      <c r="P118" s="25">
        <v>92.280488095238098</v>
      </c>
      <c r="Q118" s="25">
        <f>'[1]2012-2025'!P113</f>
        <v>89.492056216931232</v>
      </c>
    </row>
    <row r="119" spans="1:17" s="1" customFormat="1" ht="18" customHeight="1" x14ac:dyDescent="0.2">
      <c r="A119" s="128"/>
      <c r="B119" s="4" t="s">
        <v>110</v>
      </c>
      <c r="C119" s="68" t="s">
        <v>231</v>
      </c>
      <c r="D119" s="25">
        <v>84.149472222222215</v>
      </c>
      <c r="E119" s="25">
        <v>108.44656250000001</v>
      </c>
      <c r="F119" s="25">
        <v>104.84354166666667</v>
      </c>
      <c r="G119" s="25">
        <v>118.71444444444444</v>
      </c>
      <c r="H119" s="25">
        <v>108.38213657407408</v>
      </c>
      <c r="I119" s="25">
        <v>112.79207007275132</v>
      </c>
      <c r="J119" s="25">
        <v>114.18478174603176</v>
      </c>
      <c r="K119" s="25">
        <v>98.279133267195789</v>
      </c>
      <c r="L119" s="25">
        <v>103.74138740079366</v>
      </c>
      <c r="M119" s="25">
        <v>107.98752786796535</v>
      </c>
      <c r="N119" s="25">
        <v>110.91666249254013</v>
      </c>
      <c r="O119" s="25">
        <v>116.40764148292338</v>
      </c>
      <c r="P119" s="25">
        <v>142.4</v>
      </c>
      <c r="Q119" s="25">
        <f>'[1]2012-2025'!P114</f>
        <v>143.11312500000003</v>
      </c>
    </row>
    <row r="120" spans="1:17" s="1" customFormat="1" ht="18" customHeight="1" x14ac:dyDescent="0.2">
      <c r="A120" s="128"/>
      <c r="B120" s="4" t="s">
        <v>111</v>
      </c>
      <c r="C120" s="68" t="s">
        <v>231</v>
      </c>
      <c r="D120" s="25"/>
      <c r="E120" s="25"/>
      <c r="F120" s="25"/>
      <c r="G120" s="25"/>
      <c r="H120" s="25"/>
      <c r="I120" s="25">
        <v>114</v>
      </c>
      <c r="J120" s="25">
        <v>94.321428571428569</v>
      </c>
      <c r="K120" s="25">
        <v>83.87</v>
      </c>
      <c r="L120" s="25">
        <v>88.848703703703691</v>
      </c>
      <c r="M120" s="25">
        <v>101.70817708333334</v>
      </c>
      <c r="N120" s="25">
        <v>82.212498474121091</v>
      </c>
      <c r="O120" s="25">
        <v>114.64542087915814</v>
      </c>
      <c r="P120" s="25">
        <v>142.4</v>
      </c>
      <c r="Q120" s="25">
        <f>'[1]2012-2025'!P115</f>
        <v>134.90654761904761</v>
      </c>
    </row>
    <row r="121" spans="1:17" s="1" customFormat="1" ht="18" customHeight="1" x14ac:dyDescent="0.2">
      <c r="A121" s="129"/>
      <c r="B121" s="4" t="s">
        <v>247</v>
      </c>
      <c r="C121" s="68" t="str">
        <f>[1]Nacional!B114</f>
        <v>Und</v>
      </c>
      <c r="D121" s="25"/>
      <c r="E121" s="25"/>
      <c r="F121" s="25"/>
      <c r="G121" s="25"/>
      <c r="H121" s="25"/>
      <c r="I121" s="25">
        <v>121.09623611111111</v>
      </c>
      <c r="J121" s="25">
        <v>91.368844907407393</v>
      </c>
      <c r="K121" s="25">
        <v>69.84939424603175</v>
      </c>
      <c r="L121" s="25">
        <v>71.80700925925926</v>
      </c>
      <c r="M121" s="25">
        <v>81.834470601851862</v>
      </c>
      <c r="N121" s="25">
        <v>87.368929274638063</v>
      </c>
      <c r="O121" s="25">
        <v>101.09819643902988</v>
      </c>
      <c r="P121" s="25">
        <v>64</v>
      </c>
      <c r="Q121" s="25">
        <f>'[1]2012-2025'!P116</f>
        <v>99.415227272727265</v>
      </c>
    </row>
    <row r="122" spans="1:17" s="1" customFormat="1" ht="18" customHeight="1" x14ac:dyDescent="0.2">
      <c r="A122" s="127" t="s">
        <v>112</v>
      </c>
      <c r="B122" s="4" t="s">
        <v>248</v>
      </c>
      <c r="C122" s="68" t="str">
        <f>[1]Nacional!B115</f>
        <v>Doc</v>
      </c>
      <c r="D122" s="25">
        <v>90.690853174603177</v>
      </c>
      <c r="E122" s="25">
        <v>109.24732571313548</v>
      </c>
      <c r="F122" s="25">
        <v>103.34125229568413</v>
      </c>
      <c r="G122" s="25">
        <v>154.64660000000003</v>
      </c>
      <c r="H122" s="25">
        <v>161.62548252976194</v>
      </c>
      <c r="I122" s="25">
        <v>190.60564520562772</v>
      </c>
      <c r="J122" s="25">
        <v>195.47990348214284</v>
      </c>
      <c r="K122" s="25">
        <v>160.08053665854979</v>
      </c>
      <c r="L122" s="25">
        <v>164.89737908730157</v>
      </c>
      <c r="M122" s="25"/>
      <c r="N122" s="25"/>
      <c r="O122" s="25"/>
      <c r="P122" s="25"/>
      <c r="Q122" s="25"/>
    </row>
    <row r="123" spans="1:17" s="1" customFormat="1" ht="18" customHeight="1" x14ac:dyDescent="0.2">
      <c r="A123" s="128"/>
      <c r="B123" s="4" t="s">
        <v>113</v>
      </c>
      <c r="C123" s="68" t="str">
        <f>[1]Nacional!B116</f>
        <v>Doc</v>
      </c>
      <c r="D123" s="25">
        <v>73.245248263888897</v>
      </c>
      <c r="E123" s="25">
        <v>90.951308874458874</v>
      </c>
      <c r="F123" s="25">
        <v>90.82471861471862</v>
      </c>
      <c r="G123" s="25">
        <v>141.36892994505496</v>
      </c>
      <c r="H123" s="25">
        <v>158.13877495328745</v>
      </c>
      <c r="I123" s="25">
        <v>215.26002499329377</v>
      </c>
      <c r="J123" s="25">
        <v>223.01518599687356</v>
      </c>
      <c r="K123" s="25">
        <v>198.37539712391776</v>
      </c>
      <c r="L123" s="25">
        <v>215.47342276234562</v>
      </c>
      <c r="M123" s="25"/>
      <c r="N123" s="25"/>
      <c r="O123" s="25"/>
      <c r="P123" s="25"/>
      <c r="Q123" s="25"/>
    </row>
    <row r="124" spans="1:17" s="1" customFormat="1" ht="18" hidden="1" customHeight="1" x14ac:dyDescent="0.2">
      <c r="A124" s="128"/>
      <c r="B124" s="4" t="s">
        <v>114</v>
      </c>
      <c r="C124" s="68" t="str">
        <f>[1]Nacional!B117</f>
        <v>Doc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>
        <v>265.71246995509108</v>
      </c>
      <c r="P124" s="25">
        <v>254</v>
      </c>
      <c r="Q124" s="25">
        <f>'[1]2012-2025'!P119</f>
        <v>247.21278323002761</v>
      </c>
    </row>
    <row r="125" spans="1:17" s="1" customFormat="1" ht="18" customHeight="1" x14ac:dyDescent="0.2">
      <c r="A125" s="129"/>
      <c r="B125" s="4" t="s">
        <v>115</v>
      </c>
      <c r="C125" s="68" t="str">
        <f>[1]Nacional!B118</f>
        <v>Doc</v>
      </c>
      <c r="D125" s="25">
        <v>88.776719017094024</v>
      </c>
      <c r="E125" s="25">
        <v>139.68003598484847</v>
      </c>
      <c r="F125" s="25">
        <v>138.74631470959596</v>
      </c>
      <c r="G125" s="25">
        <v>114</v>
      </c>
      <c r="H125" s="25">
        <v>135.13228488756616</v>
      </c>
      <c r="I125" s="25">
        <v>172.33820648038829</v>
      </c>
      <c r="J125" s="25">
        <v>203.17867575056118</v>
      </c>
      <c r="K125" s="25">
        <v>177.57867968945405</v>
      </c>
      <c r="L125" s="25">
        <v>204.35946736111111</v>
      </c>
      <c r="M125" s="25">
        <v>202.25717929292929</v>
      </c>
      <c r="N125" s="25">
        <v>224.02070840962725</v>
      </c>
      <c r="O125" s="25">
        <v>247.39360904685125</v>
      </c>
      <c r="P125" s="25">
        <v>245.66685714285714</v>
      </c>
      <c r="Q125" s="25">
        <f>'[1]2012-2025'!P120</f>
        <v>235.27695553751803</v>
      </c>
    </row>
    <row r="126" spans="1:17" s="1" customFormat="1" ht="18" customHeight="1" x14ac:dyDescent="0.2">
      <c r="A126" s="127" t="s">
        <v>116</v>
      </c>
      <c r="B126" s="4" t="s">
        <v>117</v>
      </c>
      <c r="C126" s="68" t="str">
        <f>[1]Nacional!B119</f>
        <v>Und</v>
      </c>
      <c r="D126" s="25">
        <v>54.027089120370384</v>
      </c>
      <c r="E126" s="25">
        <v>59.991777777777777</v>
      </c>
      <c r="F126" s="25">
        <v>70.589800347222223</v>
      </c>
      <c r="G126" s="25">
        <v>98.848749999999995</v>
      </c>
      <c r="H126" s="25">
        <v>96.182770271164031</v>
      </c>
      <c r="I126" s="25">
        <v>98.202955787037027</v>
      </c>
      <c r="J126" s="25">
        <v>84.043272189153441</v>
      </c>
      <c r="K126" s="25">
        <v>55.935084532076722</v>
      </c>
      <c r="L126" s="25">
        <v>59.303092799272491</v>
      </c>
      <c r="M126" s="25">
        <v>56.3799587191358</v>
      </c>
      <c r="N126" s="25">
        <v>86.643699690265422</v>
      </c>
      <c r="O126" s="25">
        <v>94.260611802526682</v>
      </c>
      <c r="P126" s="25">
        <v>100.30607142857143</v>
      </c>
      <c r="Q126" s="25">
        <f>'[1]2012-2025'!P121</f>
        <v>102.23416480654761</v>
      </c>
    </row>
    <row r="127" spans="1:17" s="1" customFormat="1" ht="18" customHeight="1" x14ac:dyDescent="0.2">
      <c r="A127" s="128"/>
      <c r="B127" s="4" t="s">
        <v>118</v>
      </c>
      <c r="C127" s="68" t="str">
        <f>[1]Nacional!B120</f>
        <v>Und</v>
      </c>
      <c r="D127" s="25"/>
      <c r="E127" s="25"/>
      <c r="F127" s="25"/>
      <c r="G127" s="25"/>
      <c r="H127" s="25"/>
      <c r="I127" s="25">
        <v>84.725990740740727</v>
      </c>
      <c r="J127" s="25">
        <v>66.375957275132279</v>
      </c>
      <c r="K127" s="25">
        <v>54.626770262896827</v>
      </c>
      <c r="L127" s="25">
        <v>59.326559647817469</v>
      </c>
      <c r="M127" s="25">
        <v>55.802573219797175</v>
      </c>
      <c r="N127" s="25">
        <v>86.643931164682655</v>
      </c>
      <c r="O127" s="25">
        <v>94.273690504464312</v>
      </c>
      <c r="P127" s="25">
        <v>100.1632142857143</v>
      </c>
      <c r="Q127" s="25">
        <f>'[1]2012-2025'!P122</f>
        <v>102.19134052579363</v>
      </c>
    </row>
    <row r="128" spans="1:17" s="1" customFormat="1" ht="18" customHeight="1" x14ac:dyDescent="0.2">
      <c r="A128" s="129"/>
      <c r="B128" s="4" t="s">
        <v>119</v>
      </c>
      <c r="C128" s="68" t="str">
        <f>[1]Nacional!B121</f>
        <v>Und</v>
      </c>
      <c r="D128" s="25"/>
      <c r="E128" s="25"/>
      <c r="F128" s="25"/>
      <c r="G128" s="25"/>
      <c r="H128" s="25"/>
      <c r="I128" s="25">
        <v>76.825000000000003</v>
      </c>
      <c r="J128" s="25">
        <v>57.754416666666671</v>
      </c>
      <c r="K128" s="25">
        <v>53.161707539682538</v>
      </c>
      <c r="L128" s="25">
        <v>59.378632109788363</v>
      </c>
      <c r="M128" s="25">
        <v>54.902371031746036</v>
      </c>
      <c r="N128" s="25">
        <v>86.607955070307227</v>
      </c>
      <c r="O128" s="25">
        <v>94.40477799542073</v>
      </c>
      <c r="P128" s="25">
        <v>100.12035714285715</v>
      </c>
      <c r="Q128" s="25">
        <f>'[1]2012-2025'!P123</f>
        <v>102.16031746031744</v>
      </c>
    </row>
    <row r="129" spans="1:17" s="1" customFormat="1" ht="18" hidden="1" customHeight="1" x14ac:dyDescent="0.2">
      <c r="A129" s="18"/>
      <c r="B129" s="4" t="s">
        <v>249</v>
      </c>
      <c r="C129" s="68" t="str">
        <f>[1]Nacional!B122</f>
        <v>Und</v>
      </c>
      <c r="D129" s="5"/>
      <c r="E129" s="5"/>
      <c r="F129" s="5"/>
      <c r="G129" s="5"/>
      <c r="H129" s="5"/>
      <c r="I129" s="5"/>
      <c r="J129" s="5"/>
      <c r="K129" s="5"/>
      <c r="L129" s="25"/>
      <c r="M129" s="25">
        <v>0</v>
      </c>
      <c r="N129" s="25">
        <v>0</v>
      </c>
      <c r="O129" s="25">
        <v>0</v>
      </c>
      <c r="P129" s="25">
        <v>0</v>
      </c>
      <c r="Q129" s="25">
        <f>'[1]2012-2025'!P124</f>
        <v>0</v>
      </c>
    </row>
    <row r="130" spans="1:17" s="1" customFormat="1" ht="18" customHeight="1" x14ac:dyDescent="0.2">
      <c r="A130" s="35"/>
      <c r="B130" s="4" t="s">
        <v>120</v>
      </c>
      <c r="C130" s="68" t="str">
        <f>[1]Nacional!B123</f>
        <v>lb</v>
      </c>
      <c r="D130" s="25">
        <v>15.58926767676766</v>
      </c>
      <c r="E130" s="25">
        <v>16.25</v>
      </c>
      <c r="F130" s="25">
        <v>16.274000000000001</v>
      </c>
      <c r="G130" s="25">
        <v>21.755729166666669</v>
      </c>
      <c r="H130" s="25">
        <v>20.942773263888888</v>
      </c>
      <c r="I130" s="25">
        <v>18.194719025573193</v>
      </c>
      <c r="J130" s="25">
        <v>17.864119791666667</v>
      </c>
      <c r="K130" s="25">
        <v>14.452289861662258</v>
      </c>
      <c r="L130" s="25">
        <v>14.904285741843035</v>
      </c>
      <c r="M130" s="25">
        <v>14.216490203373015</v>
      </c>
      <c r="N130" s="25">
        <v>18.01449959135455</v>
      </c>
      <c r="O130" s="25">
        <v>19.228812632075847</v>
      </c>
      <c r="P130" s="25">
        <v>20.161750000000001</v>
      </c>
      <c r="Q130" s="25">
        <f>'[1]2012-2025'!P125</f>
        <v>19.429541708002649</v>
      </c>
    </row>
    <row r="131" spans="1:17" s="1" customFormat="1" ht="18" customHeight="1" x14ac:dyDescent="0.2">
      <c r="A131" s="35"/>
      <c r="B131" s="4" t="s">
        <v>121</v>
      </c>
      <c r="C131" s="68" t="str">
        <f>[1]Nacional!B124</f>
        <v>Doc</v>
      </c>
      <c r="D131" s="25">
        <v>121.41013888888888</v>
      </c>
      <c r="E131" s="25">
        <v>140.85090178571429</v>
      </c>
      <c r="F131" s="25">
        <v>135.24511243386243</v>
      </c>
      <c r="G131" s="25">
        <v>267.78499999999997</v>
      </c>
      <c r="H131" s="25">
        <v>295.95115167297985</v>
      </c>
      <c r="I131" s="25">
        <v>328.17243518518518</v>
      </c>
      <c r="J131" s="25">
        <v>421.01827272727263</v>
      </c>
      <c r="K131" s="25">
        <v>403.29112500000008</v>
      </c>
      <c r="L131" s="25">
        <v>399.98750000000001</v>
      </c>
      <c r="M131" s="25">
        <v>405.34867333333335</v>
      </c>
      <c r="N131" s="25">
        <v>434.73833455403638</v>
      </c>
      <c r="O131" s="25">
        <v>450.68916727701821</v>
      </c>
      <c r="P131" s="25">
        <v>0</v>
      </c>
      <c r="Q131" s="25">
        <f>'[1]2012-2025'!P126</f>
        <v>300</v>
      </c>
    </row>
    <row r="132" spans="1:17" s="1" customFormat="1" ht="18" customHeight="1" x14ac:dyDescent="0.2">
      <c r="A132" s="127" t="s">
        <v>122</v>
      </c>
      <c r="B132" s="4" t="s">
        <v>123</v>
      </c>
      <c r="C132" s="68" t="str">
        <f>[1]Nacional!B125</f>
        <v>Und</v>
      </c>
      <c r="D132" s="25">
        <v>31.145524691358023</v>
      </c>
      <c r="E132" s="25">
        <v>32.418868055555556</v>
      </c>
      <c r="F132" s="25">
        <v>27.498107638888882</v>
      </c>
      <c r="G132" s="25">
        <v>33.481249999999996</v>
      </c>
      <c r="H132" s="25">
        <v>33.855380555555556</v>
      </c>
      <c r="I132" s="25">
        <v>38.435485322335843</v>
      </c>
      <c r="J132" s="25">
        <v>48.288535382489336</v>
      </c>
      <c r="K132" s="25">
        <v>40.807137871773286</v>
      </c>
      <c r="L132" s="25">
        <v>41.803152203207674</v>
      </c>
      <c r="M132" s="25">
        <v>34.193504298941797</v>
      </c>
      <c r="N132" s="25">
        <v>41.312583432592838</v>
      </c>
      <c r="O132" s="25">
        <v>38.938512508280482</v>
      </c>
      <c r="P132" s="25">
        <v>35.091023809523804</v>
      </c>
      <c r="Q132" s="25">
        <f>'[1]2012-2025'!P127</f>
        <v>34.862052703373017</v>
      </c>
    </row>
    <row r="133" spans="1:17" s="1" customFormat="1" ht="18" customHeight="1" x14ac:dyDescent="0.2">
      <c r="A133" s="129"/>
      <c r="B133" s="4" t="s">
        <v>124</v>
      </c>
      <c r="C133" s="68" t="str">
        <f>[1]Nacional!B126</f>
        <v>Und</v>
      </c>
      <c r="D133" s="25"/>
      <c r="E133" s="25"/>
      <c r="F133" s="25"/>
      <c r="G133" s="25"/>
      <c r="H133" s="25"/>
      <c r="I133" s="25">
        <v>37.165000000000006</v>
      </c>
      <c r="J133" s="25">
        <v>31.656018518518511</v>
      </c>
      <c r="K133" s="25">
        <v>29.470616509589956</v>
      </c>
      <c r="L133" s="25">
        <v>30.544492624389502</v>
      </c>
      <c r="M133" s="25">
        <v>29.989103091931213</v>
      </c>
      <c r="N133" s="25">
        <v>31.855421690562412</v>
      </c>
      <c r="O133" s="25">
        <v>32.790823773059472</v>
      </c>
      <c r="P133" s="25">
        <v>35.048166666666667</v>
      </c>
      <c r="Q133" s="25">
        <f>'[1]2012-2025'!P128</f>
        <v>34.858074528769841</v>
      </c>
    </row>
    <row r="134" spans="1:17" s="1" customFormat="1" ht="18" customHeight="1" x14ac:dyDescent="0.2">
      <c r="A134" s="35"/>
      <c r="B134" s="4" t="s">
        <v>125</v>
      </c>
      <c r="C134" s="68" t="str">
        <f>[1]Nacional!B127</f>
        <v>Doc</v>
      </c>
      <c r="D134" s="25">
        <v>77.919786462842723</v>
      </c>
      <c r="E134" s="25">
        <v>104.12082517251268</v>
      </c>
      <c r="F134" s="25">
        <v>101.61539414682539</v>
      </c>
      <c r="G134" s="25">
        <v>162.73837499999999</v>
      </c>
      <c r="H134" s="25">
        <v>150.47655612373737</v>
      </c>
      <c r="I134" s="25">
        <v>181.86252912668351</v>
      </c>
      <c r="J134" s="25">
        <v>198.16793697540888</v>
      </c>
      <c r="K134" s="25">
        <v>157.44055747429653</v>
      </c>
      <c r="L134" s="25">
        <v>165.00686927910053</v>
      </c>
      <c r="M134" s="25">
        <v>164.39591427076144</v>
      </c>
      <c r="N134" s="25">
        <v>234.35964972629472</v>
      </c>
      <c r="O134" s="25">
        <v>263.000969921653</v>
      </c>
      <c r="P134" s="25">
        <v>233.97552380952385</v>
      </c>
      <c r="Q134" s="25">
        <f>'[1]2012-2025'!P129</f>
        <v>223.52611532738095</v>
      </c>
    </row>
    <row r="135" spans="1:17" s="1" customFormat="1" ht="18" customHeight="1" x14ac:dyDescent="0.2">
      <c r="A135" s="35"/>
      <c r="B135" s="4" t="s">
        <v>126</v>
      </c>
      <c r="C135" s="68" t="str">
        <f>[1]Nacional!B128</f>
        <v>Paquete</v>
      </c>
      <c r="D135" s="25">
        <v>133.44915298821547</v>
      </c>
      <c r="E135" s="25">
        <v>143.61895833333332</v>
      </c>
      <c r="F135" s="25">
        <v>148.93806818181818</v>
      </c>
      <c r="G135" s="25">
        <v>147.11250000000001</v>
      </c>
      <c r="H135" s="25">
        <v>174.22830000000002</v>
      </c>
      <c r="I135" s="25">
        <v>197.10325</v>
      </c>
      <c r="J135" s="25">
        <v>215.53333229166665</v>
      </c>
      <c r="K135" s="25">
        <v>148.73470648148148</v>
      </c>
      <c r="L135" s="25">
        <v>152.8348263888889</v>
      </c>
      <c r="M135" s="25">
        <v>163.77306018518519</v>
      </c>
      <c r="N135" s="25">
        <v>167.82902709960936</v>
      </c>
      <c r="O135" s="25">
        <v>172.13268038601345</v>
      </c>
      <c r="P135" s="25">
        <v>180.68599999999998</v>
      </c>
      <c r="Q135" s="25">
        <f>'[1]2012-2025'!P130</f>
        <v>206.07232986111111</v>
      </c>
    </row>
    <row r="136" spans="1:17" s="1" customFormat="1" ht="18" customHeight="1" x14ac:dyDescent="0.2">
      <c r="A136" s="127" t="s">
        <v>127</v>
      </c>
      <c r="B136" s="4" t="s">
        <v>128</v>
      </c>
      <c r="C136" s="68" t="str">
        <f>[1]Nacional!B129</f>
        <v>lb</v>
      </c>
      <c r="D136" s="25">
        <v>22.549722222222218</v>
      </c>
      <c r="E136" s="25">
        <v>24.982907986111112</v>
      </c>
      <c r="F136" s="25">
        <v>23.069910300925926</v>
      </c>
      <c r="G136" s="25">
        <v>23.431250000000006</v>
      </c>
      <c r="H136" s="25">
        <v>28.251045287698407</v>
      </c>
      <c r="I136" s="25">
        <v>31.569294708994715</v>
      </c>
      <c r="J136" s="25">
        <v>37.938776535714283</v>
      </c>
      <c r="K136" s="25">
        <v>29.305000716490301</v>
      </c>
      <c r="L136" s="25">
        <v>24.592607804232809</v>
      </c>
      <c r="M136" s="25">
        <v>26.102592840608466</v>
      </c>
      <c r="N136" s="25">
        <v>24.121577436457233</v>
      </c>
      <c r="O136" s="25">
        <v>24.525817088391204</v>
      </c>
      <c r="P136" s="25">
        <v>31.57</v>
      </c>
      <c r="Q136" s="25">
        <f>'[1]2012-2025'!P131</f>
        <v>30.300936177248673</v>
      </c>
    </row>
    <row r="137" spans="1:17" s="1" customFormat="1" ht="18" customHeight="1" x14ac:dyDescent="0.2">
      <c r="A137" s="128"/>
      <c r="B137" s="4" t="s">
        <v>129</v>
      </c>
      <c r="C137" s="68" t="str">
        <f>[1]Nacional!B130</f>
        <v>lb</v>
      </c>
      <c r="D137" s="25"/>
      <c r="E137" s="25"/>
      <c r="F137" s="25"/>
      <c r="G137" s="25"/>
      <c r="H137" s="25"/>
      <c r="I137" s="25">
        <v>28.282638888888886</v>
      </c>
      <c r="J137" s="25">
        <v>36.044762324675325</v>
      </c>
      <c r="K137" s="25">
        <v>29.338630291005291</v>
      </c>
      <c r="L137" s="25">
        <v>24.592574735449741</v>
      </c>
      <c r="M137" s="25">
        <v>26.26087293320106</v>
      </c>
      <c r="N137" s="25">
        <v>23.903521923287204</v>
      </c>
      <c r="O137" s="25">
        <v>24.466094876765364</v>
      </c>
      <c r="P137" s="25">
        <v>31.643690476190478</v>
      </c>
      <c r="Q137" s="25">
        <f>'[1]2012-2025'!P132</f>
        <v>30.324404472552903</v>
      </c>
    </row>
    <row r="138" spans="1:17" s="1" customFormat="1" ht="18" customHeight="1" x14ac:dyDescent="0.2">
      <c r="A138" s="129"/>
      <c r="B138" s="4" t="s">
        <v>130</v>
      </c>
      <c r="C138" s="68" t="str">
        <f>[1]Nacional!B131</f>
        <v>lb</v>
      </c>
      <c r="D138" s="25"/>
      <c r="E138" s="25"/>
      <c r="F138" s="25"/>
      <c r="G138" s="25"/>
      <c r="H138" s="25"/>
      <c r="I138" s="25">
        <v>28.325000000000003</v>
      </c>
      <c r="J138" s="25">
        <v>35.304681873015873</v>
      </c>
      <c r="K138" s="25">
        <v>28.57954751984127</v>
      </c>
      <c r="L138" s="25">
        <v>24.650719163359792</v>
      </c>
      <c r="M138" s="25">
        <v>26.107478084415586</v>
      </c>
      <c r="N138" s="25">
        <v>23.903521923287204</v>
      </c>
      <c r="O138" s="25">
        <v>25.504636543432028</v>
      </c>
      <c r="P138" s="25">
        <v>31.643690476190478</v>
      </c>
      <c r="Q138" s="25">
        <f>'[1]2012-2025'!P133</f>
        <v>30.32890182705027</v>
      </c>
    </row>
    <row r="139" spans="1:17" s="1" customFormat="1" ht="18" customHeight="1" x14ac:dyDescent="0.2">
      <c r="A139" s="37"/>
      <c r="B139" s="4" t="s">
        <v>131</v>
      </c>
      <c r="C139" s="68" t="str">
        <f>[1]Nacional!B132</f>
        <v>Und</v>
      </c>
      <c r="D139" s="25">
        <v>105.83611111111111</v>
      </c>
      <c r="E139" s="25">
        <v>136.31325757575758</v>
      </c>
      <c r="F139" s="25">
        <v>137.18</v>
      </c>
      <c r="G139" s="25">
        <v>158.13687499999997</v>
      </c>
      <c r="H139" s="25">
        <v>158.76745254629631</v>
      </c>
      <c r="I139" s="25">
        <v>176.71113839285712</v>
      </c>
      <c r="J139" s="25">
        <v>177.90604233597887</v>
      </c>
      <c r="K139" s="25">
        <v>161.37809474206352</v>
      </c>
      <c r="L139" s="25">
        <v>186.81046006944442</v>
      </c>
      <c r="M139" s="25">
        <v>197.51433159722225</v>
      </c>
      <c r="N139" s="25">
        <v>167.50438888888888</v>
      </c>
      <c r="O139" s="25">
        <v>169.76609595959596</v>
      </c>
      <c r="P139" s="25">
        <v>176.16666666666666</v>
      </c>
      <c r="Q139" s="25">
        <f>'[1]2012-2025'!P134</f>
        <v>172.13799189814813</v>
      </c>
    </row>
    <row r="140" spans="1:17" s="1" customFormat="1" ht="18" customHeight="1" x14ac:dyDescent="0.2">
      <c r="A140" s="38"/>
      <c r="B140" s="4" t="s">
        <v>132</v>
      </c>
      <c r="C140" s="68" t="str">
        <f>[1]Nacional!B133</f>
        <v>Und</v>
      </c>
      <c r="D140" s="39"/>
      <c r="E140" s="39"/>
      <c r="F140" s="25"/>
      <c r="G140" s="25">
        <v>69.95</v>
      </c>
      <c r="H140" s="25">
        <v>110.9547880952381</v>
      </c>
      <c r="I140" s="25">
        <v>107.00662121212122</v>
      </c>
      <c r="J140" s="25">
        <v>104.3534576058201</v>
      </c>
      <c r="K140" s="25">
        <v>92.685198842592612</v>
      </c>
      <c r="L140" s="25">
        <v>88.180819444444452</v>
      </c>
      <c r="M140" s="25">
        <v>91.421522569444434</v>
      </c>
      <c r="N140" s="25">
        <v>95.737083206176749</v>
      </c>
      <c r="O140" s="25">
        <v>102.89154626450716</v>
      </c>
      <c r="P140" s="25">
        <v>0</v>
      </c>
      <c r="Q140" s="25">
        <f>'[1]2012-2025'!P135</f>
        <v>116.95791666666666</v>
      </c>
    </row>
    <row r="141" spans="1:17" s="1" customFormat="1" ht="18" customHeight="1" x14ac:dyDescent="0.2">
      <c r="A141" s="127" t="s">
        <v>133</v>
      </c>
      <c r="B141" s="4" t="s">
        <v>134</v>
      </c>
      <c r="C141" s="68" t="str">
        <f>[1]Nacional!B134</f>
        <v>Und</v>
      </c>
      <c r="D141" s="25">
        <v>25.449609374999998</v>
      </c>
      <c r="E141" s="25">
        <v>20.315104166666668</v>
      </c>
      <c r="F141" s="25">
        <v>26.18703125</v>
      </c>
      <c r="G141" s="25"/>
      <c r="H141" s="25">
        <v>35.99104761904762</v>
      </c>
      <c r="I141" s="25">
        <v>30.893214285714286</v>
      </c>
      <c r="J141" s="25">
        <v>31.503377380952383</v>
      </c>
      <c r="K141" s="25">
        <v>26.514342592592588</v>
      </c>
      <c r="L141" s="25">
        <v>27.127160493827162</v>
      </c>
      <c r="M141" s="25">
        <v>32.908097222222224</v>
      </c>
      <c r="N141" s="25">
        <v>42.974166762034088</v>
      </c>
      <c r="O141" s="25">
        <v>36.093625206384473</v>
      </c>
      <c r="P141" s="25">
        <v>0</v>
      </c>
      <c r="Q141" s="25">
        <f>'[1]2012-2025'!P136</f>
        <v>34.373456790123456</v>
      </c>
    </row>
    <row r="142" spans="1:17" s="1" customFormat="1" ht="18" customHeight="1" x14ac:dyDescent="0.2">
      <c r="A142" s="128"/>
      <c r="B142" s="4" t="s">
        <v>135</v>
      </c>
      <c r="C142" s="68" t="str">
        <f>[1]Nacional!B135</f>
        <v>Und</v>
      </c>
      <c r="D142" s="25"/>
      <c r="E142" s="25"/>
      <c r="F142" s="25">
        <v>22.5</v>
      </c>
      <c r="G142" s="25">
        <v>25</v>
      </c>
      <c r="H142" s="25">
        <v>23.20877037037037</v>
      </c>
      <c r="I142" s="25">
        <v>24.201874999999998</v>
      </c>
      <c r="J142" s="25">
        <v>26.206115079365077</v>
      </c>
      <c r="K142" s="25">
        <v>21.92551678240741</v>
      </c>
      <c r="L142" s="25">
        <v>27.20883680555556</v>
      </c>
      <c r="M142" s="25">
        <v>28.45965277777778</v>
      </c>
      <c r="N142" s="25">
        <v>36.971759259259258</v>
      </c>
      <c r="O142" s="25">
        <v>32.983781776094276</v>
      </c>
      <c r="P142" s="25">
        <v>0</v>
      </c>
      <c r="Q142" s="25">
        <f>'[1]2012-2025'!P137</f>
        <v>39.329356060606059</v>
      </c>
    </row>
    <row r="143" spans="1:17" s="1" customFormat="1" ht="18" customHeight="1" x14ac:dyDescent="0.2">
      <c r="A143" s="128"/>
      <c r="B143" s="4" t="s">
        <v>136</v>
      </c>
      <c r="C143" s="68" t="str">
        <f>[1]Nacional!B136</f>
        <v>Und</v>
      </c>
      <c r="D143" s="25">
        <v>6.0614583333333334</v>
      </c>
      <c r="E143" s="25">
        <v>6.9199074074074076</v>
      </c>
      <c r="F143" s="25">
        <v>7.58</v>
      </c>
      <c r="G143" s="25"/>
      <c r="H143" s="25">
        <v>11.436875000000001</v>
      </c>
      <c r="I143" s="25">
        <v>8.8024107142857133</v>
      </c>
      <c r="J143" s="25">
        <v>9.073166666666669</v>
      </c>
      <c r="K143" s="25">
        <v>8.2448583333333332</v>
      </c>
      <c r="L143" s="25">
        <v>10.356249999999999</v>
      </c>
      <c r="M143" s="25">
        <v>9.4615277777777784</v>
      </c>
      <c r="N143" s="25">
        <v>14.333333333333334</v>
      </c>
      <c r="O143" s="25">
        <v>13.500952380952382</v>
      </c>
      <c r="P143" s="25">
        <v>0</v>
      </c>
      <c r="Q143" s="25">
        <f>'[1]2012-2025'!P138</f>
        <v>24.5</v>
      </c>
    </row>
    <row r="144" spans="1:17" s="1" customFormat="1" ht="18" customHeight="1" x14ac:dyDescent="0.2">
      <c r="A144" s="128"/>
      <c r="B144" s="4" t="s">
        <v>137</v>
      </c>
      <c r="C144" s="68" t="str">
        <f>[1]Nacional!B137</f>
        <v>Und</v>
      </c>
      <c r="D144" s="25"/>
      <c r="E144" s="25"/>
      <c r="F144" s="25"/>
      <c r="G144" s="25"/>
      <c r="H144" s="25">
        <v>26.233333333333334</v>
      </c>
      <c r="I144" s="25">
        <v>25.895</v>
      </c>
      <c r="J144" s="25">
        <v>25.488809523809525</v>
      </c>
      <c r="K144" s="25">
        <v>23.358226851851853</v>
      </c>
      <c r="L144" s="25">
        <v>24.254687499999999</v>
      </c>
      <c r="M144" s="25">
        <v>24.652777777777782</v>
      </c>
      <c r="N144" s="25">
        <v>31.796296296296301</v>
      </c>
      <c r="O144" s="25">
        <v>30.38805555555556</v>
      </c>
      <c r="P144" s="25">
        <v>29</v>
      </c>
      <c r="Q144" s="25">
        <f>'[1]2012-2025'!P139</f>
        <v>29.711805555555557</v>
      </c>
    </row>
    <row r="145" spans="1:17" s="1" customFormat="1" ht="18" customHeight="1" x14ac:dyDescent="0.2">
      <c r="A145" s="129"/>
      <c r="B145" s="4" t="s">
        <v>138</v>
      </c>
      <c r="C145" s="68" t="str">
        <f>[1]Nacional!B138</f>
        <v>Und</v>
      </c>
      <c r="D145" s="25">
        <v>21.561944444444446</v>
      </c>
      <c r="E145" s="25">
        <v>20.837798611111111</v>
      </c>
      <c r="F145" s="25">
        <v>27.022916666666664</v>
      </c>
      <c r="G145" s="25">
        <v>29.99</v>
      </c>
      <c r="H145" s="25">
        <v>32.232232499999995</v>
      </c>
      <c r="I145" s="25">
        <v>32.427391666666672</v>
      </c>
      <c r="J145" s="25">
        <v>33.284686388888886</v>
      </c>
      <c r="K145" s="25">
        <v>29.820943750000001</v>
      </c>
      <c r="L145" s="25">
        <v>30.957041666666669</v>
      </c>
      <c r="M145" s="25">
        <v>29.154122222222224</v>
      </c>
      <c r="N145" s="25">
        <v>41.000763888888891</v>
      </c>
      <c r="O145" s="25">
        <v>34.944693241943249</v>
      </c>
      <c r="P145" s="25">
        <v>34.5</v>
      </c>
      <c r="Q145" s="25">
        <f>'[1]2012-2025'!P140</f>
        <v>35.229629329004325</v>
      </c>
    </row>
    <row r="146" spans="1:17" s="1" customFormat="1" ht="18" customHeight="1" x14ac:dyDescent="0.2">
      <c r="A146" s="28"/>
      <c r="B146" s="5" t="s">
        <v>139</v>
      </c>
      <c r="C146" s="68" t="str">
        <f>[1]Nacional!B139</f>
        <v>lb</v>
      </c>
      <c r="D146" s="25"/>
      <c r="E146" s="25">
        <v>35</v>
      </c>
      <c r="F146" s="25">
        <v>26.5</v>
      </c>
      <c r="G146" s="25">
        <v>27.065416666666668</v>
      </c>
      <c r="H146" s="25">
        <v>41.22140151515152</v>
      </c>
      <c r="I146" s="25">
        <v>45.274618055555564</v>
      </c>
      <c r="J146" s="25">
        <v>31.861250000000002</v>
      </c>
      <c r="K146" s="25">
        <v>31.074479938271605</v>
      </c>
      <c r="L146" s="25">
        <v>40.38926428571429</v>
      </c>
      <c r="M146" s="25">
        <v>37.301944444444445</v>
      </c>
      <c r="N146" s="25">
        <v>46.560194479412502</v>
      </c>
      <c r="O146" s="25">
        <v>62.057294454934855</v>
      </c>
      <c r="P146" s="25">
        <v>0</v>
      </c>
      <c r="Q146" s="25">
        <v>0</v>
      </c>
    </row>
    <row r="147" spans="1:17" s="2" customFormat="1" ht="18" customHeight="1" x14ac:dyDescent="0.25">
      <c r="A147" s="90" t="s">
        <v>140</v>
      </c>
      <c r="B147" s="10"/>
      <c r="C147" s="62"/>
      <c r="D147" s="30"/>
      <c r="E147" s="30"/>
      <c r="F147" s="30"/>
      <c r="G147" s="30"/>
      <c r="H147" s="14"/>
      <c r="I147" s="14"/>
      <c r="J147" s="14"/>
      <c r="K147" s="14"/>
      <c r="L147" s="14"/>
      <c r="M147" s="14"/>
      <c r="N147" s="14"/>
      <c r="O147" s="14"/>
      <c r="P147" s="14"/>
      <c r="Q147" s="55"/>
    </row>
    <row r="148" spans="1:17" s="1" customFormat="1" ht="18" customHeight="1" x14ac:dyDescent="0.2">
      <c r="A148" s="127" t="s">
        <v>141</v>
      </c>
      <c r="B148" s="5" t="s">
        <v>142</v>
      </c>
      <c r="C148" s="68" t="str">
        <f>[1]Nacional!B141</f>
        <v>lb</v>
      </c>
      <c r="D148" s="25">
        <v>101.43397598379629</v>
      </c>
      <c r="E148" s="25">
        <v>111.90797569444446</v>
      </c>
      <c r="F148" s="25">
        <v>123.55246701388889</v>
      </c>
      <c r="G148" s="25">
        <v>140.91041666666666</v>
      </c>
      <c r="H148" s="25">
        <v>140.95969381613762</v>
      </c>
      <c r="I148" s="25">
        <v>145.31247672784392</v>
      </c>
      <c r="J148" s="25">
        <v>150.01565881283068</v>
      </c>
      <c r="K148" s="25">
        <v>152.94039461254411</v>
      </c>
      <c r="L148" s="25">
        <v>160.36100675154321</v>
      </c>
      <c r="M148" s="25">
        <v>202.28167941192683</v>
      </c>
      <c r="N148" s="25">
        <v>237.98916318721874</v>
      </c>
      <c r="O148" s="25">
        <v>237.64887735434436</v>
      </c>
      <c r="P148" s="25">
        <v>236.81730555555555</v>
      </c>
      <c r="Q148" s="25">
        <f>'[1]2012-2025'!P143</f>
        <v>240.91013744212967</v>
      </c>
    </row>
    <row r="149" spans="1:17" s="1" customFormat="1" ht="18" customHeight="1" x14ac:dyDescent="0.2">
      <c r="A149" s="128"/>
      <c r="B149" s="4" t="s">
        <v>143</v>
      </c>
      <c r="C149" s="68" t="str">
        <f>[1]Nacional!B142</f>
        <v>lb</v>
      </c>
      <c r="D149" s="25">
        <v>97.33781973379628</v>
      </c>
      <c r="E149" s="25">
        <v>109.09322569444443</v>
      </c>
      <c r="F149" s="25">
        <v>123.23403645833334</v>
      </c>
      <c r="G149" s="25">
        <v>141.07833333333332</v>
      </c>
      <c r="H149" s="25">
        <v>140.91493015873019</v>
      </c>
      <c r="I149" s="25">
        <v>148.18984734623015</v>
      </c>
      <c r="J149" s="25">
        <v>151.02968296682099</v>
      </c>
      <c r="K149" s="25">
        <v>155.52113330853177</v>
      </c>
      <c r="L149" s="25">
        <v>161.96510590277779</v>
      </c>
      <c r="M149" s="25">
        <v>202.15992759314372</v>
      </c>
      <c r="N149" s="25">
        <v>237.98390965988187</v>
      </c>
      <c r="O149" s="25">
        <v>237.99918510070677</v>
      </c>
      <c r="P149" s="25">
        <v>237.73196428571427</v>
      </c>
      <c r="Q149" s="25">
        <f>'[1]2012-2025'!P144</f>
        <v>240.38295800264552</v>
      </c>
    </row>
    <row r="150" spans="1:17" s="1" customFormat="1" ht="18" customHeight="1" x14ac:dyDescent="0.2">
      <c r="A150" s="128"/>
      <c r="B150" s="4" t="s">
        <v>144</v>
      </c>
      <c r="C150" s="68" t="str">
        <f>[1]Nacional!B143</f>
        <v>lb</v>
      </c>
      <c r="D150" s="25">
        <v>44.309432870370365</v>
      </c>
      <c r="E150" s="25">
        <v>47.136247916666662</v>
      </c>
      <c r="F150" s="25">
        <v>52.154090277777762</v>
      </c>
      <c r="G150" s="25">
        <v>63.677916666666661</v>
      </c>
      <c r="H150" s="25">
        <v>63.959754398148156</v>
      </c>
      <c r="I150" s="25">
        <v>66.090713321208099</v>
      </c>
      <c r="J150" s="25">
        <v>71.303827064043219</v>
      </c>
      <c r="K150" s="25">
        <v>74.727700079916232</v>
      </c>
      <c r="L150" s="25">
        <v>78.463660604056443</v>
      </c>
      <c r="M150" s="25">
        <v>109.03420669367284</v>
      </c>
      <c r="N150" s="25">
        <v>128.90319869012851</v>
      </c>
      <c r="O150" s="25">
        <v>126.17011506605066</v>
      </c>
      <c r="P150" s="25">
        <v>123.59120833333334</v>
      </c>
      <c r="Q150" s="25">
        <f>'[1]2012-2025'!P145</f>
        <v>127.92433052248678</v>
      </c>
    </row>
    <row r="151" spans="1:17" s="1" customFormat="1" ht="18" customHeight="1" x14ac:dyDescent="0.2">
      <c r="A151" s="128"/>
      <c r="B151" s="4" t="s">
        <v>145</v>
      </c>
      <c r="C151" s="68" t="str">
        <f>[1]Nacional!B144</f>
        <v>lb</v>
      </c>
      <c r="D151" s="25">
        <v>109.89256221064812</v>
      </c>
      <c r="E151" s="25">
        <v>112.79898263888889</v>
      </c>
      <c r="F151" s="25">
        <v>128.46705729166669</v>
      </c>
      <c r="G151" s="25">
        <v>173.30145833333333</v>
      </c>
      <c r="H151" s="25">
        <v>177.83427534722225</v>
      </c>
      <c r="I151" s="25">
        <v>181.08244398974867</v>
      </c>
      <c r="J151" s="25">
        <v>180.16425337577161</v>
      </c>
      <c r="K151" s="25">
        <v>182.58246620094795</v>
      </c>
      <c r="L151" s="25">
        <v>188.80358997464725</v>
      </c>
      <c r="M151" s="25">
        <v>233.98620965608464</v>
      </c>
      <c r="N151" s="25">
        <v>290.62346939369485</v>
      </c>
      <c r="O151" s="25">
        <v>296.30319233188931</v>
      </c>
      <c r="P151" s="25">
        <v>291.01095238095235</v>
      </c>
      <c r="Q151" s="25">
        <f>'[1]2012-2025'!P146</f>
        <v>294.4252528521825</v>
      </c>
    </row>
    <row r="152" spans="1:17" s="1" customFormat="1" ht="18" customHeight="1" x14ac:dyDescent="0.2">
      <c r="A152" s="129"/>
      <c r="B152" s="4" t="s">
        <v>229</v>
      </c>
      <c r="C152" s="68" t="str">
        <f>[1]Nacional!B145</f>
        <v>lb</v>
      </c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>
        <v>193.39177714026081</v>
      </c>
      <c r="P152" s="25">
        <v>183.64300595238095</v>
      </c>
      <c r="Q152" s="25">
        <f>'[1]2012-2025'!P147</f>
        <v>190.57459325396826</v>
      </c>
    </row>
    <row r="153" spans="1:17" s="1" customFormat="1" ht="18" customHeight="1" x14ac:dyDescent="0.2">
      <c r="A153" s="130" t="s">
        <v>146</v>
      </c>
      <c r="B153" s="4" t="s">
        <v>147</v>
      </c>
      <c r="C153" s="68" t="str">
        <f>[1]Nacional!B146</f>
        <v>lb</v>
      </c>
      <c r="D153" s="25">
        <v>88.462211805555555</v>
      </c>
      <c r="E153" s="25">
        <v>93.645913194444461</v>
      </c>
      <c r="F153" s="25">
        <v>94.955121527777791</v>
      </c>
      <c r="G153" s="25">
        <v>114.88916666666699</v>
      </c>
      <c r="H153" s="25">
        <v>116.56248581349207</v>
      </c>
      <c r="I153" s="25">
        <v>111.94079217372132</v>
      </c>
      <c r="J153" s="25">
        <v>106.77303048941799</v>
      </c>
      <c r="K153" s="25">
        <v>103.72446515376981</v>
      </c>
      <c r="L153" s="25">
        <v>103.84946712411818</v>
      </c>
      <c r="M153" s="25">
        <v>127.07263730434306</v>
      </c>
      <c r="N153" s="25">
        <v>154.74424475284692</v>
      </c>
      <c r="O153" s="25">
        <v>157.05969827209623</v>
      </c>
      <c r="P153" s="25">
        <v>166.23417857142857</v>
      </c>
      <c r="Q153" s="25">
        <f>'[1]2012-2025'!P148</f>
        <v>168.71349065806879</v>
      </c>
    </row>
    <row r="154" spans="1:17" s="1" customFormat="1" ht="18" customHeight="1" x14ac:dyDescent="0.2">
      <c r="A154" s="131"/>
      <c r="B154" s="4" t="s">
        <v>148</v>
      </c>
      <c r="C154" s="68" t="str">
        <f>[1]Nacional!B147</f>
        <v>lb</v>
      </c>
      <c r="D154" s="25">
        <v>70.394077690972225</v>
      </c>
      <c r="E154" s="25">
        <v>72.736541666666668</v>
      </c>
      <c r="F154" s="25">
        <v>76.624961805555571</v>
      </c>
      <c r="G154" s="25">
        <v>91.524583333333325</v>
      </c>
      <c r="H154" s="25">
        <v>95.289374834656087</v>
      </c>
      <c r="I154" s="25">
        <v>91.944109457671956</v>
      </c>
      <c r="J154" s="25">
        <v>87.417409705687831</v>
      </c>
      <c r="K154" s="25">
        <v>82.372937348434732</v>
      </c>
      <c r="L154" s="25">
        <v>84.678460234788346</v>
      </c>
      <c r="M154" s="25">
        <v>107.49418799603173</v>
      </c>
      <c r="N154" s="25">
        <v>122.23592489484757</v>
      </c>
      <c r="O154" s="25">
        <v>126.4006413060164</v>
      </c>
      <c r="P154" s="25">
        <v>124.15166666666669</v>
      </c>
      <c r="Q154" s="25">
        <f>'[1]2012-2025'!P149</f>
        <v>125.93904947916666</v>
      </c>
    </row>
    <row r="155" spans="1:17" s="1" customFormat="1" ht="18" customHeight="1" x14ac:dyDescent="0.2">
      <c r="A155" s="131"/>
      <c r="B155" s="4" t="s">
        <v>149</v>
      </c>
      <c r="C155" s="68" t="str">
        <f>[1]Nacional!B148</f>
        <v>lb</v>
      </c>
      <c r="D155" s="25">
        <v>103.63601996527778</v>
      </c>
      <c r="E155" s="25">
        <v>111.29557986111111</v>
      </c>
      <c r="F155" s="25">
        <v>117.26286631944446</v>
      </c>
      <c r="G155" s="25">
        <v>118.89583333333333</v>
      </c>
      <c r="H155" s="25">
        <v>121.93971455026455</v>
      </c>
      <c r="I155" s="25">
        <v>119.68671242559525</v>
      </c>
      <c r="J155" s="25">
        <v>112.44816601906966</v>
      </c>
      <c r="K155" s="25">
        <v>104.4749006558642</v>
      </c>
      <c r="L155" s="25">
        <v>106.67528648589065</v>
      </c>
      <c r="M155" s="25">
        <v>123.98187195491624</v>
      </c>
      <c r="N155" s="25">
        <v>130.83466418836483</v>
      </c>
      <c r="O155" s="25">
        <v>127.62253683082135</v>
      </c>
      <c r="P155" s="25">
        <v>129.75742063492063</v>
      </c>
      <c r="Q155" s="25">
        <f>'[1]2012-2025'!P150</f>
        <v>130.02472883597883</v>
      </c>
    </row>
    <row r="156" spans="1:17" s="1" customFormat="1" ht="18" customHeight="1" x14ac:dyDescent="0.2">
      <c r="A156" s="132"/>
      <c r="B156" s="4" t="s">
        <v>250</v>
      </c>
      <c r="C156" s="68" t="str">
        <f>[1]Nacional!B149</f>
        <v>lb</v>
      </c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>
        <v>117.78938165510266</v>
      </c>
      <c r="P156" s="25">
        <v>145.60409722222224</v>
      </c>
      <c r="Q156" s="25">
        <f>'[1]2012-2025'!P151</f>
        <v>122.88241435185184</v>
      </c>
    </row>
    <row r="157" spans="1:17" s="2" customFormat="1" ht="18" customHeight="1" x14ac:dyDescent="0.25">
      <c r="A157" s="91" t="s">
        <v>150</v>
      </c>
      <c r="B157" s="10"/>
      <c r="C157" s="62"/>
      <c r="D157" s="30"/>
      <c r="E157" s="30"/>
      <c r="F157" s="30"/>
      <c r="G157" s="30"/>
      <c r="H157" s="14"/>
      <c r="I157" s="14"/>
      <c r="J157" s="14"/>
      <c r="K157" s="14"/>
      <c r="L157" s="14"/>
      <c r="M157" s="14"/>
      <c r="N157" s="14"/>
      <c r="O157" s="14"/>
      <c r="P157" s="14"/>
      <c r="Q157" s="55"/>
    </row>
    <row r="158" spans="1:17" s="1" customFormat="1" ht="18" customHeight="1" x14ac:dyDescent="0.2">
      <c r="A158" s="35"/>
      <c r="B158" s="4" t="s">
        <v>151</v>
      </c>
      <c r="C158" s="68" t="str">
        <f>[1]Nacional!B151</f>
        <v>lb</v>
      </c>
      <c r="D158" s="25">
        <v>100.98352623456789</v>
      </c>
      <c r="E158" s="25">
        <v>148.28705357142854</v>
      </c>
      <c r="F158" s="25">
        <v>170.55214120370368</v>
      </c>
      <c r="G158" s="25">
        <v>179.66458333333335</v>
      </c>
      <c r="H158" s="25">
        <v>180.37508053902116</v>
      </c>
      <c r="I158" s="25">
        <v>179.38097642195763</v>
      </c>
      <c r="J158" s="25">
        <v>183.57675727237657</v>
      </c>
      <c r="K158" s="25">
        <v>190.77124331046079</v>
      </c>
      <c r="L158" s="25">
        <v>195.71879705412263</v>
      </c>
      <c r="M158" s="25">
        <v>203.80065452766758</v>
      </c>
      <c r="N158" s="25">
        <v>242.50703733968089</v>
      </c>
      <c r="O158" s="25">
        <v>248.63343698777149</v>
      </c>
      <c r="P158" s="25">
        <v>275.62366666666668</v>
      </c>
      <c r="Q158" s="25">
        <f>'[1]2012-2025'!P153</f>
        <v>289.45649123677248</v>
      </c>
    </row>
    <row r="159" spans="1:17" s="1" customFormat="1" ht="18" customHeight="1" x14ac:dyDescent="0.2">
      <c r="A159" s="35"/>
      <c r="B159" s="4" t="s">
        <v>152</v>
      </c>
      <c r="C159" s="68" t="str">
        <f>[1]Nacional!B152</f>
        <v>lb</v>
      </c>
      <c r="D159" s="25">
        <v>102.03126220703125</v>
      </c>
      <c r="E159" s="25">
        <v>148.61132449494951</v>
      </c>
      <c r="F159" s="25">
        <v>158.77543907828286</v>
      </c>
      <c r="G159" s="25">
        <v>184.99520833333332</v>
      </c>
      <c r="H159" s="25">
        <v>194.47814775925929</v>
      </c>
      <c r="I159" s="25">
        <v>195.97091363260583</v>
      </c>
      <c r="J159" s="25">
        <v>202.65118845173512</v>
      </c>
      <c r="K159" s="25">
        <v>201.45533058476315</v>
      </c>
      <c r="L159" s="25">
        <v>213.3928173087522</v>
      </c>
      <c r="M159" s="25">
        <v>229.73530842151675</v>
      </c>
      <c r="N159" s="25">
        <v>293.25205815007445</v>
      </c>
      <c r="O159" s="25">
        <v>285.01362163903974</v>
      </c>
      <c r="P159" s="25">
        <v>266.38708333333335</v>
      </c>
      <c r="Q159" s="25">
        <f>'[1]2012-2025'!P154</f>
        <v>300.58107969576719</v>
      </c>
    </row>
    <row r="160" spans="1:17" s="1" customFormat="1" ht="18" customHeight="1" x14ac:dyDescent="0.2">
      <c r="A160" s="133" t="s">
        <v>251</v>
      </c>
      <c r="B160" s="4" t="s">
        <v>230</v>
      </c>
      <c r="C160" s="68" t="str">
        <f>[1]Nacional!B153</f>
        <v>Lt</v>
      </c>
      <c r="D160" s="25">
        <v>47.624652777777783</v>
      </c>
      <c r="E160" s="25">
        <v>53.591071969696969</v>
      </c>
      <c r="F160" s="25">
        <v>55.195943287037039</v>
      </c>
      <c r="G160" s="25">
        <v>56.191458333333337</v>
      </c>
      <c r="H160" s="25">
        <v>56.098864748677251</v>
      </c>
      <c r="I160" s="25">
        <v>55.906797977292769</v>
      </c>
      <c r="J160" s="25">
        <v>56.002828538359779</v>
      </c>
      <c r="K160" s="25">
        <v>56.38931757054673</v>
      </c>
      <c r="L160" s="25">
        <v>58.541640928130505</v>
      </c>
      <c r="M160" s="25">
        <v>60.80351106426366</v>
      </c>
      <c r="N160" s="25">
        <v>67.096825853361224</v>
      </c>
      <c r="O160" s="25">
        <v>68.354722143454936</v>
      </c>
      <c r="P160" s="25">
        <v>74.222809523809516</v>
      </c>
      <c r="Q160" s="25">
        <f>'[1]2012-2025'!P155</f>
        <v>75.128576967592593</v>
      </c>
    </row>
    <row r="161" spans="1:17" s="1" customFormat="1" ht="18" customHeight="1" x14ac:dyDescent="0.2">
      <c r="A161" s="133"/>
      <c r="B161" s="4" t="s">
        <v>252</v>
      </c>
      <c r="C161" s="68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>
        <v>343.91844748598777</v>
      </c>
      <c r="P161" s="25">
        <v>392.9058761666667</v>
      </c>
      <c r="Q161" s="25">
        <f>'[1]2012-2025'!P156</f>
        <v>407.99276116232642</v>
      </c>
    </row>
    <row r="162" spans="1:17" s="1" customFormat="1" ht="18" customHeight="1" x14ac:dyDescent="0.2">
      <c r="A162" s="40"/>
      <c r="B162" s="4" t="s">
        <v>226</v>
      </c>
      <c r="C162" s="68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>
        <v>139.55784958213081</v>
      </c>
      <c r="P162" s="25">
        <v>139.2668896825397</v>
      </c>
      <c r="Q162" s="25">
        <f>'[1]2012-2025'!P157</f>
        <v>140.45102139550264</v>
      </c>
    </row>
    <row r="163" spans="1:17" s="73" customFormat="1" ht="18" customHeight="1" x14ac:dyDescent="0.2">
      <c r="A163" s="76"/>
      <c r="B163" s="71"/>
      <c r="C163" s="72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s="73" customFormat="1" ht="18" customHeight="1" x14ac:dyDescent="0.25">
      <c r="A164" s="113" t="s">
        <v>262</v>
      </c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</row>
    <row r="165" spans="1:17" s="73" customFormat="1" ht="18" customHeight="1" x14ac:dyDescent="0.25">
      <c r="A165" s="113" t="s">
        <v>257</v>
      </c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</row>
    <row r="166" spans="1:17" s="73" customFormat="1" ht="6.75" customHeight="1" x14ac:dyDescent="0.25">
      <c r="A166" s="2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</row>
    <row r="167" spans="1:17" s="73" customFormat="1" ht="24.95" customHeight="1" x14ac:dyDescent="0.2">
      <c r="A167" s="114" t="s">
        <v>0</v>
      </c>
      <c r="B167" s="115"/>
      <c r="C167" s="101"/>
      <c r="D167" s="116" t="s">
        <v>241</v>
      </c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8"/>
    </row>
    <row r="168" spans="1:17" s="73" customFormat="1" ht="24.95" customHeight="1" x14ac:dyDescent="0.2">
      <c r="A168" s="114"/>
      <c r="B168" s="115"/>
      <c r="C168" s="102" t="s">
        <v>228</v>
      </c>
      <c r="D168" s="60">
        <v>2012</v>
      </c>
      <c r="E168" s="60">
        <v>2013</v>
      </c>
      <c r="F168" s="60">
        <v>2014</v>
      </c>
      <c r="G168" s="60">
        <v>2015</v>
      </c>
      <c r="H168" s="60">
        <v>2016</v>
      </c>
      <c r="I168" s="60">
        <v>2017</v>
      </c>
      <c r="J168" s="60">
        <v>2018</v>
      </c>
      <c r="K168" s="60">
        <v>2019</v>
      </c>
      <c r="L168" s="60">
        <v>2020</v>
      </c>
      <c r="M168" s="60">
        <v>2021</v>
      </c>
      <c r="N168" s="60">
        <v>2022</v>
      </c>
      <c r="O168" s="60">
        <v>2023</v>
      </c>
      <c r="P168" s="60">
        <v>2024</v>
      </c>
      <c r="Q168" s="60">
        <v>2025</v>
      </c>
    </row>
    <row r="169" spans="1:17" s="2" customFormat="1" ht="18" customHeight="1" x14ac:dyDescent="0.25">
      <c r="A169" s="90" t="s">
        <v>153</v>
      </c>
      <c r="B169" s="41"/>
      <c r="C169" s="62"/>
      <c r="D169" s="30"/>
      <c r="E169" s="30"/>
      <c r="F169" s="30"/>
      <c r="G169" s="30"/>
      <c r="H169" s="14"/>
      <c r="I169" s="14"/>
      <c r="J169" s="14"/>
      <c r="K169" s="14"/>
      <c r="L169" s="14"/>
      <c r="M169" s="14"/>
      <c r="N169" s="14"/>
      <c r="O169" s="14"/>
      <c r="P169" s="14"/>
      <c r="Q169" s="58"/>
    </row>
    <row r="170" spans="1:17" s="1" customFormat="1" ht="20.100000000000001" customHeight="1" x14ac:dyDescent="0.2">
      <c r="A170" s="127" t="s">
        <v>154</v>
      </c>
      <c r="B170" s="4" t="s">
        <v>155</v>
      </c>
      <c r="C170" s="68" t="str">
        <f>[1]Nacional!B156</f>
        <v>lb</v>
      </c>
      <c r="D170" s="25"/>
      <c r="E170" s="25">
        <v>61.302514583333327</v>
      </c>
      <c r="F170" s="25">
        <v>62.582126736111114</v>
      </c>
      <c r="G170" s="25">
        <v>68.137499999999989</v>
      </c>
      <c r="H170" s="25">
        <v>63.593025892857149</v>
      </c>
      <c r="I170" s="25">
        <v>56.179703078152549</v>
      </c>
      <c r="J170" s="25">
        <v>55.717490740740743</v>
      </c>
      <c r="K170" s="25">
        <v>56.869996638007052</v>
      </c>
      <c r="L170" s="25">
        <v>59.502496555335092</v>
      </c>
      <c r="M170" s="25">
        <v>70.725399043761044</v>
      </c>
      <c r="N170" s="25">
        <v>81.386234458405298</v>
      </c>
      <c r="O170" s="25">
        <v>81.198744516276818</v>
      </c>
      <c r="P170" s="25">
        <v>79.506041666666675</v>
      </c>
      <c r="Q170" s="25">
        <f>'[1]2012-2025'!P159</f>
        <v>79.277239583333326</v>
      </c>
    </row>
    <row r="171" spans="1:17" s="1" customFormat="1" ht="20.100000000000001" customHeight="1" x14ac:dyDescent="0.2">
      <c r="A171" s="129"/>
      <c r="B171" s="4" t="s">
        <v>156</v>
      </c>
      <c r="C171" s="68" t="str">
        <f>[1]Nacional!B157</f>
        <v>lb</v>
      </c>
      <c r="D171" s="25">
        <v>54.099681712962962</v>
      </c>
      <c r="E171" s="25"/>
      <c r="F171" s="25">
        <v>57.145375000000001</v>
      </c>
      <c r="G171" s="25">
        <v>55.316041666666663</v>
      </c>
      <c r="H171" s="25">
        <v>51.657371296296297</v>
      </c>
      <c r="I171" s="25">
        <v>48.85579679232805</v>
      </c>
      <c r="J171" s="25">
        <v>48.136014079034396</v>
      </c>
      <c r="K171" s="25">
        <v>48.246745205026457</v>
      </c>
      <c r="L171" s="25">
        <v>49.890506035052908</v>
      </c>
      <c r="M171" s="25">
        <v>63.583226521164022</v>
      </c>
      <c r="N171" s="25">
        <v>73.54399804463462</v>
      </c>
      <c r="O171" s="25">
        <v>74.035113267772417</v>
      </c>
      <c r="P171" s="25">
        <v>74.75</v>
      </c>
      <c r="Q171" s="25">
        <f>'[1]2012-2025'!P160</f>
        <v>74.689285714285703</v>
      </c>
    </row>
    <row r="172" spans="1:17" s="1" customFormat="1" ht="20.100000000000001" customHeight="1" x14ac:dyDescent="0.2">
      <c r="A172" s="127" t="s">
        <v>157</v>
      </c>
      <c r="B172" s="4" t="s">
        <v>158</v>
      </c>
      <c r="C172" s="68" t="str">
        <f>[1]Nacional!B158</f>
        <v>lb</v>
      </c>
      <c r="D172" s="25">
        <v>46.410330225330227</v>
      </c>
      <c r="E172" s="25">
        <v>47.898007575757582</v>
      </c>
      <c r="F172" s="25">
        <v>46.405220959595958</v>
      </c>
      <c r="G172" s="25">
        <v>50.377916666666664</v>
      </c>
      <c r="H172" s="25">
        <v>49.598944923941794</v>
      </c>
      <c r="I172" s="25">
        <v>49.771939732142847</v>
      </c>
      <c r="J172" s="25">
        <v>44.976738839285709</v>
      </c>
      <c r="K172" s="25">
        <v>44.950665839947078</v>
      </c>
      <c r="L172" s="25">
        <v>47.574865327380941</v>
      </c>
      <c r="M172" s="25">
        <v>57.335176587301589</v>
      </c>
      <c r="N172" s="25">
        <v>74.152275272228096</v>
      </c>
      <c r="O172" s="25">
        <v>74.809331976676958</v>
      </c>
      <c r="P172" s="25">
        <v>75.602313492063487</v>
      </c>
      <c r="Q172" s="25">
        <f>'[1]2012-2025'!P161</f>
        <v>74.425409887566147</v>
      </c>
    </row>
    <row r="173" spans="1:17" s="1" customFormat="1" ht="20.100000000000001" customHeight="1" x14ac:dyDescent="0.2">
      <c r="A173" s="129"/>
      <c r="B173" s="4" t="s">
        <v>159</v>
      </c>
      <c r="C173" s="68" t="str">
        <f>[1]Nacional!B159</f>
        <v>lb</v>
      </c>
      <c r="D173" s="25">
        <v>56.68388888888888</v>
      </c>
      <c r="E173" s="25">
        <v>76.268813131313138</v>
      </c>
      <c r="F173" s="25">
        <v>81.171690972222237</v>
      </c>
      <c r="G173" s="25">
        <v>83.37929166666666</v>
      </c>
      <c r="H173" s="25">
        <v>85.310607175925909</v>
      </c>
      <c r="I173" s="25">
        <v>83.162381900352727</v>
      </c>
      <c r="J173" s="25">
        <v>78.907106701940037</v>
      </c>
      <c r="K173" s="25">
        <v>76.68464561287476</v>
      </c>
      <c r="L173" s="25">
        <v>77.653927965167554</v>
      </c>
      <c r="M173" s="25">
        <v>90.343702546296299</v>
      </c>
      <c r="N173" s="25">
        <v>102.59730609120095</v>
      </c>
      <c r="O173" s="25">
        <v>103.96528004738137</v>
      </c>
      <c r="P173" s="25">
        <v>108.42870238095239</v>
      </c>
      <c r="Q173" s="25">
        <f>'[1]2012-2025'!P162</f>
        <v>108.0583518931878</v>
      </c>
    </row>
    <row r="174" spans="1:17" s="1" customFormat="1" ht="20.100000000000001" customHeight="1" x14ac:dyDescent="0.2">
      <c r="A174" s="28"/>
      <c r="B174" s="4" t="s">
        <v>160</v>
      </c>
      <c r="C174" s="68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>
        <v>121.32485370285379</v>
      </c>
      <c r="P174" s="25">
        <v>109.45037698412699</v>
      </c>
      <c r="Q174" s="25">
        <f>'[1]2012-2025'!P163</f>
        <v>110.1536824156746</v>
      </c>
    </row>
    <row r="175" spans="1:17" s="1" customFormat="1" ht="20.100000000000001" customHeight="1" x14ac:dyDescent="0.2">
      <c r="A175" s="28"/>
      <c r="B175" s="4" t="s">
        <v>253</v>
      </c>
      <c r="C175" s="68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>
        <v>151.48221719235886</v>
      </c>
      <c r="P175" s="25">
        <v>160.56589285714284</v>
      </c>
      <c r="Q175" s="25">
        <f>'[1]2012-2025'!P164</f>
        <v>160.58712012235449</v>
      </c>
    </row>
    <row r="176" spans="1:17" s="1" customFormat="1" ht="20.100000000000001" customHeight="1" x14ac:dyDescent="0.2">
      <c r="A176" s="38"/>
      <c r="B176" s="109" t="s">
        <v>161</v>
      </c>
      <c r="C176" s="85" t="str">
        <f>[1]Nacional!B162</f>
        <v>Und</v>
      </c>
      <c r="D176" s="51">
        <v>5.5321797839506175</v>
      </c>
      <c r="E176" s="51">
        <v>5.9614252314814813</v>
      </c>
      <c r="F176" s="51">
        <v>5.726642240918804</v>
      </c>
      <c r="G176" s="51">
        <v>6.7794743589743582</v>
      </c>
      <c r="H176" s="51">
        <v>6.7723043330280843</v>
      </c>
      <c r="I176" s="51">
        <v>6.6298281390083043</v>
      </c>
      <c r="J176" s="51">
        <v>7.1639463123714</v>
      </c>
      <c r="K176" s="51">
        <v>7.0532252938299154</v>
      </c>
      <c r="L176" s="51">
        <v>6.95395578933348</v>
      </c>
      <c r="M176" s="51">
        <v>7.1127732598966098</v>
      </c>
      <c r="N176" s="51">
        <v>7.6889468799167204</v>
      </c>
      <c r="O176" s="51">
        <v>8.7146593160623667</v>
      </c>
      <c r="P176" s="51">
        <v>7.8185448412698433</v>
      </c>
      <c r="Q176" s="51">
        <f>'[1]2012-2025'!P165</f>
        <v>7.837721901179453</v>
      </c>
    </row>
    <row r="177" spans="1:17" ht="20.100000000000001" customHeight="1" x14ac:dyDescent="0.25">
      <c r="A177" s="92" t="s">
        <v>162</v>
      </c>
      <c r="B177" s="77"/>
      <c r="C177" s="78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80"/>
    </row>
    <row r="178" spans="1:17" ht="20.100000000000001" customHeight="1" x14ac:dyDescent="0.25">
      <c r="A178" s="134" t="s">
        <v>163</v>
      </c>
      <c r="B178" s="45" t="s">
        <v>164</v>
      </c>
      <c r="C178" s="87" t="s">
        <v>36</v>
      </c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3">
        <v>313.1950026448568</v>
      </c>
      <c r="O178" s="53">
        <v>327.38348893908147</v>
      </c>
      <c r="P178" s="53">
        <v>322.8203125</v>
      </c>
      <c r="Q178" s="53">
        <f>'[1]2012-2025'!P167</f>
        <v>367.05493437500002</v>
      </c>
    </row>
    <row r="179" spans="1:17" ht="20.100000000000001" customHeight="1" x14ac:dyDescent="0.25">
      <c r="A179" s="134"/>
      <c r="B179" s="12" t="s">
        <v>165</v>
      </c>
      <c r="C179" s="68" t="s">
        <v>36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25">
        <v>251.09259178524925</v>
      </c>
      <c r="O179" s="25">
        <v>258.66737829198286</v>
      </c>
      <c r="P179" s="25">
        <v>229.51726190476194</v>
      </c>
      <c r="Q179" s="25">
        <f>'[1]2012-2025'!P168</f>
        <v>249.94611111111109</v>
      </c>
    </row>
    <row r="180" spans="1:17" ht="20.100000000000001" customHeight="1" x14ac:dyDescent="0.25">
      <c r="A180" s="134"/>
      <c r="B180" s="12" t="s">
        <v>166</v>
      </c>
      <c r="C180" s="68" t="s">
        <v>36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25">
        <v>174.24458239237467</v>
      </c>
      <c r="O180" s="25">
        <v>161.00520588210779</v>
      </c>
      <c r="P180" s="25">
        <v>142.87133333333333</v>
      </c>
      <c r="Q180" s="25">
        <f>'[1]2012-2025'!P169</f>
        <v>152.26817518187829</v>
      </c>
    </row>
    <row r="181" spans="1:17" ht="20.100000000000001" customHeight="1" x14ac:dyDescent="0.25">
      <c r="A181" s="135"/>
      <c r="B181" s="12" t="s">
        <v>167</v>
      </c>
      <c r="C181" s="68" t="s">
        <v>36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25">
        <v>175.01166598002118</v>
      </c>
      <c r="O181" s="25">
        <v>172.58968262713299</v>
      </c>
      <c r="P181" s="25">
        <v>141.15416666666667</v>
      </c>
      <c r="Q181" s="25">
        <f>'[1]2012-2025'!P170</f>
        <v>167.48414980158731</v>
      </c>
    </row>
    <row r="182" spans="1:17" ht="20.100000000000001" customHeight="1" x14ac:dyDescent="0.25">
      <c r="A182" s="43"/>
      <c r="B182" s="12" t="s">
        <v>167</v>
      </c>
      <c r="C182" s="68" t="s">
        <v>36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25">
        <v>123.53889822278704</v>
      </c>
      <c r="O182" s="25">
        <v>120.95496213670761</v>
      </c>
      <c r="P182" s="25">
        <v>119.13700000000001</v>
      </c>
      <c r="Q182" s="25">
        <f>'[1]2012-2025'!P171</f>
        <v>121.22650843253969</v>
      </c>
    </row>
    <row r="183" spans="1:17" ht="20.100000000000001" customHeight="1" x14ac:dyDescent="0.25">
      <c r="A183" s="43"/>
      <c r="B183" s="12" t="s">
        <v>168</v>
      </c>
      <c r="C183" s="68" t="s">
        <v>36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25">
        <v>295.2791697184245</v>
      </c>
      <c r="O183" s="25">
        <v>291.73147377102964</v>
      </c>
      <c r="P183" s="25">
        <v>290.2051428571429</v>
      </c>
      <c r="Q183" s="25">
        <f>'[1]2012-2025'!P172</f>
        <v>310.36425925925931</v>
      </c>
    </row>
    <row r="184" spans="1:17" ht="20.100000000000001" customHeight="1" x14ac:dyDescent="0.25">
      <c r="A184" s="43"/>
      <c r="B184" s="12" t="s">
        <v>169</v>
      </c>
      <c r="C184" s="68" t="s">
        <v>36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25">
        <v>280.63875376383464</v>
      </c>
      <c r="O184" s="25">
        <v>275.79406266425065</v>
      </c>
      <c r="P184" s="25">
        <v>297.31911904761904</v>
      </c>
      <c r="Q184" s="25">
        <f>'[1]2012-2025'!P173</f>
        <v>315.99413591269843</v>
      </c>
    </row>
    <row r="185" spans="1:17" ht="20.100000000000001" customHeight="1" x14ac:dyDescent="0.25">
      <c r="A185" s="43"/>
      <c r="B185" s="12" t="s">
        <v>170</v>
      </c>
      <c r="C185" s="68" t="s">
        <v>36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25">
        <v>311.23750305175781</v>
      </c>
      <c r="O185" s="25">
        <v>408.6363493055556</v>
      </c>
      <c r="P185" s="25">
        <v>423.05333333333328</v>
      </c>
      <c r="Q185" s="25">
        <f>'[1]2012-2025'!P174</f>
        <v>412.24577662037035</v>
      </c>
    </row>
    <row r="186" spans="1:17" ht="20.100000000000001" customHeight="1" x14ac:dyDescent="0.25">
      <c r="A186" s="43"/>
      <c r="B186" s="12" t="s">
        <v>171</v>
      </c>
      <c r="C186" s="68" t="s">
        <v>36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25">
        <v>261.64166768391925</v>
      </c>
      <c r="O186" s="25">
        <v>390.47741960806798</v>
      </c>
      <c r="P186" s="25">
        <v>285.77777777777777</v>
      </c>
      <c r="Q186" s="25">
        <f>'[1]2012-2025'!P175</f>
        <v>447.5849120370371</v>
      </c>
    </row>
    <row r="187" spans="1:17" ht="20.100000000000001" customHeight="1" x14ac:dyDescent="0.25">
      <c r="A187" s="43"/>
      <c r="B187" s="12" t="s">
        <v>172</v>
      </c>
      <c r="C187" s="68" t="s">
        <v>36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25">
        <v>343.55312652587889</v>
      </c>
      <c r="O187" s="25">
        <v>391.15825239958582</v>
      </c>
      <c r="P187" s="25">
        <v>321.31666666666666</v>
      </c>
      <c r="Q187" s="25">
        <f>'[1]2012-2025'!P176</f>
        <v>329.15145833333332</v>
      </c>
    </row>
    <row r="188" spans="1:17" ht="20.100000000000001" customHeight="1" x14ac:dyDescent="0.25">
      <c r="A188" s="43"/>
      <c r="B188" s="12" t="s">
        <v>173</v>
      </c>
      <c r="C188" s="68" t="s">
        <v>36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25">
        <v>411.62396291097002</v>
      </c>
      <c r="O188" s="25">
        <v>506.01162791983785</v>
      </c>
      <c r="P188" s="25">
        <v>0</v>
      </c>
      <c r="Q188" s="25">
        <f>'[1]2012-2025'!P177</f>
        <v>613.5546875</v>
      </c>
    </row>
    <row r="189" spans="1:17" ht="20.100000000000001" customHeight="1" x14ac:dyDescent="0.25">
      <c r="A189" s="43"/>
      <c r="B189" s="12" t="s">
        <v>174</v>
      </c>
      <c r="C189" s="68" t="s">
        <v>36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25">
        <v>333.76007205115428</v>
      </c>
      <c r="O189" s="25">
        <v>327.36080951634159</v>
      </c>
      <c r="P189" s="25">
        <v>245.97333333333336</v>
      </c>
      <c r="Q189" s="25">
        <f>'[1]2012-2025'!P178</f>
        <v>300.33909143518525</v>
      </c>
    </row>
    <row r="190" spans="1:17" ht="20.100000000000001" customHeight="1" x14ac:dyDescent="0.25">
      <c r="A190" s="43"/>
      <c r="B190" s="12" t="s">
        <v>175</v>
      </c>
      <c r="C190" s="68" t="s">
        <v>36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25">
        <v>160.463302878728</v>
      </c>
      <c r="O190" s="25">
        <v>162.90443888681065</v>
      </c>
      <c r="P190" s="25">
        <v>150.73642857142858</v>
      </c>
      <c r="Q190" s="25">
        <f>'[1]2012-2025'!P179</f>
        <v>178.58142997685187</v>
      </c>
    </row>
    <row r="191" spans="1:17" ht="20.100000000000001" customHeight="1" x14ac:dyDescent="0.25">
      <c r="A191" s="125" t="s">
        <v>176</v>
      </c>
      <c r="B191" s="12" t="s">
        <v>177</v>
      </c>
      <c r="C191" s="68" t="s">
        <v>36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25">
        <v>146.32395776112875</v>
      </c>
      <c r="O191" s="25">
        <v>153.45928779412324</v>
      </c>
      <c r="P191" s="25">
        <v>153.74779761904762</v>
      </c>
      <c r="Q191" s="25">
        <f>'[1]2012-2025'!P180</f>
        <v>166.04495866402115</v>
      </c>
    </row>
    <row r="192" spans="1:17" ht="20.100000000000001" customHeight="1" x14ac:dyDescent="0.25">
      <c r="A192" s="126"/>
      <c r="B192" s="12" t="s">
        <v>178</v>
      </c>
      <c r="C192" s="68" t="s">
        <v>36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25">
        <v>122.38124940054757</v>
      </c>
      <c r="O192" s="25">
        <v>130.9024933428083</v>
      </c>
      <c r="P192" s="25">
        <v>153.29149999999998</v>
      </c>
      <c r="Q192" s="25">
        <f>'[1]2012-2025'!P181</f>
        <v>150.26690707671955</v>
      </c>
    </row>
    <row r="193" spans="1:17" ht="20.100000000000001" customHeight="1" x14ac:dyDescent="0.25">
      <c r="A193" s="43"/>
      <c r="B193" s="12" t="s">
        <v>179</v>
      </c>
      <c r="C193" s="68" t="s">
        <v>36</v>
      </c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25">
        <v>139.5</v>
      </c>
      <c r="O193" s="25">
        <v>155.47166666666666</v>
      </c>
      <c r="P193" s="25">
        <v>0</v>
      </c>
      <c r="Q193" s="25">
        <v>0</v>
      </c>
    </row>
    <row r="194" spans="1:17" ht="20.100000000000001" customHeight="1" x14ac:dyDescent="0.25">
      <c r="A194" s="43"/>
      <c r="B194" s="12" t="s">
        <v>259</v>
      </c>
      <c r="C194" s="68" t="s">
        <v>36</v>
      </c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25"/>
      <c r="O194" s="25">
        <v>229</v>
      </c>
      <c r="P194" s="25">
        <v>0</v>
      </c>
      <c r="Q194" s="25">
        <v>0</v>
      </c>
    </row>
    <row r="195" spans="1:17" ht="20.100000000000001" customHeight="1" x14ac:dyDescent="0.25">
      <c r="A195" s="43"/>
      <c r="B195" s="12" t="s">
        <v>180</v>
      </c>
      <c r="C195" s="68" t="s">
        <v>36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25">
        <v>99.949996948242188</v>
      </c>
      <c r="O195" s="25">
        <v>99.95</v>
      </c>
      <c r="P195" s="25">
        <v>0</v>
      </c>
      <c r="Q195" s="25">
        <v>0</v>
      </c>
    </row>
    <row r="196" spans="1:17" ht="20.100000000000001" customHeight="1" x14ac:dyDescent="0.25">
      <c r="A196" s="43"/>
      <c r="B196" s="12" t="s">
        <v>181</v>
      </c>
      <c r="C196" s="68" t="s">
        <v>36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25">
        <v>173.79687423706054</v>
      </c>
      <c r="O196" s="25">
        <v>168.21641156632882</v>
      </c>
      <c r="P196" s="25">
        <v>136.81777777777779</v>
      </c>
      <c r="Q196" s="25">
        <f>'[1]2012-2025'!P185</f>
        <v>137.88676372354499</v>
      </c>
    </row>
    <row r="197" spans="1:17" ht="20.100000000000001" customHeight="1" x14ac:dyDescent="0.25">
      <c r="A197" s="43"/>
      <c r="B197" s="12" t="s">
        <v>182</v>
      </c>
      <c r="C197" s="68" t="s">
        <v>36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25">
        <v>209.23750305175781</v>
      </c>
      <c r="O197" s="25">
        <v>308.82833333333338</v>
      </c>
      <c r="P197" s="25">
        <v>0</v>
      </c>
      <c r="Q197" s="25">
        <v>0</v>
      </c>
    </row>
    <row r="198" spans="1:17" ht="20.100000000000001" customHeight="1" x14ac:dyDescent="0.25">
      <c r="A198" s="43"/>
      <c r="B198" s="12" t="s">
        <v>183</v>
      </c>
      <c r="C198" s="68">
        <v>0</v>
      </c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25"/>
      <c r="O198" s="25">
        <v>274.95000203450519</v>
      </c>
      <c r="P198" s="25">
        <v>0</v>
      </c>
      <c r="Q198" s="25">
        <v>0</v>
      </c>
    </row>
    <row r="199" spans="1:17" ht="20.100000000000001" customHeight="1" x14ac:dyDescent="0.25">
      <c r="A199" s="43"/>
      <c r="B199" s="44" t="s">
        <v>184</v>
      </c>
      <c r="C199" s="68" t="s">
        <v>36</v>
      </c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25">
        <v>362.66666666666669</v>
      </c>
      <c r="O199" s="25">
        <v>344.8</v>
      </c>
      <c r="P199" s="25">
        <v>0</v>
      </c>
      <c r="Q199" s="25">
        <f>'[1]2012-2025'!P188</f>
        <v>189</v>
      </c>
    </row>
    <row r="200" spans="1:17" ht="20.100000000000001" customHeight="1" x14ac:dyDescent="0.25">
      <c r="A200" s="43"/>
      <c r="B200" s="12" t="s">
        <v>185</v>
      </c>
      <c r="C200" s="68" t="s">
        <v>36</v>
      </c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25">
        <v>660.15146169026684</v>
      </c>
      <c r="O200" s="25">
        <v>723.61420722670766</v>
      </c>
      <c r="P200" s="25">
        <v>789.47233333333338</v>
      </c>
      <c r="Q200" s="25">
        <f>'[1]2012-2025'!P189</f>
        <v>654.88224900793648</v>
      </c>
    </row>
    <row r="201" spans="1:17" ht="20.100000000000001" customHeight="1" x14ac:dyDescent="0.25">
      <c r="A201" s="43"/>
      <c r="B201" s="12" t="s">
        <v>186</v>
      </c>
      <c r="C201" s="68" t="s">
        <v>36</v>
      </c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25">
        <v>77.314582188924149</v>
      </c>
      <c r="O201" s="25">
        <v>83.820362051706468</v>
      </c>
      <c r="P201" s="25">
        <v>83.510972222222208</v>
      </c>
      <c r="Q201" s="25">
        <f>'[1]2012-2025'!P190</f>
        <v>90.936391121031747</v>
      </c>
    </row>
    <row r="202" spans="1:17" ht="20.100000000000001" customHeight="1" x14ac:dyDescent="0.25">
      <c r="A202" s="43"/>
      <c r="B202" s="12" t="s">
        <v>260</v>
      </c>
      <c r="C202" s="68" t="s">
        <v>36</v>
      </c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25"/>
      <c r="O202" s="25">
        <v>446.71250305175784</v>
      </c>
      <c r="P202" s="25">
        <v>0</v>
      </c>
      <c r="Q202" s="25">
        <v>0</v>
      </c>
    </row>
    <row r="203" spans="1:17" ht="20.100000000000001" customHeight="1" x14ac:dyDescent="0.25">
      <c r="A203" s="43"/>
      <c r="B203" s="12" t="s">
        <v>261</v>
      </c>
      <c r="C203" s="68" t="s">
        <v>36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25"/>
      <c r="O203" s="25">
        <v>179.71250305175784</v>
      </c>
      <c r="P203" s="25">
        <v>0</v>
      </c>
      <c r="Q203" s="25">
        <v>0</v>
      </c>
    </row>
    <row r="204" spans="1:17" ht="20.100000000000001" customHeight="1" x14ac:dyDescent="0.25">
      <c r="A204" s="81"/>
      <c r="B204" s="12" t="s">
        <v>187</v>
      </c>
      <c r="C204" s="68" t="s">
        <v>36</v>
      </c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25">
        <v>372.98749923706055</v>
      </c>
      <c r="O204" s="25">
        <v>393.11203361208482</v>
      </c>
      <c r="P204" s="25">
        <v>412.05416666666667</v>
      </c>
      <c r="Q204" s="25">
        <f>'[1]2012-2025'!P193</f>
        <v>484.11979166666669</v>
      </c>
    </row>
    <row r="205" spans="1:17" ht="20.100000000000001" customHeight="1" x14ac:dyDescent="0.25">
      <c r="A205" s="92" t="s">
        <v>188</v>
      </c>
      <c r="B205" s="77"/>
      <c r="C205" s="78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80"/>
    </row>
    <row r="206" spans="1:17" ht="20.100000000000001" customHeight="1" x14ac:dyDescent="0.25">
      <c r="A206" s="82"/>
      <c r="B206" s="45" t="s">
        <v>189</v>
      </c>
      <c r="C206" s="68" t="s">
        <v>36</v>
      </c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25"/>
      <c r="O206" s="25">
        <v>405.09375</v>
      </c>
      <c r="P206" s="25">
        <v>0</v>
      </c>
      <c r="Q206" s="25">
        <v>0</v>
      </c>
    </row>
    <row r="207" spans="1:17" ht="20.100000000000001" customHeight="1" x14ac:dyDescent="0.25">
      <c r="A207" s="83"/>
      <c r="B207" s="46" t="s">
        <v>190</v>
      </c>
      <c r="C207" s="68" t="s">
        <v>36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25">
        <v>192.36875152587891</v>
      </c>
      <c r="O207" s="25">
        <v>213.65857575757573</v>
      </c>
      <c r="P207" s="25">
        <v>246.98750000000001</v>
      </c>
      <c r="Q207" s="25">
        <f>'[1]2012-2025'!P196</f>
        <v>260.37312499999996</v>
      </c>
    </row>
    <row r="208" spans="1:17" ht="20.100000000000001" customHeight="1" x14ac:dyDescent="0.25">
      <c r="A208" s="47"/>
      <c r="B208" s="48" t="s">
        <v>191</v>
      </c>
      <c r="C208" s="68" t="s">
        <v>36</v>
      </c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25">
        <v>1176.9875030517578</v>
      </c>
      <c r="O208" s="25">
        <v>956.52708333333328</v>
      </c>
      <c r="P208" s="25">
        <v>677.62222222222226</v>
      </c>
      <c r="Q208" s="25">
        <f>'[1]2012-2025'!P197</f>
        <v>959.35850694444434</v>
      </c>
    </row>
    <row r="209" spans="1:17" ht="20.100000000000001" customHeight="1" x14ac:dyDescent="0.25">
      <c r="A209" s="47"/>
      <c r="B209" s="48" t="s">
        <v>192</v>
      </c>
      <c r="C209" s="68" t="s">
        <v>36</v>
      </c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25">
        <v>551.97500610351563</v>
      </c>
      <c r="O209" s="25">
        <v>614.62692733764652</v>
      </c>
      <c r="P209" s="25">
        <v>699.95</v>
      </c>
      <c r="Q209" s="25">
        <f>'[1]2012-2025'!P198</f>
        <v>684.671875</v>
      </c>
    </row>
    <row r="210" spans="1:17" ht="20.100000000000001" customHeight="1" x14ac:dyDescent="0.25">
      <c r="A210" s="47"/>
      <c r="B210" s="48" t="s">
        <v>193</v>
      </c>
      <c r="C210" s="68" t="s">
        <v>36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25">
        <v>238.42458362579345</v>
      </c>
      <c r="O210" s="25">
        <v>217.06953135134583</v>
      </c>
      <c r="P210" s="25">
        <v>215.94766666666669</v>
      </c>
      <c r="Q210" s="25">
        <f>'[1]2012-2025'!P199</f>
        <v>237.43865972222218</v>
      </c>
    </row>
    <row r="211" spans="1:17" ht="20.100000000000001" customHeight="1" x14ac:dyDescent="0.25">
      <c r="A211" s="47"/>
      <c r="B211" s="48" t="s">
        <v>194</v>
      </c>
      <c r="C211" s="68" t="s">
        <v>36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25">
        <v>464.36437797546387</v>
      </c>
      <c r="O211" s="25">
        <v>337.59394097222224</v>
      </c>
      <c r="P211" s="25">
        <v>369.11111111111109</v>
      </c>
      <c r="Q211" s="25">
        <f>'[1]2012-2025'!P200</f>
        <v>367.87750578703702</v>
      </c>
    </row>
    <row r="212" spans="1:17" ht="20.100000000000001" customHeight="1" x14ac:dyDescent="0.25">
      <c r="A212" s="47"/>
      <c r="B212" s="48" t="s">
        <v>195</v>
      </c>
      <c r="C212" s="68" t="s">
        <v>36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25">
        <v>191.72333272298178</v>
      </c>
      <c r="O212" s="25">
        <v>188.00584475905808</v>
      </c>
      <c r="P212" s="25">
        <v>195.71250000000001</v>
      </c>
      <c r="Q212" s="25">
        <f>'[1]2012-2025'!P201</f>
        <v>232.8053571428571</v>
      </c>
    </row>
    <row r="213" spans="1:17" ht="20.100000000000001" customHeight="1" x14ac:dyDescent="0.25">
      <c r="A213" s="47"/>
      <c r="B213" s="48" t="s">
        <v>196</v>
      </c>
      <c r="C213" s="68" t="s">
        <v>232</v>
      </c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25"/>
      <c r="O213" s="25">
        <v>357.74583333333334</v>
      </c>
      <c r="P213" s="25">
        <v>0</v>
      </c>
      <c r="Q213" s="25">
        <f>'[1]2012-2025'!P202</f>
        <v>564</v>
      </c>
    </row>
    <row r="214" spans="1:17" ht="20.100000000000001" customHeight="1" x14ac:dyDescent="0.25">
      <c r="A214" s="47"/>
      <c r="B214" s="48" t="s">
        <v>197</v>
      </c>
      <c r="C214" s="68" t="s">
        <v>36</v>
      </c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25">
        <v>329.71250915527344</v>
      </c>
      <c r="O214" s="25">
        <v>313.49645846048992</v>
      </c>
      <c r="P214" s="25">
        <v>282.9375</v>
      </c>
      <c r="Q214" s="25">
        <f>'[1]2012-2025'!P203</f>
        <v>363.41334490740746</v>
      </c>
    </row>
    <row r="215" spans="1:17" ht="20.100000000000001" customHeight="1" x14ac:dyDescent="0.25">
      <c r="A215" s="92" t="s">
        <v>198</v>
      </c>
      <c r="B215" s="77"/>
      <c r="C215" s="78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17"/>
      <c r="O215" s="17"/>
      <c r="P215" s="17"/>
      <c r="Q215" s="55"/>
    </row>
    <row r="216" spans="1:17" ht="20.100000000000001" customHeight="1" x14ac:dyDescent="0.25">
      <c r="A216" s="47"/>
      <c r="B216" s="86" t="s">
        <v>199</v>
      </c>
      <c r="C216" s="87" t="s">
        <v>36</v>
      </c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3">
        <v>248.98124885559082</v>
      </c>
      <c r="O216" s="53">
        <v>261.59785107983163</v>
      </c>
      <c r="P216" s="53">
        <v>313.32041666666669</v>
      </c>
      <c r="Q216" s="53">
        <f>'[1]2012-2025'!P206</f>
        <v>342.92590918485456</v>
      </c>
    </row>
    <row r="217" spans="1:17" ht="20.100000000000001" customHeight="1" x14ac:dyDescent="0.25">
      <c r="A217" s="47"/>
      <c r="B217" s="48" t="s">
        <v>254</v>
      </c>
      <c r="C217" s="68" t="s">
        <v>233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25">
        <v>89.989166259765625</v>
      </c>
      <c r="O217" s="25">
        <v>88.468870049929066</v>
      </c>
      <c r="P217" s="25">
        <v>109.98258333333334</v>
      </c>
      <c r="Q217" s="25">
        <f>'[1]2012-2025'!P207</f>
        <v>116.11581485615078</v>
      </c>
    </row>
    <row r="218" spans="1:17" ht="20.100000000000001" customHeight="1" x14ac:dyDescent="0.25">
      <c r="A218" s="88"/>
      <c r="B218" s="48" t="s">
        <v>255</v>
      </c>
      <c r="C218" s="68" t="s">
        <v>234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25">
        <v>83.666666666666671</v>
      </c>
      <c r="O218" s="25">
        <v>87.386327781163118</v>
      </c>
      <c r="P218" s="25">
        <v>105.41416666666667</v>
      </c>
      <c r="Q218" s="25">
        <f>'[1]2012-2025'!P208</f>
        <v>99.725159722222216</v>
      </c>
    </row>
    <row r="219" spans="1:17" s="93" customFormat="1" x14ac:dyDescent="0.25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</row>
    <row r="220" spans="1:17" s="93" customFormat="1" x14ac:dyDescent="0.25">
      <c r="A220" s="113" t="s">
        <v>262</v>
      </c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</row>
    <row r="221" spans="1:17" s="93" customFormat="1" x14ac:dyDescent="0.25">
      <c r="A221" s="113" t="s">
        <v>257</v>
      </c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</row>
    <row r="222" spans="1:17" s="93" customFormat="1" ht="8.25" customHeight="1" x14ac:dyDescent="0.25">
      <c r="A222" s="2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</row>
    <row r="223" spans="1:17" s="89" customFormat="1" ht="24.95" customHeight="1" x14ac:dyDescent="0.25">
      <c r="A223" s="114" t="s">
        <v>0</v>
      </c>
      <c r="B223" s="115"/>
      <c r="C223" s="101"/>
      <c r="D223" s="116" t="s">
        <v>241</v>
      </c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8"/>
    </row>
    <row r="224" spans="1:17" s="89" customFormat="1" ht="24.95" customHeight="1" x14ac:dyDescent="0.25">
      <c r="A224" s="114"/>
      <c r="B224" s="115"/>
      <c r="C224" s="102" t="s">
        <v>228</v>
      </c>
      <c r="D224" s="60">
        <v>2012</v>
      </c>
      <c r="E224" s="60">
        <v>2013</v>
      </c>
      <c r="F224" s="60">
        <v>2014</v>
      </c>
      <c r="G224" s="60">
        <v>2015</v>
      </c>
      <c r="H224" s="60">
        <v>2016</v>
      </c>
      <c r="I224" s="60">
        <v>2017</v>
      </c>
      <c r="J224" s="60">
        <v>2018</v>
      </c>
      <c r="K224" s="60">
        <v>2019</v>
      </c>
      <c r="L224" s="60">
        <v>2020</v>
      </c>
      <c r="M224" s="60">
        <v>2021</v>
      </c>
      <c r="N224" s="60">
        <v>2022</v>
      </c>
      <c r="O224" s="60">
        <v>2023</v>
      </c>
      <c r="P224" s="60">
        <v>2024</v>
      </c>
      <c r="Q224" s="60">
        <v>2025</v>
      </c>
    </row>
    <row r="225" spans="1:17" x14ac:dyDescent="0.25">
      <c r="A225" s="92" t="s">
        <v>200</v>
      </c>
      <c r="B225" s="77"/>
      <c r="C225" s="78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17"/>
      <c r="O225" s="17"/>
      <c r="P225" s="17"/>
      <c r="Q225" s="55"/>
    </row>
    <row r="226" spans="1:17" x14ac:dyDescent="0.25">
      <c r="A226" s="119" t="s">
        <v>201</v>
      </c>
      <c r="B226" s="121" t="s">
        <v>202</v>
      </c>
      <c r="C226" s="68" t="s">
        <v>235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25">
        <v>134.11666615804037</v>
      </c>
      <c r="O226" s="25">
        <v>98.626302953518248</v>
      </c>
      <c r="P226" s="25">
        <v>0</v>
      </c>
      <c r="Q226" s="25">
        <f>'[1]2012-2025'!P210</f>
        <v>108.24583333333334</v>
      </c>
    </row>
    <row r="227" spans="1:17" x14ac:dyDescent="0.25">
      <c r="A227" s="119"/>
      <c r="B227" s="122"/>
      <c r="C227" s="68" t="s">
        <v>236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25">
        <v>361.73875274658201</v>
      </c>
      <c r="O227" s="25">
        <v>372.45485190933465</v>
      </c>
      <c r="P227" s="25">
        <v>409.91833333333335</v>
      </c>
      <c r="Q227" s="25">
        <f>'[1]2012-2025'!P211</f>
        <v>408.06934722222223</v>
      </c>
    </row>
    <row r="228" spans="1:17" x14ac:dyDescent="0.25">
      <c r="A228" s="119"/>
      <c r="B228" s="123" t="s">
        <v>203</v>
      </c>
      <c r="C228" s="68" t="s">
        <v>235</v>
      </c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25">
        <v>98.586665852864584</v>
      </c>
      <c r="O228" s="25">
        <v>99.516352686099893</v>
      </c>
      <c r="P228" s="25">
        <v>108.92999999999999</v>
      </c>
      <c r="Q228" s="25">
        <f>'[1]2012-2025'!P212</f>
        <v>109.75155729166666</v>
      </c>
    </row>
    <row r="229" spans="1:17" x14ac:dyDescent="0.25">
      <c r="A229" s="119"/>
      <c r="B229" s="122"/>
      <c r="C229" s="68" t="s">
        <v>236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25">
        <v>389.82083638509118</v>
      </c>
      <c r="O229" s="25">
        <v>368.84248638263415</v>
      </c>
      <c r="P229" s="25">
        <v>404.72316666666666</v>
      </c>
      <c r="Q229" s="25">
        <f>'[1]2012-2025'!P213</f>
        <v>403.50629753637571</v>
      </c>
    </row>
    <row r="230" spans="1:17" x14ac:dyDescent="0.25">
      <c r="A230" s="119"/>
      <c r="B230" s="123" t="s">
        <v>256</v>
      </c>
      <c r="C230" s="68" t="s">
        <v>235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25">
        <v>132.94999949137372</v>
      </c>
      <c r="O230" s="25">
        <v>95.972293025667696</v>
      </c>
      <c r="P230" s="25">
        <v>95.734375</v>
      </c>
      <c r="Q230" s="25">
        <f>'[1]2012-2025'!P214</f>
        <v>105.60096180555554</v>
      </c>
    </row>
    <row r="231" spans="1:17" x14ac:dyDescent="0.25">
      <c r="A231" s="119"/>
      <c r="B231" s="122"/>
      <c r="C231" s="68" t="s">
        <v>236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25">
        <v>343.36666870117188</v>
      </c>
      <c r="O231" s="25">
        <v>347.00346004845352</v>
      </c>
      <c r="P231" s="25">
        <v>316.48166666666668</v>
      </c>
      <c r="Q231" s="25">
        <f>'[1]2012-2025'!P215</f>
        <v>297.35209027777779</v>
      </c>
    </row>
    <row r="232" spans="1:17" x14ac:dyDescent="0.25">
      <c r="A232" s="119"/>
      <c r="B232" s="123" t="s">
        <v>204</v>
      </c>
      <c r="C232" s="68" t="s">
        <v>235</v>
      </c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25"/>
      <c r="O232" s="25">
        <v>94.808333333333337</v>
      </c>
      <c r="P232" s="25">
        <v>0</v>
      </c>
      <c r="Q232" s="25">
        <v>0</v>
      </c>
    </row>
    <row r="233" spans="1:17" x14ac:dyDescent="0.25">
      <c r="A233" s="119"/>
      <c r="B233" s="122">
        <v>0</v>
      </c>
      <c r="C233" s="68" t="s">
        <v>236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25">
        <v>371.33333333333331</v>
      </c>
      <c r="O233" s="25">
        <v>365.46413189358185</v>
      </c>
      <c r="P233" s="25">
        <v>308</v>
      </c>
      <c r="Q233" s="25">
        <f>'[1]2012-2025'!P217</f>
        <v>309</v>
      </c>
    </row>
    <row r="234" spans="1:17" x14ac:dyDescent="0.25">
      <c r="A234" s="119"/>
      <c r="B234" s="123" t="s">
        <v>205</v>
      </c>
      <c r="C234" s="68" t="s">
        <v>235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25">
        <v>99</v>
      </c>
      <c r="O234" s="25">
        <v>97.714212962962961</v>
      </c>
      <c r="P234" s="25">
        <v>106.5</v>
      </c>
      <c r="Q234" s="25">
        <f>'[1]2012-2025'!P218</f>
        <v>105.58320707070706</v>
      </c>
    </row>
    <row r="235" spans="1:17" x14ac:dyDescent="0.25">
      <c r="A235" s="119"/>
      <c r="B235" s="122"/>
      <c r="C235" s="68" t="s">
        <v>236</v>
      </c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25">
        <v>309.00000476837147</v>
      </c>
      <c r="O235" s="25">
        <v>334.44506828703703</v>
      </c>
      <c r="P235" s="25">
        <v>312.08916666666664</v>
      </c>
      <c r="Q235" s="25">
        <f>'[1]2012-2025'!P219</f>
        <v>310.89956018518518</v>
      </c>
    </row>
    <row r="236" spans="1:17" x14ac:dyDescent="0.25">
      <c r="A236" s="119"/>
      <c r="B236" s="123" t="s">
        <v>206</v>
      </c>
      <c r="C236" s="68" t="s">
        <v>235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25"/>
      <c r="O236" s="25">
        <v>123.95969696969696</v>
      </c>
      <c r="P236" s="25">
        <v>0</v>
      </c>
      <c r="Q236" s="25">
        <f>'[1]2012-2025'!P220</f>
        <v>98</v>
      </c>
    </row>
    <row r="237" spans="1:17" x14ac:dyDescent="0.25">
      <c r="A237" s="119"/>
      <c r="B237" s="122"/>
      <c r="C237" s="68" t="s">
        <v>236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25">
        <v>410.98333740234375</v>
      </c>
      <c r="O237" s="25">
        <v>418.98599549752697</v>
      </c>
      <c r="P237" s="25">
        <v>383.33333333333331</v>
      </c>
      <c r="Q237" s="25">
        <f>'[1]2012-2025'!P221</f>
        <v>372.69814814814816</v>
      </c>
    </row>
    <row r="238" spans="1:17" x14ac:dyDescent="0.25">
      <c r="A238" s="119"/>
      <c r="B238" s="123" t="s">
        <v>207</v>
      </c>
      <c r="C238" s="68" t="s">
        <v>235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25"/>
      <c r="O238" s="25">
        <v>275</v>
      </c>
      <c r="P238" s="25">
        <v>0</v>
      </c>
      <c r="Q238" s="25">
        <f>'[1]2012-2025'!P222</f>
        <v>258.96666666666664</v>
      </c>
    </row>
    <row r="239" spans="1:17" x14ac:dyDescent="0.25">
      <c r="A239" s="119"/>
      <c r="B239" s="122"/>
      <c r="C239" s="68" t="s">
        <v>236</v>
      </c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25">
        <v>414.07083638509118</v>
      </c>
      <c r="O239" s="25">
        <v>481.12128823190511</v>
      </c>
      <c r="P239" s="25">
        <v>439.07100000000003</v>
      </c>
      <c r="Q239" s="25">
        <f>'[1]2012-2025'!P223</f>
        <v>428.05071180555552</v>
      </c>
    </row>
    <row r="240" spans="1:17" x14ac:dyDescent="0.25">
      <c r="A240" s="119"/>
      <c r="B240" s="123" t="s">
        <v>208</v>
      </c>
      <c r="C240" s="68" t="s">
        <v>235</v>
      </c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25">
        <v>238.94999694824219</v>
      </c>
      <c r="O240" s="25">
        <v>275</v>
      </c>
      <c r="P240" s="25">
        <v>238.95</v>
      </c>
      <c r="Q240" s="25">
        <f>'[1]2012-2025'!P224</f>
        <v>238.95049999999998</v>
      </c>
    </row>
    <row r="241" spans="1:17" x14ac:dyDescent="0.25">
      <c r="A241" s="120"/>
      <c r="B241" s="122"/>
      <c r="C241" s="68" t="s">
        <v>236</v>
      </c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25">
        <v>652.20750427246094</v>
      </c>
      <c r="O241" s="25">
        <v>640.94036508263491</v>
      </c>
      <c r="P241" s="25">
        <v>554.08266666666668</v>
      </c>
      <c r="Q241" s="25">
        <f>'[1]2012-2025'!P225</f>
        <v>498.9689837962963</v>
      </c>
    </row>
    <row r="242" spans="1:17" x14ac:dyDescent="0.25">
      <c r="A242" s="92" t="s">
        <v>209</v>
      </c>
      <c r="B242" s="77"/>
      <c r="C242" s="78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80"/>
    </row>
    <row r="243" spans="1:17" x14ac:dyDescent="0.25">
      <c r="A243" s="124" t="s">
        <v>210</v>
      </c>
      <c r="B243" s="48" t="s">
        <v>211</v>
      </c>
      <c r="C243" s="68" t="s">
        <v>237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25">
        <v>123.15624936421713</v>
      </c>
      <c r="O243" s="25">
        <v>130.27961451692261</v>
      </c>
      <c r="P243" s="25">
        <v>147.2037619047619</v>
      </c>
      <c r="Q243" s="25">
        <f>'[1]2012-2025'!P227</f>
        <v>148.28367154431217</v>
      </c>
    </row>
    <row r="244" spans="1:17" x14ac:dyDescent="0.25">
      <c r="A244" s="112"/>
      <c r="B244" s="48" t="s">
        <v>212</v>
      </c>
      <c r="C244" s="68" t="s">
        <v>237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25">
        <v>85.781249364217132</v>
      </c>
      <c r="O244" s="25">
        <v>92.801959479444648</v>
      </c>
      <c r="P244" s="25">
        <v>109.31673809523809</v>
      </c>
      <c r="Q244" s="25">
        <f>'[1]2012-2025'!P228</f>
        <v>113.63098900462963</v>
      </c>
    </row>
    <row r="245" spans="1:17" x14ac:dyDescent="0.25">
      <c r="A245" s="124" t="s">
        <v>213</v>
      </c>
      <c r="B245" s="48" t="s">
        <v>214</v>
      </c>
      <c r="C245" s="68" t="s">
        <v>237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25">
        <v>70.488749313354489</v>
      </c>
      <c r="O245" s="25">
        <v>75.516449463186646</v>
      </c>
      <c r="P245" s="25">
        <v>84.2985238095238</v>
      </c>
      <c r="Q245" s="25">
        <f>'[1]2012-2025'!P229</f>
        <v>86.365955233134912</v>
      </c>
    </row>
    <row r="246" spans="1:17" x14ac:dyDescent="0.25">
      <c r="A246" s="111"/>
      <c r="B246" s="48" t="s">
        <v>215</v>
      </c>
      <c r="C246" s="68" t="s">
        <v>237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25">
        <v>70.406249364217132</v>
      </c>
      <c r="O246" s="25">
        <v>75.099158092431495</v>
      </c>
      <c r="P246" s="25">
        <v>84.615904761904758</v>
      </c>
      <c r="Q246" s="25">
        <f>'[1]2012-2025'!P230</f>
        <v>86.214218501984135</v>
      </c>
    </row>
    <row r="247" spans="1:17" x14ac:dyDescent="0.25">
      <c r="A247" s="111"/>
      <c r="B247" s="48" t="s">
        <v>216</v>
      </c>
      <c r="C247" s="68" t="s">
        <v>237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25">
        <v>70.572916030883789</v>
      </c>
      <c r="O247" s="25">
        <v>75.444710532832602</v>
      </c>
      <c r="P247" s="25">
        <v>84.512809523809523</v>
      </c>
      <c r="Q247" s="25">
        <f>'[1]2012-2025'!P231</f>
        <v>86.23875533234127</v>
      </c>
    </row>
    <row r="248" spans="1:17" x14ac:dyDescent="0.25">
      <c r="A248" s="112"/>
      <c r="B248" s="48" t="s">
        <v>217</v>
      </c>
      <c r="C248" s="68" t="s">
        <v>237</v>
      </c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25">
        <v>70.861666361490876</v>
      </c>
      <c r="O248" s="25">
        <v>75.600714389073161</v>
      </c>
      <c r="P248" s="25">
        <v>84.512809523809523</v>
      </c>
      <c r="Q248" s="25">
        <f>'[1]2012-2025'!P232</f>
        <v>86.283400669642845</v>
      </c>
    </row>
    <row r="249" spans="1:17" x14ac:dyDescent="0.25">
      <c r="A249" s="43"/>
      <c r="B249" s="48" t="s">
        <v>218</v>
      </c>
      <c r="C249" s="68" t="s">
        <v>237</v>
      </c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25">
        <v>100.98874931335449</v>
      </c>
      <c r="O249" s="25">
        <v>108.16357151384706</v>
      </c>
      <c r="P249" s="25">
        <v>121.08327380952383</v>
      </c>
      <c r="Q249" s="25">
        <f>'[1]2012-2025'!P233</f>
        <v>122.41982155257936</v>
      </c>
    </row>
    <row r="250" spans="1:17" x14ac:dyDescent="0.25">
      <c r="A250" s="43"/>
      <c r="B250" s="84" t="s">
        <v>219</v>
      </c>
      <c r="C250" s="85" t="s">
        <v>237</v>
      </c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1">
        <v>81.411666361490887</v>
      </c>
      <c r="O250" s="51">
        <v>85.40353808739745</v>
      </c>
      <c r="P250" s="51">
        <v>100.91030952380952</v>
      </c>
      <c r="Q250" s="51">
        <f>'[1]2012-2025'!P234</f>
        <v>100.85640513392856</v>
      </c>
    </row>
    <row r="251" spans="1:17" x14ac:dyDescent="0.25">
      <c r="A251" s="92" t="s">
        <v>220</v>
      </c>
      <c r="B251" s="104"/>
      <c r="C251" s="78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7"/>
      <c r="O251" s="17"/>
      <c r="P251" s="17"/>
      <c r="Q251" s="55"/>
    </row>
    <row r="252" spans="1:17" x14ac:dyDescent="0.25">
      <c r="A252" s="111" t="s">
        <v>221</v>
      </c>
      <c r="B252" s="86" t="s">
        <v>222</v>
      </c>
      <c r="C252" s="87" t="s">
        <v>238</v>
      </c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3">
        <v>23.333333333333336</v>
      </c>
      <c r="O252" s="53">
        <v>23.543697675715041</v>
      </c>
      <c r="P252" s="53">
        <v>23.895863095238095</v>
      </c>
      <c r="Q252" s="53">
        <f>'[1]2012-2025'!P236</f>
        <v>24.127815806878306</v>
      </c>
    </row>
    <row r="253" spans="1:17" x14ac:dyDescent="0.25">
      <c r="A253" s="111"/>
      <c r="B253" s="48" t="s">
        <v>223</v>
      </c>
      <c r="C253" s="68" t="s">
        <v>239</v>
      </c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25">
        <v>23.188750171661376</v>
      </c>
      <c r="O253" s="25">
        <v>22.375210097793133</v>
      </c>
      <c r="P253" s="25">
        <v>23.767130952380953</v>
      </c>
      <c r="Q253" s="25">
        <f>'[1]2012-2025'!P237</f>
        <v>24.394614996693118</v>
      </c>
    </row>
    <row r="254" spans="1:17" x14ac:dyDescent="0.25">
      <c r="A254" s="111"/>
      <c r="B254" s="48" t="s">
        <v>224</v>
      </c>
      <c r="C254" s="68" t="s">
        <v>240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25">
        <v>70.663749313354487</v>
      </c>
      <c r="O254" s="25">
        <v>75.741952164686964</v>
      </c>
      <c r="P254" s="25">
        <v>79.938492063492077</v>
      </c>
      <c r="Q254" s="25">
        <f>'[1]2012-2025'!P238</f>
        <v>80.250596560846574</v>
      </c>
    </row>
    <row r="255" spans="1:17" x14ac:dyDescent="0.25">
      <c r="A255" s="112"/>
      <c r="B255" s="48" t="s">
        <v>225</v>
      </c>
      <c r="C255" s="68" t="s">
        <v>240</v>
      </c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25">
        <v>81.862499237060547</v>
      </c>
      <c r="O255" s="25">
        <v>83.484935629559558</v>
      </c>
      <c r="P255" s="25">
        <v>86.747123015873015</v>
      </c>
      <c r="Q255" s="25">
        <f>'[1]2012-2025'!P239</f>
        <v>84.833945105820106</v>
      </c>
    </row>
    <row r="256" spans="1:17" ht="28.5" customHeight="1" x14ac:dyDescent="0.25">
      <c r="A256" s="110" t="s">
        <v>266</v>
      </c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</row>
    <row r="257" spans="1:18" ht="20.100000000000001" customHeight="1" x14ac:dyDescent="0.25">
      <c r="A257" s="106" t="s">
        <v>263</v>
      </c>
      <c r="B257" s="103"/>
      <c r="C257" s="62"/>
      <c r="D257" s="2"/>
      <c r="E257" s="2"/>
      <c r="F257" s="2"/>
      <c r="G257" s="2"/>
      <c r="H257" s="2"/>
      <c r="I257" s="2"/>
      <c r="J257" s="20"/>
      <c r="K257" s="20"/>
      <c r="L257" s="20"/>
      <c r="M257" s="20"/>
      <c r="N257" s="20"/>
      <c r="O257" s="20"/>
      <c r="P257" s="20"/>
      <c r="Q257" s="20"/>
      <c r="R257" s="20"/>
    </row>
    <row r="258" spans="1:18" ht="20.100000000000001" customHeight="1" x14ac:dyDescent="0.25">
      <c r="A258" s="107" t="s">
        <v>264</v>
      </c>
      <c r="B258" s="103"/>
      <c r="C258" s="62"/>
      <c r="D258" s="2"/>
      <c r="E258" s="2"/>
      <c r="F258" s="2"/>
      <c r="G258" s="2"/>
      <c r="H258" s="2"/>
      <c r="I258" s="2"/>
      <c r="J258" s="20"/>
      <c r="K258" s="20"/>
      <c r="L258" s="20"/>
      <c r="M258" s="20"/>
      <c r="N258" s="20"/>
      <c r="O258" s="20"/>
      <c r="P258" s="20"/>
      <c r="Q258" s="20"/>
      <c r="R258" s="20"/>
    </row>
    <row r="259" spans="1:18" ht="20.100000000000001" customHeight="1" x14ac:dyDescent="0.25">
      <c r="A259" s="108" t="s">
        <v>227</v>
      </c>
      <c r="B259" s="103"/>
      <c r="C259" s="62"/>
      <c r="D259" s="2"/>
      <c r="E259" s="2"/>
      <c r="F259" s="2"/>
      <c r="G259" s="2"/>
      <c r="H259" s="2"/>
      <c r="I259" s="2"/>
      <c r="J259" s="20"/>
      <c r="K259" s="20"/>
      <c r="L259" s="20"/>
      <c r="M259" s="20"/>
      <c r="N259" s="20"/>
      <c r="O259" s="20"/>
      <c r="P259" s="20"/>
      <c r="Q259" s="20"/>
      <c r="R259" s="20"/>
    </row>
    <row r="260" spans="1:18" x14ac:dyDescent="0.25">
      <c r="A260" s="59"/>
      <c r="B260" s="13"/>
      <c r="C260" s="62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</row>
    <row r="261" spans="1:18" x14ac:dyDescent="0.25">
      <c r="A261" s="43"/>
      <c r="B261" s="13"/>
      <c r="C261" s="62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</row>
    <row r="262" spans="1:18" x14ac:dyDescent="0.25">
      <c r="A262" s="43"/>
      <c r="B262" s="13"/>
      <c r="C262" s="62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</row>
    <row r="263" spans="1:18" x14ac:dyDescent="0.25">
      <c r="A263" s="43"/>
      <c r="B263" s="13"/>
      <c r="C263" s="62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</row>
    <row r="264" spans="1:18" x14ac:dyDescent="0.25">
      <c r="A264" s="43"/>
      <c r="B264" s="13"/>
      <c r="C264" s="62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</row>
    <row r="265" spans="1:18" x14ac:dyDescent="0.25">
      <c r="A265" s="43"/>
      <c r="B265" s="13"/>
      <c r="C265" s="62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</row>
    <row r="266" spans="1:18" x14ac:dyDescent="0.25">
      <c r="A266" s="43"/>
      <c r="B266" s="13"/>
      <c r="C266" s="62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</row>
    <row r="267" spans="1:18" x14ac:dyDescent="0.25">
      <c r="A267" s="43"/>
      <c r="B267" s="13"/>
      <c r="C267" s="62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</row>
    <row r="268" spans="1:18" x14ac:dyDescent="0.25">
      <c r="A268" s="43"/>
      <c r="B268" s="13"/>
      <c r="C268" s="62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</row>
    <row r="269" spans="1:18" x14ac:dyDescent="0.25">
      <c r="A269" s="43"/>
      <c r="B269" s="13"/>
      <c r="C269" s="62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</row>
    <row r="270" spans="1:18" x14ac:dyDescent="0.25">
      <c r="A270" s="43"/>
      <c r="B270" s="13"/>
      <c r="C270" s="62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</row>
    <row r="271" spans="1:18" x14ac:dyDescent="0.25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</row>
    <row r="272" spans="1:18" x14ac:dyDescent="0.25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</row>
    <row r="273" spans="1:18" x14ac:dyDescent="0.25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</row>
    <row r="274" spans="1:18" x14ac:dyDescent="0.25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</row>
    <row r="275" spans="1:18" x14ac:dyDescent="0.25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</row>
    <row r="276" spans="1:18" x14ac:dyDescent="0.25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</row>
    <row r="277" spans="1:18" x14ac:dyDescent="0.25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</row>
    <row r="278" spans="1:18" x14ac:dyDescent="0.25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</row>
    <row r="279" spans="1:18" x14ac:dyDescent="0.25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</row>
    <row r="280" spans="1:18" x14ac:dyDescent="0.25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</row>
    <row r="281" spans="1:18" x14ac:dyDescent="0.25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</row>
    <row r="282" spans="1:18" x14ac:dyDescent="0.25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</row>
    <row r="283" spans="1:18" x14ac:dyDescent="0.25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</row>
    <row r="284" spans="1:18" x14ac:dyDescent="0.25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</row>
    <row r="285" spans="1:18" x14ac:dyDescent="0.25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</row>
    <row r="286" spans="1:18" x14ac:dyDescent="0.25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</row>
    <row r="287" spans="1:18" x14ac:dyDescent="0.25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</row>
  </sheetData>
  <mergeCells count="65">
    <mergeCell ref="A48:Q48"/>
    <mergeCell ref="A3:Q3"/>
    <mergeCell ref="A4:Q4"/>
    <mergeCell ref="A6:B7"/>
    <mergeCell ref="D6:Q6"/>
    <mergeCell ref="A15:A16"/>
    <mergeCell ref="A17:A18"/>
    <mergeCell ref="A19:A21"/>
    <mergeCell ref="A22:A23"/>
    <mergeCell ref="A27:A31"/>
    <mergeCell ref="A34:A38"/>
    <mergeCell ref="A47:Q47"/>
    <mergeCell ref="A96:A97"/>
    <mergeCell ref="A49:B50"/>
    <mergeCell ref="D49:Q49"/>
    <mergeCell ref="A52:A58"/>
    <mergeCell ref="A59:A60"/>
    <mergeCell ref="A62:A64"/>
    <mergeCell ref="A65:A68"/>
    <mergeCell ref="A70:A71"/>
    <mergeCell ref="A74:A75"/>
    <mergeCell ref="A79:A82"/>
    <mergeCell ref="A83:A84"/>
    <mergeCell ref="A87:A89"/>
    <mergeCell ref="A136:A138"/>
    <mergeCell ref="A99:Q99"/>
    <mergeCell ref="A100:Q100"/>
    <mergeCell ref="A102:B103"/>
    <mergeCell ref="D102:Q102"/>
    <mergeCell ref="A104:A108"/>
    <mergeCell ref="A109:A114"/>
    <mergeCell ref="A115:A116"/>
    <mergeCell ref="A117:A121"/>
    <mergeCell ref="A122:A125"/>
    <mergeCell ref="A126:A128"/>
    <mergeCell ref="A132:A133"/>
    <mergeCell ref="A245:A248"/>
    <mergeCell ref="A191:A192"/>
    <mergeCell ref="A141:A145"/>
    <mergeCell ref="A148:A152"/>
    <mergeCell ref="A153:A156"/>
    <mergeCell ref="A160:A161"/>
    <mergeCell ref="A164:Q164"/>
    <mergeCell ref="A165:Q165"/>
    <mergeCell ref="A167:B168"/>
    <mergeCell ref="D167:Q167"/>
    <mergeCell ref="A170:A171"/>
    <mergeCell ref="A172:A173"/>
    <mergeCell ref="A178:A181"/>
    <mergeCell ref="A256:Q256"/>
    <mergeCell ref="A252:A255"/>
    <mergeCell ref="A220:Q220"/>
    <mergeCell ref="A221:Q221"/>
    <mergeCell ref="A223:B224"/>
    <mergeCell ref="D223:Q223"/>
    <mergeCell ref="A226:A241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A243:A24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Jannette Leo</cp:lastModifiedBy>
  <dcterms:created xsi:type="dcterms:W3CDTF">2024-02-08T15:55:47Z</dcterms:created>
  <dcterms:modified xsi:type="dcterms:W3CDTF">2026-03-26T19:46:58Z</dcterms:modified>
</cp:coreProperties>
</file>