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ozo.AGRICULTURA\Desktop\"/>
    </mc:Choice>
  </mc:AlternateContent>
  <bookViews>
    <workbookView xWindow="0" yWindow="0" windowWidth="20490" windowHeight="7650" tabRatio="840" firstSheet="1" activeTab="2"/>
  </bookViews>
  <sheets>
    <sheet name="2023" sheetId="54" r:id="rId1"/>
    <sheet name="2024" sheetId="55" r:id="rId2"/>
    <sheet name="2025" sheetId="56" r:id="rId3"/>
    <sheet name="2022" sheetId="53" r:id="rId4"/>
    <sheet name="2021" sheetId="35" r:id="rId5"/>
    <sheet name="2020" sheetId="34" r:id="rId6"/>
    <sheet name="2019" sheetId="33" r:id="rId7"/>
    <sheet name="2018" sheetId="32" r:id="rId8"/>
    <sheet name="2017" sheetId="31" r:id="rId9"/>
    <sheet name="2016" sheetId="36" r:id="rId10"/>
    <sheet name="2015" sheetId="37" r:id="rId11"/>
    <sheet name="2014" sheetId="38" r:id="rId12"/>
    <sheet name="2013" sheetId="39" r:id="rId13"/>
    <sheet name="2012" sheetId="40" r:id="rId14"/>
    <sheet name="2011" sheetId="41" r:id="rId15"/>
    <sheet name="2010" sheetId="42" r:id="rId16"/>
    <sheet name="2009" sheetId="43" r:id="rId17"/>
    <sheet name="2008" sheetId="44" r:id="rId18"/>
    <sheet name="2007" sheetId="45" r:id="rId19"/>
    <sheet name="2006" sheetId="46" r:id="rId20"/>
    <sheet name="2005" sheetId="47" r:id="rId21"/>
    <sheet name="2004" sheetId="48" r:id="rId22"/>
    <sheet name="2003" sheetId="49" r:id="rId23"/>
    <sheet name="2002" sheetId="50" r:id="rId24"/>
    <sheet name="2001" sheetId="51" r:id="rId25"/>
    <sheet name="2000" sheetId="5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8" i="56" l="1"/>
  <c r="P146" i="56"/>
  <c r="P145" i="56"/>
  <c r="P144" i="56"/>
  <c r="P142" i="56"/>
  <c r="P141" i="56"/>
  <c r="P140" i="56"/>
  <c r="P139" i="56"/>
  <c r="P138" i="56"/>
  <c r="P137" i="56"/>
  <c r="P136" i="56"/>
  <c r="A131" i="56"/>
  <c r="P127" i="56"/>
  <c r="P126" i="56"/>
  <c r="P125" i="56"/>
  <c r="P124" i="56"/>
  <c r="P123" i="56"/>
  <c r="P122" i="56"/>
  <c r="P121" i="56"/>
  <c r="P120" i="56"/>
  <c r="P119" i="56"/>
  <c r="P118" i="56"/>
  <c r="P117" i="56"/>
  <c r="P116" i="56"/>
  <c r="P115" i="56"/>
  <c r="P114" i="56"/>
  <c r="P113" i="56"/>
  <c r="P112" i="56"/>
  <c r="P111" i="56"/>
  <c r="P110" i="56"/>
  <c r="P109" i="56"/>
  <c r="P108" i="56"/>
  <c r="P107" i="56"/>
  <c r="P106" i="56"/>
  <c r="P105" i="56"/>
  <c r="P104" i="56"/>
  <c r="P103" i="56"/>
  <c r="P102" i="56"/>
  <c r="P101" i="56"/>
  <c r="P100" i="56"/>
  <c r="P99" i="56"/>
  <c r="P98" i="56"/>
  <c r="P97" i="56"/>
  <c r="P96" i="56"/>
  <c r="P95" i="56"/>
  <c r="P94" i="56"/>
  <c r="P93" i="56"/>
  <c r="P92" i="56"/>
  <c r="P91" i="56"/>
  <c r="A86" i="56"/>
  <c r="P83" i="56"/>
  <c r="P82" i="56"/>
  <c r="P81" i="56"/>
  <c r="P80" i="56"/>
  <c r="P79" i="56"/>
  <c r="P78" i="56"/>
  <c r="P77" i="56"/>
  <c r="P76" i="56"/>
  <c r="P75" i="56"/>
  <c r="P74" i="56"/>
  <c r="P73" i="56"/>
  <c r="P72" i="56"/>
  <c r="P71" i="56"/>
  <c r="P70" i="56"/>
  <c r="P69" i="56"/>
  <c r="P68" i="56"/>
  <c r="P67" i="56"/>
  <c r="P66" i="56"/>
  <c r="P65" i="56"/>
  <c r="P64" i="56"/>
  <c r="P63" i="56"/>
  <c r="P62" i="56"/>
  <c r="P61" i="56"/>
  <c r="P60" i="56"/>
  <c r="P59" i="56"/>
  <c r="P58" i="56"/>
  <c r="P57" i="56"/>
  <c r="P56" i="56"/>
  <c r="P55" i="56"/>
  <c r="P54" i="56"/>
  <c r="P53" i="56"/>
  <c r="P52" i="56"/>
  <c r="P49" i="56"/>
  <c r="A44" i="56"/>
  <c r="P42" i="56"/>
  <c r="P41" i="56"/>
  <c r="P40" i="56"/>
  <c r="P39" i="56"/>
  <c r="P38" i="56"/>
  <c r="P37" i="56"/>
  <c r="P36" i="56"/>
  <c r="P35" i="56"/>
  <c r="P34" i="56"/>
  <c r="P31" i="56"/>
  <c r="P30" i="56"/>
  <c r="P29" i="56"/>
  <c r="P28" i="56"/>
  <c r="P27" i="56"/>
  <c r="P26" i="56"/>
  <c r="P25" i="56"/>
  <c r="P24" i="56"/>
  <c r="P21" i="56"/>
  <c r="P20" i="56"/>
  <c r="P19" i="56"/>
  <c r="P18" i="56"/>
  <c r="P17" i="56"/>
  <c r="P16" i="56"/>
  <c r="P15" i="56"/>
  <c r="P14" i="56"/>
  <c r="P11" i="56"/>
  <c r="P10" i="56"/>
  <c r="P9" i="56"/>
  <c r="P8" i="56"/>
  <c r="P148" i="55"/>
  <c r="P146" i="55"/>
  <c r="P145" i="55"/>
  <c r="P144" i="55"/>
  <c r="P142" i="55"/>
  <c r="P141" i="55"/>
  <c r="P140" i="55"/>
  <c r="P139" i="55"/>
  <c r="P138" i="55"/>
  <c r="P137" i="55"/>
  <c r="P136" i="55"/>
  <c r="A131" i="55"/>
  <c r="P127" i="55"/>
  <c r="P126" i="55"/>
  <c r="P125" i="55"/>
  <c r="P124" i="55"/>
  <c r="P123" i="55"/>
  <c r="P122" i="55"/>
  <c r="P121" i="55"/>
  <c r="P120" i="55"/>
  <c r="P119" i="55"/>
  <c r="P118" i="55"/>
  <c r="P117" i="55"/>
  <c r="P116" i="55"/>
  <c r="P115" i="55"/>
  <c r="P114" i="55"/>
  <c r="P113" i="55"/>
  <c r="P112" i="55"/>
  <c r="P111" i="55"/>
  <c r="P110" i="55"/>
  <c r="P109" i="55"/>
  <c r="P108" i="55"/>
  <c r="P107" i="55"/>
  <c r="P106" i="55"/>
  <c r="P105" i="55"/>
  <c r="P104" i="55"/>
  <c r="P103" i="55"/>
  <c r="P102" i="55"/>
  <c r="P101" i="55"/>
  <c r="P100" i="55"/>
  <c r="P99" i="55"/>
  <c r="P98" i="55"/>
  <c r="P97" i="55"/>
  <c r="P96" i="55"/>
  <c r="P95" i="55"/>
  <c r="P94" i="55"/>
  <c r="P93" i="55"/>
  <c r="P92" i="55"/>
  <c r="P91" i="55"/>
  <c r="A86" i="55"/>
  <c r="P83" i="55"/>
  <c r="P82" i="55"/>
  <c r="P81" i="55"/>
  <c r="P80" i="55"/>
  <c r="P79" i="55"/>
  <c r="P78" i="55"/>
  <c r="P77" i="55"/>
  <c r="P76" i="55"/>
  <c r="P75" i="55"/>
  <c r="P74" i="55"/>
  <c r="P73" i="55"/>
  <c r="P72" i="55"/>
  <c r="P71" i="55"/>
  <c r="P70" i="55"/>
  <c r="P69" i="55"/>
  <c r="P68" i="55"/>
  <c r="P67" i="55"/>
  <c r="P66" i="55"/>
  <c r="P65" i="55"/>
  <c r="P64" i="55"/>
  <c r="P63" i="55"/>
  <c r="P62" i="55"/>
  <c r="P61" i="55"/>
  <c r="P60" i="55"/>
  <c r="P59" i="55"/>
  <c r="P58" i="55"/>
  <c r="P57" i="55"/>
  <c r="P56" i="55"/>
  <c r="P55" i="55"/>
  <c r="P54" i="55"/>
  <c r="P53" i="55"/>
  <c r="P52" i="55"/>
  <c r="P49" i="55"/>
  <c r="A44" i="55"/>
  <c r="P42" i="55"/>
  <c r="P41" i="55"/>
  <c r="P40" i="55"/>
  <c r="P39" i="55"/>
  <c r="P38" i="55"/>
  <c r="P37" i="55"/>
  <c r="P36" i="55"/>
  <c r="P35" i="55"/>
  <c r="P34" i="55"/>
  <c r="P31" i="55"/>
  <c r="P30" i="55"/>
  <c r="P29" i="55"/>
  <c r="P28" i="55"/>
  <c r="P27" i="55"/>
  <c r="P26" i="55"/>
  <c r="P25" i="55"/>
  <c r="P24" i="55"/>
  <c r="P21" i="55"/>
  <c r="P20" i="55"/>
  <c r="P19" i="55"/>
  <c r="P18" i="55"/>
  <c r="P17" i="55"/>
  <c r="P16" i="55"/>
  <c r="P15" i="55"/>
  <c r="P14" i="55"/>
  <c r="P11" i="55"/>
  <c r="P10" i="55"/>
  <c r="P9" i="55"/>
  <c r="P8" i="55"/>
  <c r="P148" i="54" l="1"/>
  <c r="P146" i="54"/>
  <c r="P145" i="54"/>
  <c r="P144" i="54"/>
  <c r="P142" i="54"/>
  <c r="P141" i="54"/>
  <c r="P140" i="54"/>
  <c r="P139" i="54"/>
  <c r="P138" i="54"/>
  <c r="P137" i="54"/>
  <c r="P136" i="54"/>
  <c r="A131" i="54"/>
  <c r="P127" i="54"/>
  <c r="P126" i="54"/>
  <c r="P125" i="54"/>
  <c r="P124" i="54"/>
  <c r="P123" i="54"/>
  <c r="P122" i="54"/>
  <c r="P121" i="54"/>
  <c r="P120" i="54"/>
  <c r="P119" i="54"/>
  <c r="P118" i="54"/>
  <c r="P117" i="54"/>
  <c r="P116" i="54"/>
  <c r="P115" i="54"/>
  <c r="P114" i="54"/>
  <c r="P113" i="54"/>
  <c r="P112" i="54"/>
  <c r="P111" i="54"/>
  <c r="P110" i="54"/>
  <c r="P109" i="54"/>
  <c r="P108" i="54"/>
  <c r="P107" i="54"/>
  <c r="P106" i="54"/>
  <c r="P105" i="54"/>
  <c r="P104" i="54"/>
  <c r="P103" i="54"/>
  <c r="P102" i="54"/>
  <c r="P101" i="54"/>
  <c r="P100" i="54"/>
  <c r="P99" i="54"/>
  <c r="P98" i="54"/>
  <c r="P97" i="54"/>
  <c r="P96" i="54"/>
  <c r="P95" i="54"/>
  <c r="P94" i="54"/>
  <c r="P93" i="54"/>
  <c r="P92" i="54"/>
  <c r="P91" i="54"/>
  <c r="A86" i="54"/>
  <c r="P83" i="54"/>
  <c r="P82" i="54"/>
  <c r="P81" i="54"/>
  <c r="P80" i="54"/>
  <c r="P79" i="54"/>
  <c r="P78" i="54"/>
  <c r="P77" i="54"/>
  <c r="P76" i="54"/>
  <c r="P75" i="54"/>
  <c r="P74" i="54"/>
  <c r="P73" i="54"/>
  <c r="P72" i="54"/>
  <c r="P71" i="54"/>
  <c r="P70" i="54"/>
  <c r="P69" i="54"/>
  <c r="P68" i="54"/>
  <c r="P67" i="54"/>
  <c r="P66" i="54"/>
  <c r="P65" i="54"/>
  <c r="P64" i="54"/>
  <c r="P63" i="54"/>
  <c r="P62" i="54"/>
  <c r="P61" i="54"/>
  <c r="P60" i="54"/>
  <c r="P59" i="54"/>
  <c r="P58" i="54"/>
  <c r="P57" i="54"/>
  <c r="P56" i="54"/>
  <c r="P55" i="54"/>
  <c r="P54" i="54"/>
  <c r="P53" i="54"/>
  <c r="P52" i="54"/>
  <c r="P49" i="54"/>
  <c r="A44" i="54"/>
  <c r="P42" i="54"/>
  <c r="P41" i="54"/>
  <c r="P40" i="54"/>
  <c r="P39" i="54"/>
  <c r="P38" i="54"/>
  <c r="P37" i="54"/>
  <c r="P36" i="54"/>
  <c r="P35" i="54"/>
  <c r="P34" i="54"/>
  <c r="P31" i="54"/>
  <c r="P30" i="54"/>
  <c r="P29" i="54"/>
  <c r="P28" i="54"/>
  <c r="P27" i="54"/>
  <c r="P26" i="54"/>
  <c r="P25" i="54"/>
  <c r="P24" i="54"/>
  <c r="P21" i="54"/>
  <c r="P20" i="54"/>
  <c r="P19" i="54"/>
  <c r="P18" i="54"/>
  <c r="P17" i="54"/>
  <c r="P16" i="54"/>
  <c r="P15" i="54"/>
  <c r="P14" i="54"/>
  <c r="P11" i="54"/>
  <c r="P10" i="54"/>
  <c r="P9" i="54"/>
  <c r="P8" i="54"/>
  <c r="E135" i="53"/>
  <c r="F135" i="53"/>
  <c r="G135" i="53"/>
  <c r="H135" i="53"/>
  <c r="I135" i="53"/>
  <c r="J135" i="53"/>
  <c r="K135" i="53"/>
  <c r="L135" i="53"/>
  <c r="M135" i="53"/>
  <c r="N135" i="53"/>
  <c r="O135" i="53"/>
  <c r="D135" i="53"/>
  <c r="E136" i="35"/>
  <c r="F136" i="35"/>
  <c r="G136" i="35"/>
  <c r="H136" i="35"/>
  <c r="I136" i="35"/>
  <c r="J136" i="35"/>
  <c r="K136" i="35"/>
  <c r="L136" i="35"/>
  <c r="M136" i="35"/>
  <c r="N136" i="35"/>
  <c r="O136" i="35"/>
  <c r="D136" i="35"/>
  <c r="P148" i="53"/>
  <c r="P146" i="53"/>
  <c r="P145" i="53"/>
  <c r="P144" i="53"/>
  <c r="P142" i="53"/>
  <c r="P141" i="53"/>
  <c r="P140" i="53"/>
  <c r="P139" i="53"/>
  <c r="P138" i="53"/>
  <c r="P137" i="53"/>
  <c r="P136" i="53"/>
  <c r="A131" i="53"/>
  <c r="P127" i="53"/>
  <c r="P126" i="53"/>
  <c r="P125" i="53"/>
  <c r="P124" i="53"/>
  <c r="P123" i="53"/>
  <c r="P122" i="53"/>
  <c r="P121" i="53"/>
  <c r="P120" i="53"/>
  <c r="P119" i="53"/>
  <c r="P118" i="53"/>
  <c r="P117" i="53"/>
  <c r="P116" i="53"/>
  <c r="P115" i="53"/>
  <c r="P114" i="53"/>
  <c r="P113" i="53"/>
  <c r="P112" i="53"/>
  <c r="P111" i="53"/>
  <c r="P110" i="53"/>
  <c r="P109" i="53"/>
  <c r="P108" i="53"/>
  <c r="P107" i="53"/>
  <c r="P106" i="53"/>
  <c r="P105" i="53"/>
  <c r="P104" i="53"/>
  <c r="P103" i="53"/>
  <c r="P102" i="53"/>
  <c r="P101" i="53"/>
  <c r="P100" i="53"/>
  <c r="P99" i="53"/>
  <c r="P98" i="53"/>
  <c r="P97" i="53"/>
  <c r="P96" i="53"/>
  <c r="P95" i="53"/>
  <c r="P94" i="53"/>
  <c r="P93" i="53"/>
  <c r="P92" i="53"/>
  <c r="P91" i="53"/>
  <c r="A86" i="53"/>
  <c r="P83" i="53"/>
  <c r="P82" i="53"/>
  <c r="P81" i="53"/>
  <c r="P80" i="53"/>
  <c r="P79" i="53"/>
  <c r="P78" i="53"/>
  <c r="P77" i="53"/>
  <c r="P76" i="53"/>
  <c r="P75" i="53"/>
  <c r="P74" i="53"/>
  <c r="P73" i="53"/>
  <c r="P72" i="53"/>
  <c r="P71" i="53"/>
  <c r="P70" i="53"/>
  <c r="P69" i="53"/>
  <c r="P68" i="53"/>
  <c r="P67" i="53"/>
  <c r="P66" i="53"/>
  <c r="P65" i="53"/>
  <c r="P64" i="53"/>
  <c r="P63" i="53"/>
  <c r="P62" i="53"/>
  <c r="P61" i="53"/>
  <c r="P60" i="53"/>
  <c r="P59" i="53"/>
  <c r="P58" i="53"/>
  <c r="P57" i="53"/>
  <c r="P56" i="53"/>
  <c r="P55" i="53"/>
  <c r="P54" i="53"/>
  <c r="P53" i="53"/>
  <c r="P52" i="53"/>
  <c r="P49" i="53"/>
  <c r="A44" i="53"/>
  <c r="P42" i="53"/>
  <c r="P41" i="53"/>
  <c r="P40" i="53"/>
  <c r="P39" i="53"/>
  <c r="P38" i="53"/>
  <c r="P37" i="53"/>
  <c r="P36" i="53"/>
  <c r="P35" i="53"/>
  <c r="P34" i="53"/>
  <c r="P31" i="53"/>
  <c r="P30" i="53"/>
  <c r="P29" i="53"/>
  <c r="P28" i="53"/>
  <c r="P27" i="53"/>
  <c r="P26" i="53"/>
  <c r="P25" i="53"/>
  <c r="P24" i="53"/>
  <c r="P21" i="53"/>
  <c r="P20" i="53"/>
  <c r="P19" i="53"/>
  <c r="P18" i="53"/>
  <c r="P17" i="53"/>
  <c r="P16" i="53"/>
  <c r="P15" i="53"/>
  <c r="P14" i="53"/>
  <c r="P11" i="53"/>
  <c r="P10" i="53"/>
  <c r="P9" i="53"/>
  <c r="P8" i="53"/>
  <c r="P77" i="35"/>
  <c r="E52" i="35"/>
  <c r="F52" i="35"/>
  <c r="G52" i="35"/>
  <c r="H52" i="35"/>
  <c r="I52" i="35"/>
  <c r="J52" i="35"/>
  <c r="K52" i="35"/>
  <c r="L52" i="35"/>
  <c r="M52" i="35"/>
  <c r="N52" i="35"/>
  <c r="O52" i="35"/>
  <c r="D52" i="35"/>
  <c r="E13" i="34"/>
  <c r="F13" i="34"/>
  <c r="G13" i="34"/>
  <c r="H13" i="34"/>
  <c r="I13" i="34"/>
  <c r="J13" i="34"/>
  <c r="K13" i="34"/>
  <c r="L13" i="34"/>
  <c r="M13" i="34"/>
  <c r="N13" i="34"/>
  <c r="O13" i="34"/>
  <c r="D13" i="34"/>
  <c r="E13" i="35"/>
  <c r="F13" i="35"/>
  <c r="G13" i="35"/>
  <c r="H13" i="35"/>
  <c r="I13" i="35"/>
  <c r="J13" i="35"/>
  <c r="K13" i="35"/>
  <c r="L13" i="35"/>
  <c r="M13" i="35"/>
  <c r="N13" i="35"/>
  <c r="O13" i="35"/>
  <c r="D13" i="35"/>
  <c r="P150" i="31"/>
  <c r="P149" i="31"/>
  <c r="P148" i="31"/>
  <c r="P146" i="31"/>
  <c r="P145" i="31"/>
  <c r="P144" i="31"/>
  <c r="P143" i="31"/>
  <c r="P142" i="31"/>
  <c r="P141" i="31"/>
  <c r="P140" i="31"/>
  <c r="P130" i="31"/>
  <c r="P129" i="31"/>
  <c r="P128" i="31"/>
  <c r="P127" i="31"/>
  <c r="P126" i="31"/>
  <c r="P125" i="31"/>
  <c r="P124" i="31"/>
  <c r="P123" i="31"/>
  <c r="P122" i="31"/>
  <c r="P121" i="31"/>
  <c r="P120" i="31"/>
  <c r="P119" i="31"/>
  <c r="P118" i="31"/>
  <c r="P117" i="31"/>
  <c r="P116" i="31"/>
  <c r="P115" i="31"/>
  <c r="P114" i="31"/>
  <c r="P113" i="31"/>
  <c r="P112" i="31"/>
  <c r="P111" i="31"/>
  <c r="P110" i="31"/>
  <c r="P109" i="31"/>
  <c r="P108" i="31"/>
  <c r="P107" i="31"/>
  <c r="P106" i="31"/>
  <c r="P105" i="31"/>
  <c r="P104" i="31"/>
  <c r="P103" i="31"/>
  <c r="P102" i="31"/>
  <c r="P101" i="31"/>
  <c r="P100" i="31"/>
  <c r="P99" i="31"/>
  <c r="P98" i="31"/>
  <c r="P97" i="31"/>
  <c r="P96" i="31"/>
  <c r="P85" i="31"/>
  <c r="P84" i="31"/>
  <c r="P83" i="31"/>
  <c r="P82" i="31"/>
  <c r="P81" i="31"/>
  <c r="P80" i="31"/>
  <c r="P79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2" i="31"/>
  <c r="P61" i="31"/>
  <c r="P60" i="31"/>
  <c r="P59" i="31"/>
  <c r="P58" i="31"/>
  <c r="P57" i="31"/>
  <c r="P56" i="31"/>
  <c r="P55" i="31"/>
  <c r="P54" i="31"/>
  <c r="P52" i="31"/>
  <c r="P41" i="31"/>
  <c r="P40" i="31"/>
  <c r="P39" i="31"/>
  <c r="P38" i="31"/>
  <c r="P37" i="31"/>
  <c r="P36" i="31"/>
  <c r="P35" i="31"/>
  <c r="P34" i="31"/>
  <c r="P33" i="31"/>
  <c r="P30" i="31"/>
  <c r="P29" i="31"/>
  <c r="P28" i="31"/>
  <c r="P27" i="31"/>
  <c r="P26" i="31"/>
  <c r="P25" i="31"/>
  <c r="P24" i="31"/>
  <c r="P23" i="31"/>
  <c r="P20" i="31"/>
  <c r="P19" i="31"/>
  <c r="P18" i="31"/>
  <c r="P17" i="31"/>
  <c r="P16" i="31"/>
  <c r="P15" i="31"/>
  <c r="P14" i="31"/>
  <c r="P13" i="31"/>
  <c r="P11" i="31"/>
  <c r="P10" i="31"/>
  <c r="P9" i="31"/>
  <c r="P8" i="31"/>
  <c r="P147" i="36"/>
  <c r="P146" i="36"/>
  <c r="P145" i="36"/>
  <c r="P143" i="36"/>
  <c r="P142" i="36"/>
  <c r="P141" i="36"/>
  <c r="P140" i="36"/>
  <c r="P139" i="36"/>
  <c r="P138" i="36"/>
  <c r="P137" i="36"/>
  <c r="A132" i="36"/>
  <c r="P127" i="36"/>
  <c r="P126" i="36"/>
  <c r="P125" i="36"/>
  <c r="P124" i="36"/>
  <c r="P123" i="36"/>
  <c r="P122" i="36"/>
  <c r="P121" i="36"/>
  <c r="P120" i="36"/>
  <c r="P119" i="36"/>
  <c r="P118" i="36"/>
  <c r="P117" i="36"/>
  <c r="P116" i="36"/>
  <c r="P115" i="36"/>
  <c r="P114" i="36"/>
  <c r="P113" i="36"/>
  <c r="P112" i="36"/>
  <c r="P111" i="36"/>
  <c r="P110" i="36"/>
  <c r="P109" i="36"/>
  <c r="P108" i="36"/>
  <c r="P107" i="36"/>
  <c r="P106" i="36"/>
  <c r="P105" i="36"/>
  <c r="P104" i="36"/>
  <c r="P103" i="36"/>
  <c r="P102" i="36"/>
  <c r="P101" i="36"/>
  <c r="P100" i="36"/>
  <c r="P99" i="36"/>
  <c r="P98" i="36"/>
  <c r="P97" i="36"/>
  <c r="P96" i="36"/>
  <c r="P95" i="36"/>
  <c r="O94" i="36"/>
  <c r="N94" i="36"/>
  <c r="M94" i="36"/>
  <c r="L94" i="36"/>
  <c r="K94" i="36"/>
  <c r="J94" i="36"/>
  <c r="I94" i="36"/>
  <c r="H94" i="36"/>
  <c r="G94" i="36"/>
  <c r="F94" i="36"/>
  <c r="E94" i="36"/>
  <c r="D94" i="36"/>
  <c r="P84" i="36"/>
  <c r="P83" i="36"/>
  <c r="P82" i="36"/>
  <c r="P81" i="36"/>
  <c r="P80" i="36"/>
  <c r="P79" i="36"/>
  <c r="P78" i="36"/>
  <c r="P77" i="36"/>
  <c r="P76" i="36"/>
  <c r="P75" i="36"/>
  <c r="P74" i="36"/>
  <c r="P73" i="36"/>
  <c r="P72" i="36"/>
  <c r="P71" i="36"/>
  <c r="P70" i="36"/>
  <c r="P69" i="36"/>
  <c r="P68" i="36"/>
  <c r="P67" i="36"/>
  <c r="P66" i="36"/>
  <c r="P65" i="36"/>
  <c r="P64" i="36"/>
  <c r="P63" i="36"/>
  <c r="P62" i="36"/>
  <c r="P61" i="36"/>
  <c r="P60" i="36"/>
  <c r="P59" i="36"/>
  <c r="P58" i="36"/>
  <c r="P57" i="36"/>
  <c r="P56" i="36"/>
  <c r="P55" i="36"/>
  <c r="P52" i="36"/>
  <c r="P41" i="36"/>
  <c r="P40" i="36"/>
  <c r="P39" i="36"/>
  <c r="P38" i="36"/>
  <c r="P37" i="36"/>
  <c r="P36" i="36"/>
  <c r="P35" i="36"/>
  <c r="P34" i="36"/>
  <c r="P33" i="36"/>
  <c r="P31" i="36"/>
  <c r="P30" i="36"/>
  <c r="P29" i="36"/>
  <c r="P28" i="36"/>
  <c r="P27" i="36"/>
  <c r="P26" i="36"/>
  <c r="P25" i="36"/>
  <c r="P24" i="36"/>
  <c r="P21" i="36"/>
  <c r="P20" i="36"/>
  <c r="P19" i="36"/>
  <c r="P18" i="36"/>
  <c r="P17" i="36"/>
  <c r="P16" i="36"/>
  <c r="P15" i="36"/>
  <c r="P14" i="36"/>
  <c r="P11" i="36"/>
  <c r="P10" i="36"/>
  <c r="P9" i="36"/>
  <c r="P8" i="36"/>
  <c r="O63" i="52" l="1"/>
  <c r="O62" i="52"/>
  <c r="O61" i="52"/>
  <c r="O60" i="52"/>
  <c r="O59" i="52"/>
  <c r="O58" i="52"/>
  <c r="O57" i="52"/>
  <c r="O56" i="52"/>
  <c r="O55" i="52"/>
  <c r="O54" i="52"/>
  <c r="O53" i="52"/>
  <c r="O52" i="52"/>
  <c r="O51" i="52"/>
  <c r="O50" i="52"/>
  <c r="O49" i="52"/>
  <c r="O48" i="52"/>
  <c r="O47" i="52"/>
  <c r="O46" i="52"/>
  <c r="O45" i="52"/>
  <c r="O44" i="52"/>
  <c r="O43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O15" i="52"/>
  <c r="O14" i="52"/>
  <c r="O13" i="52"/>
  <c r="O12" i="52"/>
  <c r="O11" i="52"/>
  <c r="O10" i="52"/>
  <c r="O9" i="52"/>
  <c r="O8" i="52"/>
  <c r="O7" i="52"/>
  <c r="O6" i="52"/>
  <c r="O5" i="52"/>
  <c r="O62" i="51"/>
  <c r="O61" i="51"/>
  <c r="O60" i="51"/>
  <c r="O59" i="51"/>
  <c r="O58" i="51"/>
  <c r="O57" i="51"/>
  <c r="O56" i="51"/>
  <c r="O55" i="51"/>
  <c r="O54" i="51"/>
  <c r="O53" i="51"/>
  <c r="O52" i="51"/>
  <c r="O51" i="51"/>
  <c r="O50" i="51"/>
  <c r="O49" i="51"/>
  <c r="O48" i="51"/>
  <c r="O47" i="51"/>
  <c r="O46" i="51"/>
  <c r="O45" i="51"/>
  <c r="O44" i="51"/>
  <c r="O43" i="51"/>
  <c r="O34" i="51"/>
  <c r="O33" i="51"/>
  <c r="O32" i="51"/>
  <c r="O31" i="51"/>
  <c r="O30" i="51"/>
  <c r="O29" i="51"/>
  <c r="O28" i="51"/>
  <c r="O27" i="51"/>
  <c r="O26" i="51"/>
  <c r="L26" i="51"/>
  <c r="H26" i="51"/>
  <c r="O25" i="51"/>
  <c r="O24" i="51"/>
  <c r="O23" i="51"/>
  <c r="O22" i="51"/>
  <c r="O21" i="51"/>
  <c r="O20" i="51"/>
  <c r="O19" i="51"/>
  <c r="O18" i="51"/>
  <c r="O17" i="51"/>
  <c r="O16" i="51"/>
  <c r="O15" i="51"/>
  <c r="O14" i="51"/>
  <c r="O13" i="51"/>
  <c r="O12" i="51"/>
  <c r="O11" i="51"/>
  <c r="O10" i="51"/>
  <c r="O9" i="51"/>
  <c r="O8" i="51"/>
  <c r="O7" i="51"/>
  <c r="O6" i="51"/>
  <c r="O5" i="51"/>
  <c r="O66" i="50"/>
  <c r="O65" i="50"/>
  <c r="O64" i="50"/>
  <c r="O63" i="50"/>
  <c r="O62" i="50"/>
  <c r="O61" i="50"/>
  <c r="O60" i="50"/>
  <c r="O59" i="50"/>
  <c r="O58" i="50"/>
  <c r="O57" i="50"/>
  <c r="O56" i="50"/>
  <c r="O55" i="50"/>
  <c r="O54" i="50"/>
  <c r="O53" i="50"/>
  <c r="O52" i="50"/>
  <c r="O51" i="50"/>
  <c r="O50" i="50"/>
  <c r="O49" i="50"/>
  <c r="O48" i="50"/>
  <c r="O47" i="50"/>
  <c r="O45" i="50"/>
  <c r="O44" i="50"/>
  <c r="O43" i="50"/>
  <c r="O42" i="50"/>
  <c r="O34" i="50"/>
  <c r="O33" i="50"/>
  <c r="O32" i="50"/>
  <c r="O31" i="50"/>
  <c r="O30" i="50"/>
  <c r="O29" i="50"/>
  <c r="O28" i="50"/>
  <c r="O27" i="50"/>
  <c r="O26" i="50"/>
  <c r="O25" i="50"/>
  <c r="O24" i="50"/>
  <c r="O23" i="50"/>
  <c r="O22" i="50"/>
  <c r="O21" i="50"/>
  <c r="O20" i="50"/>
  <c r="O19" i="50"/>
  <c r="O18" i="50"/>
  <c r="O17" i="50"/>
  <c r="O16" i="50"/>
  <c r="O15" i="50"/>
  <c r="O14" i="50"/>
  <c r="O13" i="50"/>
  <c r="O12" i="50"/>
  <c r="O11" i="50"/>
  <c r="O10" i="50"/>
  <c r="O9" i="50"/>
  <c r="O8" i="50"/>
  <c r="O7" i="50"/>
  <c r="O6" i="50"/>
  <c r="O5" i="50"/>
  <c r="N74" i="49"/>
  <c r="M74" i="49"/>
  <c r="L74" i="49"/>
  <c r="K74" i="49"/>
  <c r="J74" i="49"/>
  <c r="I74" i="49"/>
  <c r="H74" i="49"/>
  <c r="G74" i="49"/>
  <c r="F74" i="49"/>
  <c r="E74" i="49"/>
  <c r="D74" i="49"/>
  <c r="C74" i="49"/>
  <c r="N72" i="49"/>
  <c r="M72" i="49"/>
  <c r="L72" i="49"/>
  <c r="K72" i="49"/>
  <c r="J72" i="49"/>
  <c r="I72" i="49"/>
  <c r="H72" i="49"/>
  <c r="G72" i="49"/>
  <c r="F72" i="49"/>
  <c r="E72" i="49"/>
  <c r="D72" i="49"/>
  <c r="C72" i="49"/>
  <c r="O68" i="49"/>
  <c r="O67" i="49"/>
  <c r="O66" i="49"/>
  <c r="O65" i="49"/>
  <c r="O64" i="49"/>
  <c r="O63" i="49"/>
  <c r="O62" i="49"/>
  <c r="O61" i="49"/>
  <c r="O60" i="49"/>
  <c r="O59" i="49"/>
  <c r="O58" i="49"/>
  <c r="O57" i="49"/>
  <c r="O56" i="49"/>
  <c r="O55" i="49"/>
  <c r="O54" i="49"/>
  <c r="O53" i="49"/>
  <c r="O52" i="49"/>
  <c r="O51" i="49"/>
  <c r="O50" i="49"/>
  <c r="O49" i="49"/>
  <c r="O47" i="49"/>
  <c r="O46" i="49"/>
  <c r="O45" i="49"/>
  <c r="O44" i="49"/>
  <c r="O34" i="49"/>
  <c r="O33" i="49"/>
  <c r="O32" i="49"/>
  <c r="O31" i="49"/>
  <c r="O30" i="49"/>
  <c r="O29" i="49"/>
  <c r="O28" i="49"/>
  <c r="C27" i="49"/>
  <c r="D27" i="49" s="1"/>
  <c r="O26" i="49"/>
  <c r="O25" i="49"/>
  <c r="O24" i="49"/>
  <c r="O23" i="49"/>
  <c r="O22" i="49"/>
  <c r="O21" i="49"/>
  <c r="O20" i="49"/>
  <c r="O19" i="49"/>
  <c r="O18" i="49"/>
  <c r="O17" i="49"/>
  <c r="O16" i="49"/>
  <c r="O15" i="49"/>
  <c r="O14" i="49"/>
  <c r="O13" i="49"/>
  <c r="O12" i="49"/>
  <c r="O11" i="49"/>
  <c r="O10" i="49"/>
  <c r="O9" i="49"/>
  <c r="O8" i="49"/>
  <c r="O7" i="49"/>
  <c r="O6" i="49"/>
  <c r="O5" i="49"/>
  <c r="O65" i="48"/>
  <c r="O64" i="48"/>
  <c r="O63" i="48"/>
  <c r="O62" i="48"/>
  <c r="O61" i="48"/>
  <c r="O60" i="48"/>
  <c r="O59" i="48"/>
  <c r="O58" i="48"/>
  <c r="O57" i="48"/>
  <c r="O56" i="48"/>
  <c r="O55" i="48"/>
  <c r="O54" i="48"/>
  <c r="O53" i="48"/>
  <c r="O52" i="48"/>
  <c r="O51" i="48"/>
  <c r="O50" i="48"/>
  <c r="O49" i="48"/>
  <c r="O48" i="48"/>
  <c r="O47" i="48"/>
  <c r="O45" i="48"/>
  <c r="O44" i="48"/>
  <c r="O43" i="48"/>
  <c r="O42" i="48"/>
  <c r="O34" i="48"/>
  <c r="O33" i="48"/>
  <c r="O32" i="48"/>
  <c r="O31" i="48"/>
  <c r="O30" i="48"/>
  <c r="O29" i="48"/>
  <c r="O28" i="48"/>
  <c r="O27" i="48"/>
  <c r="M26" i="48"/>
  <c r="O26" i="48" s="1"/>
  <c r="O25" i="48"/>
  <c r="O24" i="48"/>
  <c r="O23" i="48"/>
  <c r="O22" i="48"/>
  <c r="O21" i="48"/>
  <c r="O20" i="48"/>
  <c r="O19" i="48"/>
  <c r="O18" i="48"/>
  <c r="O17" i="48"/>
  <c r="O16" i="48"/>
  <c r="O15" i="48"/>
  <c r="O14" i="48"/>
  <c r="O13" i="48"/>
  <c r="O12" i="48"/>
  <c r="O11" i="48"/>
  <c r="O10" i="48"/>
  <c r="O9" i="48"/>
  <c r="O8" i="48"/>
  <c r="O7" i="48"/>
  <c r="O6" i="48"/>
  <c r="O5" i="48"/>
  <c r="O65" i="47"/>
  <c r="O64" i="47"/>
  <c r="O63" i="47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5" i="47"/>
  <c r="O44" i="47"/>
  <c r="O43" i="47"/>
  <c r="O42" i="47"/>
  <c r="O34" i="47"/>
  <c r="O33" i="47"/>
  <c r="O32" i="47"/>
  <c r="O31" i="47"/>
  <c r="O30" i="47"/>
  <c r="O29" i="47"/>
  <c r="O28" i="47"/>
  <c r="G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O10" i="47"/>
  <c r="O9" i="47"/>
  <c r="O8" i="47"/>
  <c r="O7" i="47"/>
  <c r="O6" i="47"/>
  <c r="O5" i="47"/>
  <c r="O67" i="46"/>
  <c r="O66" i="46"/>
  <c r="O64" i="46"/>
  <c r="O63" i="46"/>
  <c r="O62" i="46"/>
  <c r="O61" i="46"/>
  <c r="O60" i="46"/>
  <c r="O59" i="46"/>
  <c r="O58" i="46"/>
  <c r="O57" i="46"/>
  <c r="O56" i="46"/>
  <c r="O55" i="46"/>
  <c r="O54" i="46"/>
  <c r="O53" i="46"/>
  <c r="O52" i="46"/>
  <c r="O51" i="46"/>
  <c r="O50" i="46"/>
  <c r="O49" i="46"/>
  <c r="O47" i="46"/>
  <c r="O46" i="46"/>
  <c r="O45" i="46"/>
  <c r="O44" i="46"/>
  <c r="O34" i="46"/>
  <c r="O33" i="46"/>
  <c r="O32" i="46"/>
  <c r="O31" i="46"/>
  <c r="O30" i="46"/>
  <c r="O29" i="46"/>
  <c r="O28" i="46"/>
  <c r="O27" i="46"/>
  <c r="O26" i="46"/>
  <c r="O25" i="46"/>
  <c r="O24" i="46"/>
  <c r="O23" i="46"/>
  <c r="O22" i="46"/>
  <c r="O21" i="46"/>
  <c r="O20" i="46"/>
  <c r="O19" i="46"/>
  <c r="O18" i="46"/>
  <c r="O17" i="46"/>
  <c r="O16" i="46"/>
  <c r="O15" i="46"/>
  <c r="O14" i="46"/>
  <c r="O13" i="46"/>
  <c r="O12" i="46"/>
  <c r="O11" i="46"/>
  <c r="O10" i="46"/>
  <c r="O9" i="46"/>
  <c r="O8" i="46"/>
  <c r="O7" i="46"/>
  <c r="O6" i="46"/>
  <c r="O5" i="46"/>
  <c r="O67" i="45"/>
  <c r="O66" i="45"/>
  <c r="O64" i="45"/>
  <c r="O63" i="45"/>
  <c r="O62" i="45"/>
  <c r="O61" i="45"/>
  <c r="O60" i="45"/>
  <c r="O59" i="45"/>
  <c r="O58" i="45"/>
  <c r="O57" i="45"/>
  <c r="O56" i="45"/>
  <c r="O55" i="45"/>
  <c r="O54" i="45"/>
  <c r="O53" i="45"/>
  <c r="O52" i="45"/>
  <c r="O51" i="45"/>
  <c r="O50" i="45"/>
  <c r="O49" i="45"/>
  <c r="O47" i="45"/>
  <c r="O46" i="45"/>
  <c r="O45" i="45"/>
  <c r="O44" i="45"/>
  <c r="O34" i="45"/>
  <c r="O33" i="45"/>
  <c r="O32" i="45"/>
  <c r="O31" i="45"/>
  <c r="O30" i="45"/>
  <c r="O29" i="45"/>
  <c r="O28" i="45"/>
  <c r="O27" i="45"/>
  <c r="O26" i="45"/>
  <c r="O25" i="45"/>
  <c r="O24" i="45"/>
  <c r="O23" i="45"/>
  <c r="O22" i="45"/>
  <c r="O21" i="45"/>
  <c r="O20" i="45"/>
  <c r="O19" i="45"/>
  <c r="O18" i="45"/>
  <c r="O17" i="45"/>
  <c r="O16" i="45"/>
  <c r="O15" i="45"/>
  <c r="O14" i="45"/>
  <c r="O13" i="45"/>
  <c r="O12" i="45"/>
  <c r="O11" i="45"/>
  <c r="O10" i="45"/>
  <c r="O9" i="45"/>
  <c r="O8" i="45"/>
  <c r="O7" i="45"/>
  <c r="O6" i="45"/>
  <c r="O5" i="45"/>
  <c r="O92" i="44"/>
  <c r="O90" i="44"/>
  <c r="O89" i="44"/>
  <c r="O88" i="44"/>
  <c r="O87" i="44"/>
  <c r="O86" i="44"/>
  <c r="O85" i="44"/>
  <c r="O84" i="44"/>
  <c r="O83" i="44"/>
  <c r="O82" i="44"/>
  <c r="O80" i="44"/>
  <c r="O79" i="44"/>
  <c r="O78" i="44"/>
  <c r="O69" i="44"/>
  <c r="O68" i="44"/>
  <c r="O67" i="44"/>
  <c r="O66" i="44"/>
  <c r="O65" i="44"/>
  <c r="O64" i="44"/>
  <c r="O63" i="44"/>
  <c r="O62" i="44"/>
  <c r="O61" i="44"/>
  <c r="O60" i="44"/>
  <c r="O59" i="44"/>
  <c r="O58" i="44"/>
  <c r="O57" i="44"/>
  <c r="O55" i="44"/>
  <c r="O54" i="44"/>
  <c r="O53" i="44"/>
  <c r="O52" i="44"/>
  <c r="O51" i="44"/>
  <c r="O50" i="44"/>
  <c r="O49" i="44"/>
  <c r="O48" i="44"/>
  <c r="O47" i="44"/>
  <c r="O46" i="44"/>
  <c r="O45" i="44"/>
  <c r="O44" i="44"/>
  <c r="O38" i="44"/>
  <c r="O37" i="44"/>
  <c r="O36" i="44"/>
  <c r="O35" i="44"/>
  <c r="O34" i="44"/>
  <c r="O32" i="44"/>
  <c r="O31" i="44"/>
  <c r="O30" i="44"/>
  <c r="O29" i="44"/>
  <c r="O28" i="44"/>
  <c r="O27" i="44"/>
  <c r="O26" i="44"/>
  <c r="O25" i="44"/>
  <c r="O23" i="44"/>
  <c r="O21" i="44"/>
  <c r="O20" i="44"/>
  <c r="O19" i="44"/>
  <c r="O18" i="44"/>
  <c r="O16" i="44"/>
  <c r="O15" i="44"/>
  <c r="O14" i="44"/>
  <c r="O13" i="44"/>
  <c r="O12" i="44"/>
  <c r="O11" i="44"/>
  <c r="O10" i="44"/>
  <c r="O8" i="44"/>
  <c r="O7" i="44"/>
  <c r="O6" i="44"/>
  <c r="O93" i="43"/>
  <c r="O91" i="43"/>
  <c r="O90" i="43"/>
  <c r="O89" i="43"/>
  <c r="O88" i="43"/>
  <c r="O87" i="43"/>
  <c r="O86" i="43"/>
  <c r="O85" i="43"/>
  <c r="O84" i="43"/>
  <c r="O83" i="43"/>
  <c r="O81" i="43"/>
  <c r="O80" i="43"/>
  <c r="O79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A42" i="43"/>
  <c r="A74" i="43" s="1"/>
  <c r="O38" i="43"/>
  <c r="O37" i="43"/>
  <c r="O36" i="43"/>
  <c r="O35" i="43"/>
  <c r="O34" i="43"/>
  <c r="O33" i="43"/>
  <c r="O32" i="43"/>
  <c r="O31" i="43"/>
  <c r="O30" i="43"/>
  <c r="O29" i="43"/>
  <c r="O28" i="43"/>
  <c r="O27" i="43"/>
  <c r="O25" i="43"/>
  <c r="O23" i="43"/>
  <c r="O22" i="43"/>
  <c r="O21" i="43"/>
  <c r="O20" i="43"/>
  <c r="O19" i="43"/>
  <c r="O18" i="43"/>
  <c r="O16" i="43"/>
  <c r="O15" i="43"/>
  <c r="O14" i="43"/>
  <c r="O13" i="43"/>
  <c r="O12" i="43"/>
  <c r="O11" i="43"/>
  <c r="O10" i="43"/>
  <c r="O8" i="43"/>
  <c r="O7" i="43"/>
  <c r="O6" i="43"/>
  <c r="O96" i="42"/>
  <c r="O95" i="42"/>
  <c r="O94" i="42"/>
  <c r="O92" i="42"/>
  <c r="O91" i="42"/>
  <c r="O90" i="42"/>
  <c r="O89" i="42"/>
  <c r="O88" i="42"/>
  <c r="O87" i="42"/>
  <c r="O86" i="42"/>
  <c r="O83" i="42"/>
  <c r="O82" i="42"/>
  <c r="O81" i="42"/>
  <c r="O72" i="42"/>
  <c r="O71" i="42"/>
  <c r="O70" i="42"/>
  <c r="O69" i="42"/>
  <c r="O68" i="42"/>
  <c r="O67" i="42"/>
  <c r="O66" i="42"/>
  <c r="O65" i="42"/>
  <c r="O64" i="42"/>
  <c r="O63" i="42"/>
  <c r="O62" i="42"/>
  <c r="O61" i="42"/>
  <c r="O60" i="42"/>
  <c r="O58" i="42"/>
  <c r="O57" i="42"/>
  <c r="O56" i="42"/>
  <c r="O55" i="42"/>
  <c r="O54" i="42"/>
  <c r="O53" i="42"/>
  <c r="O52" i="42"/>
  <c r="O51" i="42"/>
  <c r="O50" i="42"/>
  <c r="O49" i="42"/>
  <c r="G48" i="42"/>
  <c r="O48" i="42" s="1"/>
  <c r="O47" i="42"/>
  <c r="O46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6" i="42"/>
  <c r="O24" i="42"/>
  <c r="O23" i="42"/>
  <c r="O22" i="42"/>
  <c r="O21" i="42"/>
  <c r="O20" i="42"/>
  <c r="O19" i="42"/>
  <c r="O17" i="42"/>
  <c r="O16" i="42"/>
  <c r="O15" i="42"/>
  <c r="O14" i="42"/>
  <c r="O13" i="42"/>
  <c r="O12" i="42"/>
  <c r="O11" i="42"/>
  <c r="O9" i="42"/>
  <c r="O8" i="42"/>
  <c r="O7" i="42"/>
  <c r="O92" i="41"/>
  <c r="O91" i="41"/>
  <c r="O90" i="41"/>
  <c r="O88" i="41"/>
  <c r="O87" i="41"/>
  <c r="O86" i="41"/>
  <c r="O85" i="41"/>
  <c r="O84" i="41"/>
  <c r="O83" i="41"/>
  <c r="O82" i="41"/>
  <c r="O80" i="41"/>
  <c r="O79" i="41"/>
  <c r="O78" i="41"/>
  <c r="O71" i="41"/>
  <c r="O70" i="41"/>
  <c r="O69" i="41"/>
  <c r="O68" i="41"/>
  <c r="O67" i="41"/>
  <c r="O66" i="41"/>
  <c r="O65" i="41"/>
  <c r="O64" i="41"/>
  <c r="O63" i="41"/>
  <c r="O62" i="41"/>
  <c r="O61" i="41"/>
  <c r="O60" i="41"/>
  <c r="O59" i="41"/>
  <c r="O57" i="41"/>
  <c r="O56" i="41"/>
  <c r="O55" i="41"/>
  <c r="O54" i="41"/>
  <c r="O53" i="41"/>
  <c r="O52" i="41"/>
  <c r="O51" i="41"/>
  <c r="O50" i="41"/>
  <c r="O49" i="41"/>
  <c r="O48" i="41"/>
  <c r="O47" i="41"/>
  <c r="O46" i="41"/>
  <c r="O39" i="41"/>
  <c r="O38" i="41"/>
  <c r="O37" i="41"/>
  <c r="O36" i="41"/>
  <c r="O35" i="41"/>
  <c r="O34" i="41"/>
  <c r="O33" i="41"/>
  <c r="O32" i="41"/>
  <c r="O31" i="41"/>
  <c r="O30" i="41"/>
  <c r="O29" i="41"/>
  <c r="O28" i="41"/>
  <c r="O25" i="41"/>
  <c r="O23" i="41"/>
  <c r="O22" i="41"/>
  <c r="O21" i="41"/>
  <c r="O20" i="41"/>
  <c r="O19" i="41"/>
  <c r="O18" i="41"/>
  <c r="O16" i="41"/>
  <c r="O15" i="41"/>
  <c r="O14" i="41"/>
  <c r="O13" i="41"/>
  <c r="O12" i="41"/>
  <c r="O11" i="41"/>
  <c r="O10" i="41"/>
  <c r="O7" i="41"/>
  <c r="O6" i="41"/>
  <c r="O5" i="41"/>
  <c r="O115" i="40"/>
  <c r="O114" i="40"/>
  <c r="O113" i="40"/>
  <c r="O111" i="40"/>
  <c r="O110" i="40"/>
  <c r="O109" i="40"/>
  <c r="O108" i="40"/>
  <c r="O107" i="40"/>
  <c r="O106" i="40"/>
  <c r="O105" i="40"/>
  <c r="O102" i="40"/>
  <c r="O101" i="40"/>
  <c r="O100" i="40"/>
  <c r="O99" i="40"/>
  <c r="O98" i="40"/>
  <c r="O97" i="40"/>
  <c r="O96" i="40"/>
  <c r="O95" i="40"/>
  <c r="O94" i="40"/>
  <c r="O93" i="40"/>
  <c r="O92" i="40"/>
  <c r="O91" i="40"/>
  <c r="O90" i="40"/>
  <c r="O89" i="40"/>
  <c r="O88" i="40"/>
  <c r="O87" i="40"/>
  <c r="O86" i="40"/>
  <c r="O85" i="40"/>
  <c r="O84" i="40"/>
  <c r="O83" i="40"/>
  <c r="O82" i="40"/>
  <c r="O81" i="40"/>
  <c r="O80" i="40"/>
  <c r="O79" i="40"/>
  <c r="O78" i="40"/>
  <c r="O77" i="40"/>
  <c r="O74" i="40"/>
  <c r="O73" i="40"/>
  <c r="O72" i="40"/>
  <c r="O71" i="40"/>
  <c r="O70" i="40"/>
  <c r="O69" i="40"/>
  <c r="O68" i="40"/>
  <c r="O67" i="40"/>
  <c r="O66" i="40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1" i="40"/>
  <c r="O38" i="40"/>
  <c r="O37" i="40"/>
  <c r="O36" i="40"/>
  <c r="O35" i="40"/>
  <c r="O34" i="40"/>
  <c r="O33" i="40"/>
  <c r="O30" i="40"/>
  <c r="O29" i="40"/>
  <c r="O28" i="40"/>
  <c r="O27" i="40"/>
  <c r="O26" i="40"/>
  <c r="O25" i="40"/>
  <c r="O24" i="40"/>
  <c r="O23" i="40"/>
  <c r="O20" i="40"/>
  <c r="O19" i="40"/>
  <c r="O18" i="40"/>
  <c r="O17" i="40"/>
  <c r="O16" i="40"/>
  <c r="O15" i="40"/>
  <c r="O14" i="40"/>
  <c r="O13" i="40"/>
  <c r="O10" i="40"/>
  <c r="O9" i="40"/>
  <c r="O8" i="40"/>
  <c r="O7" i="40"/>
  <c r="N147" i="39"/>
  <c r="M147" i="39"/>
  <c r="L147" i="39"/>
  <c r="K147" i="39"/>
  <c r="J147" i="39"/>
  <c r="I147" i="39"/>
  <c r="H147" i="39"/>
  <c r="G147" i="39"/>
  <c r="F147" i="39"/>
  <c r="E147" i="39"/>
  <c r="D147" i="39"/>
  <c r="C147" i="39"/>
  <c r="N145" i="39"/>
  <c r="M145" i="39"/>
  <c r="L145" i="39"/>
  <c r="K145" i="39"/>
  <c r="J145" i="39"/>
  <c r="I145" i="39"/>
  <c r="H145" i="39"/>
  <c r="G145" i="39"/>
  <c r="F145" i="39"/>
  <c r="E145" i="39"/>
  <c r="D145" i="39"/>
  <c r="C145" i="39"/>
  <c r="O139" i="39"/>
  <c r="O138" i="39"/>
  <c r="O137" i="39"/>
  <c r="O135" i="39"/>
  <c r="O134" i="39"/>
  <c r="O133" i="39"/>
  <c r="O132" i="39"/>
  <c r="O131" i="39"/>
  <c r="O130" i="39"/>
  <c r="O129" i="39"/>
  <c r="O127" i="39"/>
  <c r="O126" i="39"/>
  <c r="O125" i="39"/>
  <c r="O124" i="39"/>
  <c r="O123" i="39"/>
  <c r="O122" i="39"/>
  <c r="O121" i="39"/>
  <c r="O120" i="39"/>
  <c r="O119" i="39"/>
  <c r="O118" i="39"/>
  <c r="O117" i="39"/>
  <c r="O116" i="39"/>
  <c r="O115" i="39"/>
  <c r="O114" i="39"/>
  <c r="O113" i="39"/>
  <c r="O112" i="39"/>
  <c r="O104" i="39"/>
  <c r="O103" i="39"/>
  <c r="O102" i="39"/>
  <c r="O101" i="39"/>
  <c r="O100" i="39"/>
  <c r="O99" i="39"/>
  <c r="O98" i="39"/>
  <c r="O97" i="39"/>
  <c r="O96" i="39"/>
  <c r="O95" i="39"/>
  <c r="O94" i="39"/>
  <c r="O93" i="39"/>
  <c r="O92" i="39"/>
  <c r="O91" i="39"/>
  <c r="O90" i="39"/>
  <c r="O89" i="39"/>
  <c r="O87" i="39"/>
  <c r="O86" i="39"/>
  <c r="O85" i="39"/>
  <c r="O84" i="39"/>
  <c r="O83" i="39"/>
  <c r="O82" i="39"/>
  <c r="O81" i="39"/>
  <c r="O80" i="39"/>
  <c r="O79" i="39"/>
  <c r="O71" i="39"/>
  <c r="O70" i="39"/>
  <c r="O69" i="39"/>
  <c r="O68" i="39"/>
  <c r="O67" i="39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8" i="39"/>
  <c r="O46" i="39"/>
  <c r="O45" i="39"/>
  <c r="O38" i="39"/>
  <c r="O37" i="39"/>
  <c r="O36" i="39"/>
  <c r="O35" i="39"/>
  <c r="O34" i="39"/>
  <c r="O33" i="39"/>
  <c r="O32" i="39"/>
  <c r="O31" i="39"/>
  <c r="O29" i="39"/>
  <c r="O28" i="39"/>
  <c r="O27" i="39"/>
  <c r="O26" i="39"/>
  <c r="O25" i="39"/>
  <c r="O24" i="39"/>
  <c r="O23" i="39"/>
  <c r="O22" i="39"/>
  <c r="I20" i="39"/>
  <c r="J20" i="39" s="1"/>
  <c r="K20" i="39" s="1"/>
  <c r="H20" i="39"/>
  <c r="O20" i="39" s="1"/>
  <c r="O19" i="39"/>
  <c r="O18" i="39"/>
  <c r="O17" i="39"/>
  <c r="O16" i="39"/>
  <c r="O15" i="39"/>
  <c r="O14" i="39"/>
  <c r="O13" i="39"/>
  <c r="O11" i="39"/>
  <c r="O10" i="39"/>
  <c r="O9" i="39"/>
  <c r="O8" i="39"/>
  <c r="N152" i="38"/>
  <c r="M152" i="38"/>
  <c r="L152" i="38"/>
  <c r="K152" i="38"/>
  <c r="J152" i="38"/>
  <c r="I152" i="38"/>
  <c r="H152" i="38"/>
  <c r="G152" i="38"/>
  <c r="F152" i="38"/>
  <c r="E152" i="38"/>
  <c r="D152" i="38"/>
  <c r="C152" i="38"/>
  <c r="N150" i="38"/>
  <c r="M150" i="38"/>
  <c r="L150" i="38"/>
  <c r="K150" i="38"/>
  <c r="J150" i="38"/>
  <c r="I150" i="38"/>
  <c r="H150" i="38"/>
  <c r="G150" i="38"/>
  <c r="F150" i="38"/>
  <c r="E150" i="38"/>
  <c r="D150" i="38"/>
  <c r="C150" i="38"/>
  <c r="O144" i="38"/>
  <c r="O143" i="38"/>
  <c r="O142" i="38"/>
  <c r="O140" i="38"/>
  <c r="O138" i="38"/>
  <c r="O137" i="38"/>
  <c r="O135" i="38"/>
  <c r="O134" i="38"/>
  <c r="O133" i="38"/>
  <c r="O132" i="38"/>
  <c r="O130" i="38"/>
  <c r="O129" i="38"/>
  <c r="O128" i="38"/>
  <c r="O127" i="38"/>
  <c r="O126" i="38"/>
  <c r="O125" i="38"/>
  <c r="O116" i="38"/>
  <c r="O115" i="38"/>
  <c r="O114" i="38"/>
  <c r="O113" i="38"/>
  <c r="O112" i="38"/>
  <c r="O111" i="38"/>
  <c r="O110" i="38"/>
  <c r="O109" i="38"/>
  <c r="O108" i="38"/>
  <c r="O107" i="38"/>
  <c r="O106" i="38"/>
  <c r="O105" i="38"/>
  <c r="O104" i="38"/>
  <c r="O103" i="38"/>
  <c r="O102" i="38"/>
  <c r="O101" i="38"/>
  <c r="O100" i="38"/>
  <c r="O99" i="38"/>
  <c r="O98" i="38"/>
  <c r="O97" i="38"/>
  <c r="O96" i="38"/>
  <c r="O95" i="38"/>
  <c r="O94" i="38"/>
  <c r="O93" i="38"/>
  <c r="O92" i="38"/>
  <c r="O90" i="38"/>
  <c r="O89" i="38"/>
  <c r="O88" i="38"/>
  <c r="O76" i="38"/>
  <c r="O75" i="38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7" i="38"/>
  <c r="O39" i="38"/>
  <c r="O38" i="38"/>
  <c r="O37" i="38"/>
  <c r="O35" i="38"/>
  <c r="O34" i="38"/>
  <c r="O33" i="38"/>
  <c r="O32" i="38"/>
  <c r="O31" i="38"/>
  <c r="O30" i="38"/>
  <c r="O28" i="38"/>
  <c r="O27" i="38"/>
  <c r="O26" i="38"/>
  <c r="O25" i="38"/>
  <c r="O24" i="38"/>
  <c r="O23" i="38"/>
  <c r="O22" i="38"/>
  <c r="O21" i="38"/>
  <c r="H19" i="38"/>
  <c r="I19" i="38" s="1"/>
  <c r="G19" i="38"/>
  <c r="O18" i="38"/>
  <c r="O17" i="38"/>
  <c r="O16" i="38"/>
  <c r="O15" i="38"/>
  <c r="O14" i="38"/>
  <c r="O13" i="38"/>
  <c r="O12" i="38"/>
  <c r="O10" i="38"/>
  <c r="O9" i="38"/>
  <c r="O8" i="38"/>
  <c r="O7" i="38"/>
  <c r="N153" i="37"/>
  <c r="M153" i="37"/>
  <c r="L153" i="37"/>
  <c r="K153" i="37"/>
  <c r="J153" i="37"/>
  <c r="I153" i="37"/>
  <c r="H153" i="37"/>
  <c r="G153" i="37"/>
  <c r="F153" i="37"/>
  <c r="E153" i="37"/>
  <c r="D153" i="37"/>
  <c r="C153" i="37"/>
  <c r="N151" i="37"/>
  <c r="M151" i="37"/>
  <c r="L151" i="37"/>
  <c r="K151" i="37"/>
  <c r="J151" i="37"/>
  <c r="I151" i="37"/>
  <c r="H151" i="37"/>
  <c r="G151" i="37"/>
  <c r="F151" i="37"/>
  <c r="E151" i="37"/>
  <c r="D151" i="37"/>
  <c r="C151" i="37"/>
  <c r="O145" i="37"/>
  <c r="O144" i="37"/>
  <c r="O143" i="37"/>
  <c r="O141" i="37"/>
  <c r="O139" i="37"/>
  <c r="O138" i="37"/>
  <c r="O136" i="37"/>
  <c r="O135" i="37"/>
  <c r="O134" i="37"/>
  <c r="O133" i="37"/>
  <c r="O123" i="37"/>
  <c r="O122" i="37"/>
  <c r="O121" i="37"/>
  <c r="O120" i="37"/>
  <c r="O119" i="37"/>
  <c r="O118" i="37"/>
  <c r="O117" i="37"/>
  <c r="O116" i="37"/>
  <c r="O115" i="37"/>
  <c r="O114" i="37"/>
  <c r="O113" i="37"/>
  <c r="O112" i="37"/>
  <c r="O111" i="37"/>
  <c r="O110" i="37"/>
  <c r="O108" i="37"/>
  <c r="O107" i="37"/>
  <c r="O106" i="37"/>
  <c r="O105" i="37"/>
  <c r="O104" i="37"/>
  <c r="O103" i="37"/>
  <c r="O102" i="37"/>
  <c r="O101" i="37"/>
  <c r="O100" i="37"/>
  <c r="O99" i="37"/>
  <c r="O98" i="37"/>
  <c r="O97" i="37"/>
  <c r="O96" i="37"/>
  <c r="O95" i="37"/>
  <c r="O94" i="37"/>
  <c r="O93" i="37"/>
  <c r="O92" i="37"/>
  <c r="O84" i="37"/>
  <c r="O83" i="37"/>
  <c r="O82" i="37"/>
  <c r="O81" i="37"/>
  <c r="O80" i="37"/>
  <c r="O79" i="37"/>
  <c r="O78" i="37"/>
  <c r="O77" i="37"/>
  <c r="O76" i="37"/>
  <c r="O75" i="37"/>
  <c r="O74" i="37"/>
  <c r="O72" i="37"/>
  <c r="O71" i="37"/>
  <c r="O70" i="37"/>
  <c r="O69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0" i="37"/>
  <c r="O42" i="37"/>
  <c r="O41" i="37"/>
  <c r="O40" i="37"/>
  <c r="O39" i="37"/>
  <c r="O38" i="37"/>
  <c r="O37" i="37"/>
  <c r="O36" i="37"/>
  <c r="O35" i="37"/>
  <c r="O34" i="37"/>
  <c r="O33" i="37"/>
  <c r="O30" i="37"/>
  <c r="O29" i="37"/>
  <c r="O28" i="37"/>
  <c r="O27" i="37"/>
  <c r="O26" i="37"/>
  <c r="O25" i="37"/>
  <c r="O24" i="37"/>
  <c r="O23" i="37"/>
  <c r="O20" i="37"/>
  <c r="O19" i="37"/>
  <c r="O18" i="37"/>
  <c r="O17" i="37"/>
  <c r="O16" i="37"/>
  <c r="O15" i="37"/>
  <c r="O14" i="37"/>
  <c r="O13" i="37"/>
  <c r="O10" i="37"/>
  <c r="O9" i="37"/>
  <c r="O8" i="37"/>
  <c r="O7" i="37"/>
  <c r="O27" i="49" l="1"/>
  <c r="H27" i="47"/>
  <c r="I27" i="47" s="1"/>
  <c r="O19" i="38"/>
  <c r="O27" i="47" l="1"/>
  <c r="E7" i="35" l="1"/>
  <c r="F7" i="35"/>
  <c r="G7" i="35"/>
  <c r="H7" i="35"/>
  <c r="I7" i="35"/>
  <c r="J7" i="35"/>
  <c r="K7" i="35"/>
  <c r="L7" i="35"/>
  <c r="M7" i="35"/>
  <c r="N7" i="35"/>
  <c r="O7" i="35"/>
  <c r="D7" i="35"/>
  <c r="P8" i="35"/>
  <c r="P98" i="35"/>
  <c r="P99" i="35"/>
  <c r="P100" i="35"/>
  <c r="P101" i="35"/>
  <c r="P102" i="35"/>
  <c r="P149" i="35"/>
  <c r="P147" i="35"/>
  <c r="P146" i="35"/>
  <c r="P145" i="35"/>
  <c r="P143" i="35"/>
  <c r="P142" i="35"/>
  <c r="P141" i="35"/>
  <c r="P140" i="35"/>
  <c r="P139" i="35"/>
  <c r="P138" i="35"/>
  <c r="P137" i="35"/>
  <c r="P128" i="35"/>
  <c r="P127" i="35"/>
  <c r="P126" i="35"/>
  <c r="P125" i="35"/>
  <c r="P124" i="35"/>
  <c r="P123" i="35"/>
  <c r="P122" i="35"/>
  <c r="P121" i="35"/>
  <c r="P120" i="35"/>
  <c r="P119" i="35"/>
  <c r="P118" i="35"/>
  <c r="P117" i="35"/>
  <c r="P116" i="35"/>
  <c r="P115" i="35"/>
  <c r="P114" i="35"/>
  <c r="P113" i="35"/>
  <c r="P112" i="35"/>
  <c r="P111" i="35"/>
  <c r="P110" i="35"/>
  <c r="P109" i="35"/>
  <c r="P108" i="35"/>
  <c r="P107" i="35"/>
  <c r="P106" i="35"/>
  <c r="P105" i="35"/>
  <c r="P104" i="35"/>
  <c r="P103" i="35"/>
  <c r="P97" i="35"/>
  <c r="P96" i="35"/>
  <c r="P95" i="35"/>
  <c r="P94" i="35"/>
  <c r="P86" i="35"/>
  <c r="P85" i="35"/>
  <c r="P84" i="35"/>
  <c r="P83" i="35"/>
  <c r="P82" i="35"/>
  <c r="P81" i="35"/>
  <c r="P80" i="35"/>
  <c r="P79" i="35"/>
  <c r="P78" i="35"/>
  <c r="P76" i="35"/>
  <c r="P74" i="35"/>
  <c r="P73" i="35"/>
  <c r="P72" i="35"/>
  <c r="P71" i="35"/>
  <c r="P70" i="35"/>
  <c r="P69" i="35"/>
  <c r="P68" i="35"/>
  <c r="P67" i="35"/>
  <c r="P66" i="35"/>
  <c r="P65" i="35"/>
  <c r="P64" i="35"/>
  <c r="P63" i="35"/>
  <c r="P62" i="35"/>
  <c r="P61" i="35"/>
  <c r="P60" i="35"/>
  <c r="P59" i="35"/>
  <c r="P58" i="35"/>
  <c r="P57" i="35"/>
  <c r="P56" i="35"/>
  <c r="P55" i="35"/>
  <c r="P54" i="35"/>
  <c r="P51" i="35"/>
  <c r="P42" i="35"/>
  <c r="P41" i="35"/>
  <c r="P40" i="35"/>
  <c r="P39" i="35"/>
  <c r="P38" i="35"/>
  <c r="P37" i="35"/>
  <c r="P36" i="35"/>
  <c r="P35" i="35"/>
  <c r="P34" i="35"/>
  <c r="P31" i="35"/>
  <c r="P30" i="35"/>
  <c r="P29" i="35"/>
  <c r="P28" i="35"/>
  <c r="P27" i="35"/>
  <c r="P26" i="35"/>
  <c r="P25" i="35"/>
  <c r="P24" i="35"/>
  <c r="P21" i="35"/>
  <c r="P20" i="35"/>
  <c r="P19" i="35"/>
  <c r="P18" i="35"/>
  <c r="P17" i="35"/>
  <c r="P16" i="35"/>
  <c r="P15" i="35"/>
  <c r="P14" i="35"/>
  <c r="P11" i="35"/>
  <c r="P10" i="35"/>
  <c r="P9" i="35"/>
  <c r="P7" i="35" l="1"/>
  <c r="E7" i="34"/>
  <c r="F7" i="34"/>
  <c r="G7" i="34"/>
  <c r="H7" i="34"/>
  <c r="I7" i="34"/>
  <c r="J7" i="34"/>
  <c r="K7" i="34"/>
  <c r="L7" i="34"/>
  <c r="M7" i="34"/>
  <c r="N7" i="34"/>
  <c r="O7" i="34"/>
  <c r="D7" i="34"/>
  <c r="E8" i="33"/>
  <c r="F8" i="33"/>
  <c r="G8" i="33"/>
  <c r="H8" i="33"/>
  <c r="I8" i="33"/>
  <c r="J8" i="33"/>
  <c r="K8" i="33"/>
  <c r="L8" i="33"/>
  <c r="M8" i="33"/>
  <c r="N8" i="33"/>
  <c r="O8" i="33"/>
  <c r="D8" i="33"/>
  <c r="E7" i="32"/>
  <c r="F7" i="32"/>
  <c r="G7" i="32"/>
  <c r="H7" i="32"/>
  <c r="I7" i="32"/>
  <c r="J7" i="32"/>
  <c r="K7" i="32"/>
  <c r="L7" i="32"/>
  <c r="M7" i="32"/>
  <c r="N7" i="32"/>
  <c r="O7" i="32"/>
  <c r="D7" i="32"/>
  <c r="P142" i="34"/>
  <c r="P141" i="34"/>
  <c r="P140" i="34"/>
  <c r="P138" i="34"/>
  <c r="P137" i="34"/>
  <c r="P136" i="34"/>
  <c r="P135" i="34"/>
  <c r="P134" i="34"/>
  <c r="P133" i="34"/>
  <c r="P132" i="34"/>
  <c r="B127" i="34"/>
  <c r="B126" i="34"/>
  <c r="P123" i="34"/>
  <c r="P122" i="34"/>
  <c r="P121" i="34"/>
  <c r="P120" i="34"/>
  <c r="P119" i="34"/>
  <c r="P118" i="34"/>
  <c r="P117" i="34"/>
  <c r="P116" i="34"/>
  <c r="P115" i="34"/>
  <c r="P114" i="34"/>
  <c r="P113" i="34"/>
  <c r="P112" i="34"/>
  <c r="P111" i="34"/>
  <c r="P110" i="34"/>
  <c r="P109" i="34"/>
  <c r="P108" i="34"/>
  <c r="P107" i="34"/>
  <c r="P106" i="34"/>
  <c r="P105" i="34"/>
  <c r="P104" i="34"/>
  <c r="P103" i="34"/>
  <c r="P102" i="34"/>
  <c r="P101" i="34"/>
  <c r="P100" i="34"/>
  <c r="P99" i="34"/>
  <c r="P98" i="34"/>
  <c r="P97" i="34"/>
  <c r="P96" i="34"/>
  <c r="P95" i="34"/>
  <c r="P94" i="34"/>
  <c r="P93" i="34"/>
  <c r="P91" i="34"/>
  <c r="P90" i="34"/>
  <c r="P89" i="34"/>
  <c r="P88" i="34"/>
  <c r="P80" i="34"/>
  <c r="P79" i="34"/>
  <c r="P78" i="34"/>
  <c r="P77" i="34"/>
  <c r="P76" i="34"/>
  <c r="P75" i="34"/>
  <c r="P74" i="34"/>
  <c r="P73" i="34"/>
  <c r="P72" i="34"/>
  <c r="P71" i="34"/>
  <c r="P70" i="34"/>
  <c r="P69" i="34"/>
  <c r="P68" i="34"/>
  <c r="P67" i="34"/>
  <c r="P66" i="34"/>
  <c r="P65" i="34"/>
  <c r="P64" i="34"/>
  <c r="P63" i="34"/>
  <c r="P62" i="34"/>
  <c r="P61" i="34"/>
  <c r="P60" i="34"/>
  <c r="P59" i="34"/>
  <c r="P58" i="34"/>
  <c r="P57" i="34"/>
  <c r="P56" i="34"/>
  <c r="P55" i="34"/>
  <c r="P54" i="34"/>
  <c r="P53" i="34"/>
  <c r="P52" i="34"/>
  <c r="P51" i="34"/>
  <c r="P50" i="34"/>
  <c r="P49" i="34"/>
  <c r="P46" i="34"/>
  <c r="B41" i="34"/>
  <c r="B83" i="34" s="1"/>
  <c r="P39" i="34"/>
  <c r="P38" i="34"/>
  <c r="P37" i="34"/>
  <c r="P36" i="34"/>
  <c r="P35" i="34"/>
  <c r="P34" i="34"/>
  <c r="P31" i="34"/>
  <c r="P30" i="34"/>
  <c r="P29" i="34"/>
  <c r="P28" i="34"/>
  <c r="P27" i="34"/>
  <c r="P26" i="34"/>
  <c r="P25" i="34"/>
  <c r="P24" i="34"/>
  <c r="P21" i="34"/>
  <c r="P20" i="34"/>
  <c r="P19" i="34"/>
  <c r="P18" i="34"/>
  <c r="P17" i="34"/>
  <c r="P16" i="34"/>
  <c r="P15" i="34"/>
  <c r="P14" i="34"/>
  <c r="P11" i="34"/>
  <c r="P10" i="34"/>
  <c r="P9" i="34"/>
  <c r="P8" i="34"/>
  <c r="P34" i="32" l="1"/>
  <c r="P8" i="32"/>
  <c r="P94" i="33" l="1"/>
  <c r="P95" i="33"/>
  <c r="P96" i="33"/>
  <c r="P97" i="33"/>
  <c r="P98" i="33"/>
  <c r="P99" i="33"/>
  <c r="P100" i="33"/>
  <c r="P101" i="33"/>
  <c r="P102" i="33"/>
  <c r="P103" i="33"/>
  <c r="P104" i="33"/>
  <c r="P105" i="33"/>
  <c r="P106" i="33"/>
  <c r="P107" i="33"/>
  <c r="P108" i="33"/>
  <c r="P109" i="33"/>
  <c r="P110" i="33"/>
  <c r="P111" i="33"/>
  <c r="P112" i="33"/>
  <c r="P113" i="33"/>
  <c r="P114" i="33"/>
  <c r="P115" i="33"/>
  <c r="P116" i="33"/>
  <c r="P117" i="33"/>
  <c r="P118" i="33"/>
  <c r="P119" i="33"/>
  <c r="P120" i="33"/>
  <c r="P121" i="33"/>
  <c r="P122" i="33"/>
  <c r="P123" i="33"/>
  <c r="P124" i="33"/>
  <c r="P125" i="33"/>
  <c r="P126" i="33"/>
  <c r="P127" i="33"/>
  <c r="P128" i="33"/>
  <c r="P129" i="33"/>
  <c r="P93" i="33"/>
  <c r="P149" i="33" l="1"/>
  <c r="P148" i="33"/>
  <c r="P147" i="33"/>
  <c r="P145" i="33"/>
  <c r="P144" i="33"/>
  <c r="P143" i="33"/>
  <c r="P142" i="33"/>
  <c r="P141" i="33"/>
  <c r="P140" i="33"/>
  <c r="P139" i="33"/>
  <c r="A134" i="33"/>
  <c r="A133" i="33"/>
  <c r="P83" i="33"/>
  <c r="P82" i="33"/>
  <c r="P81" i="33"/>
  <c r="P80" i="33"/>
  <c r="P79" i="33"/>
  <c r="P78" i="33"/>
  <c r="P77" i="33"/>
  <c r="P76" i="33"/>
  <c r="P75" i="33"/>
  <c r="P74" i="33"/>
  <c r="P73" i="33"/>
  <c r="P72" i="33"/>
  <c r="P71" i="33"/>
  <c r="P70" i="33"/>
  <c r="P69" i="33"/>
  <c r="P68" i="33"/>
  <c r="P67" i="33"/>
  <c r="P66" i="33"/>
  <c r="P65" i="33"/>
  <c r="P64" i="33"/>
  <c r="P63" i="33"/>
  <c r="P62" i="33"/>
  <c r="P61" i="33"/>
  <c r="P60" i="33"/>
  <c r="P59" i="33"/>
  <c r="P58" i="33"/>
  <c r="P57" i="33"/>
  <c r="P56" i="33"/>
  <c r="P55" i="33"/>
  <c r="P54" i="33"/>
  <c r="P53" i="33"/>
  <c r="P52" i="33"/>
  <c r="P49" i="33"/>
  <c r="A44" i="33"/>
  <c r="A88" i="33" s="1"/>
  <c r="P40" i="33"/>
  <c r="P39" i="33"/>
  <c r="P38" i="33"/>
  <c r="P37" i="33"/>
  <c r="P36" i="33"/>
  <c r="P35" i="33"/>
  <c r="P34" i="33"/>
  <c r="P33" i="33"/>
  <c r="P32" i="33"/>
  <c r="P30" i="33"/>
  <c r="P29" i="33"/>
  <c r="P28" i="33"/>
  <c r="P27" i="33"/>
  <c r="P26" i="33"/>
  <c r="P25" i="33"/>
  <c r="P24" i="33"/>
  <c r="P23" i="33"/>
  <c r="P21" i="33"/>
  <c r="P20" i="33"/>
  <c r="P19" i="33"/>
  <c r="P18" i="33"/>
  <c r="P17" i="33"/>
  <c r="P16" i="33"/>
  <c r="P15" i="33"/>
  <c r="P14" i="33"/>
  <c r="P12" i="33"/>
  <c r="P11" i="33"/>
  <c r="P10" i="33"/>
  <c r="P9" i="33"/>
  <c r="P97" i="32" l="1"/>
  <c r="P56" i="32"/>
  <c r="P57" i="32"/>
  <c r="P58" i="32"/>
  <c r="P59" i="32"/>
  <c r="P60" i="32"/>
  <c r="P61" i="32"/>
  <c r="P62" i="32"/>
  <c r="P63" i="32"/>
  <c r="P64" i="32"/>
  <c r="P65" i="32"/>
  <c r="P66" i="32"/>
  <c r="P67" i="32"/>
  <c r="P68" i="32"/>
  <c r="P69" i="32"/>
  <c r="P70" i="32"/>
  <c r="P71" i="32"/>
  <c r="P72" i="32"/>
  <c r="P73" i="32"/>
  <c r="P74" i="32"/>
  <c r="P75" i="32"/>
  <c r="P76" i="32"/>
  <c r="P77" i="32"/>
  <c r="P78" i="32"/>
  <c r="P79" i="32"/>
  <c r="P80" i="32"/>
  <c r="P81" i="32"/>
  <c r="P82" i="32"/>
  <c r="P83" i="32"/>
  <c r="P84" i="32"/>
  <c r="P85" i="32"/>
  <c r="P86" i="32"/>
  <c r="P55" i="32"/>
  <c r="P150" i="32" l="1"/>
  <c r="P149" i="32"/>
  <c r="P148" i="32"/>
  <c r="P146" i="32"/>
  <c r="P145" i="32"/>
  <c r="P144" i="32"/>
  <c r="P143" i="32"/>
  <c r="P142" i="32"/>
  <c r="P141" i="32"/>
  <c r="P140" i="32"/>
  <c r="P130" i="32"/>
  <c r="P129" i="32"/>
  <c r="P128" i="32"/>
  <c r="P127" i="32"/>
  <c r="P126" i="32"/>
  <c r="P125" i="32"/>
  <c r="P124" i="32"/>
  <c r="P123" i="32"/>
  <c r="P122" i="32"/>
  <c r="P121" i="32"/>
  <c r="P120" i="32"/>
  <c r="P119" i="32"/>
  <c r="P118" i="32"/>
  <c r="P117" i="32"/>
  <c r="P116" i="32"/>
  <c r="P115" i="32"/>
  <c r="P114" i="32"/>
  <c r="P113" i="32"/>
  <c r="P112" i="32"/>
  <c r="P111" i="32"/>
  <c r="P110" i="32"/>
  <c r="P109" i="32"/>
  <c r="P108" i="32"/>
  <c r="P107" i="32"/>
  <c r="P106" i="32"/>
  <c r="P105" i="32"/>
  <c r="P104" i="32"/>
  <c r="P103" i="32"/>
  <c r="P102" i="32"/>
  <c r="P101" i="32"/>
  <c r="P100" i="32"/>
  <c r="P99" i="32"/>
  <c r="P98" i="32"/>
  <c r="P53" i="32"/>
  <c r="P42" i="32"/>
  <c r="P41" i="32"/>
  <c r="P40" i="32"/>
  <c r="P39" i="32"/>
  <c r="P38" i="32"/>
  <c r="P37" i="32"/>
  <c r="P36" i="32"/>
  <c r="P35" i="32"/>
  <c r="P31" i="32"/>
  <c r="P30" i="32"/>
  <c r="P29" i="32"/>
  <c r="P28" i="32"/>
  <c r="P27" i="32"/>
  <c r="P26" i="32"/>
  <c r="P25" i="32"/>
  <c r="P24" i="32"/>
  <c r="P21" i="32"/>
  <c r="P20" i="32"/>
  <c r="P19" i="32"/>
  <c r="P18" i="32"/>
  <c r="P17" i="32"/>
  <c r="P16" i="32"/>
  <c r="P15" i="32"/>
  <c r="P14" i="32"/>
  <c r="P11" i="32"/>
  <c r="P10" i="32"/>
  <c r="P9" i="32"/>
</calcChain>
</file>

<file path=xl/comments1.xml><?xml version="1.0" encoding="utf-8"?>
<comments xmlns="http://schemas.openxmlformats.org/spreadsheetml/2006/main">
  <authors>
    <author>Janet Leo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Janet Leo</author>
  </authors>
  <commentList>
    <comment ref="A52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Janet Leo</author>
  </authors>
  <commentList>
    <comment ref="A49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Janet Leo</author>
  </authors>
  <commentList>
    <comment ref="A49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Janet Leo</author>
  </authors>
  <commentList>
    <comment ref="A47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yanet leo</author>
  </authors>
  <commentList>
    <comment ref="A70" authorId="0" shapeId="0">
      <text>
        <r>
          <rPr>
            <b/>
            <sz val="8"/>
            <color indexed="81"/>
            <rFont val="Tahoma"/>
            <family val="2"/>
          </rPr>
          <t>yanet leo:</t>
        </r>
        <r>
          <rPr>
            <sz val="8"/>
            <color indexed="81"/>
            <rFont val="Tahoma"/>
            <family val="2"/>
          </rPr>
          <t xml:space="preserve">
a n</t>
        </r>
      </text>
    </comment>
  </commentList>
</comments>
</file>

<file path=xl/comments15.xml><?xml version="1.0" encoding="utf-8"?>
<comments xmlns="http://schemas.openxmlformats.org/spreadsheetml/2006/main">
  <authors>
    <author>yanet leo</author>
  </authors>
  <commentList>
    <comment ref="A68" authorId="0" shapeId="0">
      <text>
        <r>
          <rPr>
            <b/>
            <sz val="8"/>
            <color indexed="81"/>
            <rFont val="Tahoma"/>
            <family val="2"/>
          </rPr>
          <t>yanet leo:</t>
        </r>
        <r>
          <rPr>
            <sz val="8"/>
            <color indexed="81"/>
            <rFont val="Tahoma"/>
            <family val="2"/>
          </rPr>
          <t xml:space="preserve">
a n</t>
        </r>
      </text>
    </comment>
  </commentList>
</comments>
</file>

<file path=xl/comments16.xml><?xml version="1.0" encoding="utf-8"?>
<comments xmlns="http://schemas.openxmlformats.org/spreadsheetml/2006/main">
  <authors>
    <author>yanet leo</author>
  </authors>
  <commentList>
    <comment ref="A67" authorId="0" shapeId="0">
      <text>
        <r>
          <rPr>
            <b/>
            <sz val="8"/>
            <color indexed="81"/>
            <rFont val="Tahoma"/>
            <family val="2"/>
          </rPr>
          <t>yanet leo:</t>
        </r>
        <r>
          <rPr>
            <sz val="8"/>
            <color indexed="81"/>
            <rFont val="Tahoma"/>
            <family val="2"/>
          </rPr>
          <t xml:space="preserve">
a n</t>
        </r>
      </text>
    </comment>
  </commentList>
</comments>
</file>

<file path=xl/comments2.xml><?xml version="1.0" encoding="utf-8"?>
<comments xmlns="http://schemas.openxmlformats.org/spreadsheetml/2006/main">
  <authors>
    <author>Janet Leo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Janet Leo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Janet Leo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Janet Leo</author>
  </authors>
  <commentList>
    <comment ref="A53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Janet Leo</author>
  </authors>
  <commentList>
    <comment ref="A48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Janet Leo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Janet Leo</author>
  </authors>
  <commentList>
    <comment ref="A53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Janet Leo</author>
  </authors>
  <commentList>
    <comment ref="A54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<sst xmlns="http://schemas.openxmlformats.org/spreadsheetml/2006/main" count="6270" uniqueCount="409">
  <si>
    <t>P R O D U C T O 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</si>
  <si>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</si>
  <si>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</si>
  <si>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</si>
  <si>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</si>
  <si>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</si>
  <si>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</si>
  <si>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</si>
  <si>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</si>
  <si>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</si>
  <si>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</si>
  <si>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</si>
  <si>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</si>
  <si>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Prom.</t>
  </si>
  <si>
    <t>Lib</t>
  </si>
  <si>
    <t>Maíz en grano</t>
  </si>
  <si>
    <t>Batata</t>
  </si>
  <si>
    <t>Ñame</t>
  </si>
  <si>
    <t>Papa blanca</t>
  </si>
  <si>
    <t>Coco seco</t>
  </si>
  <si>
    <t>Auyama</t>
  </si>
  <si>
    <t>Berenjena</t>
  </si>
  <si>
    <t>Molondrón</t>
  </si>
  <si>
    <t>Pepino</t>
  </si>
  <si>
    <t>Tayota</t>
  </si>
  <si>
    <t>Remolacha</t>
  </si>
  <si>
    <t>Repollo</t>
  </si>
  <si>
    <t>Zanahoria</t>
  </si>
  <si>
    <t>Coliflor</t>
  </si>
  <si>
    <t>Vainita</t>
  </si>
  <si>
    <t>Rábano</t>
  </si>
  <si>
    <t>Espinaca</t>
  </si>
  <si>
    <t>Aguacate</t>
  </si>
  <si>
    <t>Guineo maduro</t>
  </si>
  <si>
    <t>Lechosa</t>
  </si>
  <si>
    <t>Melón</t>
  </si>
  <si>
    <t>Piña</t>
  </si>
  <si>
    <t>Sandía</t>
  </si>
  <si>
    <t>Chinola</t>
  </si>
  <si>
    <t>Ajo</t>
  </si>
  <si>
    <t>Mata</t>
  </si>
  <si>
    <t>Unidad</t>
  </si>
  <si>
    <t>CEREALES</t>
  </si>
  <si>
    <t>Apio</t>
  </si>
  <si>
    <t>LEGUMINOSAS SECAS</t>
  </si>
  <si>
    <t>RAICES-TUBERCULOS</t>
  </si>
  <si>
    <t>MUSACEAS</t>
  </si>
  <si>
    <t>Guineo verde Jhonson</t>
  </si>
  <si>
    <t>OLEAGINOSAS</t>
  </si>
  <si>
    <t>LEGUMBRES-HORTALIZAS</t>
  </si>
  <si>
    <t>Brocolis</t>
  </si>
  <si>
    <t>Cilantro</t>
  </si>
  <si>
    <t>Puerro</t>
  </si>
  <si>
    <t>FRUTAS</t>
  </si>
  <si>
    <t>Mango Tommy</t>
  </si>
  <si>
    <t>Mango Gota de Oro</t>
  </si>
  <si>
    <t>Mango Banilejo</t>
  </si>
  <si>
    <t>Mango Puntica</t>
  </si>
  <si>
    <t>Mango Keit</t>
  </si>
  <si>
    <t>Mango Yamaguí</t>
  </si>
  <si>
    <t>Zapote</t>
  </si>
  <si>
    <t>Cereza</t>
  </si>
  <si>
    <t xml:space="preserve">Toronja </t>
  </si>
  <si>
    <t>Und</t>
  </si>
  <si>
    <t>PECUARIOS</t>
  </si>
  <si>
    <t>AVICOLAS</t>
  </si>
  <si>
    <t>1 de 4</t>
  </si>
  <si>
    <t>2 de 4</t>
  </si>
  <si>
    <t>3 de 4</t>
  </si>
  <si>
    <t>4 de 4</t>
  </si>
  <si>
    <t>Ñame (Liso)</t>
  </si>
  <si>
    <t>Ñame (Mina)</t>
  </si>
  <si>
    <t>Mango (Tommy)</t>
  </si>
  <si>
    <t>Mango (Gota de Oro)</t>
  </si>
  <si>
    <t>Mango (Banilejo)</t>
  </si>
  <si>
    <t>Mango (Puntica)</t>
  </si>
  <si>
    <t>Mango (Keit)</t>
  </si>
  <si>
    <t>Mango (Yamaguí)</t>
  </si>
  <si>
    <t>Cuadro 6.3.3</t>
  </si>
  <si>
    <t>lb</t>
  </si>
  <si>
    <t>Doc</t>
  </si>
  <si>
    <t>Lata</t>
  </si>
  <si>
    <t>Paquete</t>
  </si>
  <si>
    <t>..</t>
  </si>
  <si>
    <r>
      <rPr>
        <b/>
        <sz val="9"/>
        <color indexed="8"/>
        <rFont val="Arial Narrow"/>
        <family val="2"/>
      </rPr>
      <t>Mercados que incluye</t>
    </r>
    <r>
      <rPr>
        <sz val="9"/>
        <color indexed="8"/>
        <rFont val="Arial Narrow"/>
        <family val="2"/>
      </rPr>
      <t>: Nuevo,  Los Minas, Villa Consuelo  y Plaza del CONAPROPE</t>
    </r>
  </si>
  <si>
    <t>de Medida</t>
  </si>
  <si>
    <t xml:space="preserve"> Precios Promedios Minorista Mensuales por Productos de los Principales Mercados de  Santo Domingo, 2017</t>
  </si>
  <si>
    <t>(Paquete/3.5 lb)</t>
  </si>
  <si>
    <t xml:space="preserve"> </t>
  </si>
  <si>
    <r>
      <t>FUENTE</t>
    </r>
    <r>
      <rPr>
        <sz val="9"/>
        <color indexed="8"/>
        <rFont val="Arial Narrow"/>
        <family val="2"/>
      </rPr>
      <t xml:space="preserve"> :  Ministerio de Agricultura. Departamento de Economía Agropecuaria.   Elaborado: División de Estadísticas Agropecuarias y Análisis de Precios, 2017</t>
    </r>
  </si>
  <si>
    <t xml:space="preserve"> Precios Promedios Minorista Mensuales por Productos de los Principales Mercados de  Santo Domingo, 2018</t>
  </si>
  <si>
    <r>
      <t>FUENTE</t>
    </r>
    <r>
      <rPr>
        <sz val="9"/>
        <color indexed="8"/>
        <rFont val="Arial Narrow"/>
        <family val="2"/>
      </rPr>
      <t xml:space="preserve"> :  Ministerio de Agricultura. Departamento de Economía Agropecuaria.   Elaborado: División de Estadísticas Agropecuarias y Análisis de Precios, 2018</t>
    </r>
  </si>
  <si>
    <t>AVÍCOLAS</t>
  </si>
  <si>
    <t xml:space="preserve"> Precios Promedios Minorista Mensuales por Productos de los Principales Mercados de  Santo Domingo</t>
  </si>
  <si>
    <t>Enero-Diciembre 2019, (En RD$)</t>
  </si>
  <si>
    <t>(Paquete/3.5Lib)</t>
  </si>
  <si>
    <t>Mango, (Grano de Oro), grande</t>
  </si>
  <si>
    <t xml:space="preserve">Huevos </t>
  </si>
  <si>
    <r>
      <t>FUENTE</t>
    </r>
    <r>
      <rPr>
        <sz val="9"/>
        <color indexed="8"/>
        <rFont val="Arial Narrow"/>
        <family val="2"/>
      </rPr>
      <t xml:space="preserve"> :  Ministerio de Agricultura. Departamento de Economía Agropecuaria.   Elaborado: División de Captura y Análisis de Precios Agropecuarios, 2019</t>
    </r>
  </si>
  <si>
    <t>Enero-Diciembre 2020, (En RD$)</t>
  </si>
  <si>
    <t>Arroz</t>
  </si>
  <si>
    <t>Súper Selecto</t>
  </si>
  <si>
    <t>Selecto</t>
  </si>
  <si>
    <t>Superior</t>
  </si>
  <si>
    <t>Habichuelas</t>
  </si>
  <si>
    <t>Roja (Yacomelo)</t>
  </si>
  <si>
    <t>Roja (José Beta)</t>
  </si>
  <si>
    <t>Negra (Loro negro)</t>
  </si>
  <si>
    <t>Blanca (Anacaona)</t>
  </si>
  <si>
    <t>Blanca (Importada)</t>
  </si>
  <si>
    <t>Pinta  Girita)</t>
  </si>
  <si>
    <t>Guandul</t>
  </si>
  <si>
    <t>Verde en grano</t>
  </si>
  <si>
    <t>Verde vaina</t>
  </si>
  <si>
    <t>Yautías</t>
  </si>
  <si>
    <t>Amarilla</t>
  </si>
  <si>
    <t>Blanca</t>
  </si>
  <si>
    <t>Coco</t>
  </si>
  <si>
    <t>Yuca (Mocana)</t>
  </si>
  <si>
    <t>Plátanos</t>
  </si>
  <si>
    <t>Barahona, grande</t>
  </si>
  <si>
    <t>Barahona, mediano</t>
  </si>
  <si>
    <t>Cibao, grande</t>
  </si>
  <si>
    <t>Cibao, mediano</t>
  </si>
  <si>
    <t xml:space="preserve">Fhía-20 </t>
  </si>
  <si>
    <t>Ajíes</t>
  </si>
  <si>
    <t>Cubanela</t>
  </si>
  <si>
    <t>Gustoso</t>
  </si>
  <si>
    <t>Cachucha</t>
  </si>
  <si>
    <t xml:space="preserve">Morrón </t>
  </si>
  <si>
    <t>Importado</t>
  </si>
  <si>
    <t>Criollo</t>
  </si>
  <si>
    <t xml:space="preserve">Criolla </t>
  </si>
  <si>
    <t>Morada</t>
  </si>
  <si>
    <t>Cebollas</t>
  </si>
  <si>
    <t>Roja (criolla)</t>
  </si>
  <si>
    <t>Amarilla (importada)</t>
  </si>
  <si>
    <t>Roja (importada)</t>
  </si>
  <si>
    <t>Lechuga</t>
  </si>
  <si>
    <t>Criolla</t>
  </si>
  <si>
    <t>Repollada</t>
  </si>
  <si>
    <t>Tomates</t>
  </si>
  <si>
    <t>Ensalada</t>
  </si>
  <si>
    <t>Bugalú</t>
  </si>
  <si>
    <t>Ancho</t>
  </si>
  <si>
    <t>Verdura</t>
  </si>
  <si>
    <t>(Criollo)</t>
  </si>
  <si>
    <t>(Semil-34)</t>
  </si>
  <si>
    <t>(Popenoe)</t>
  </si>
  <si>
    <t>(Carla)</t>
  </si>
  <si>
    <t>(Benny)</t>
  </si>
  <si>
    <t>Maradol, grande</t>
  </si>
  <si>
    <t>Maradol, mediana</t>
  </si>
  <si>
    <t>Maradol, pequeña</t>
  </si>
  <si>
    <t>Red Lady, grande</t>
  </si>
  <si>
    <t>Red Lady, mediana</t>
  </si>
  <si>
    <t>Red Lady, pequeña</t>
  </si>
  <si>
    <t>Limón</t>
  </si>
  <si>
    <t>(Persa)</t>
  </si>
  <si>
    <t>Cantaloupe, grande</t>
  </si>
  <si>
    <t>Cantaloupe, mediano</t>
  </si>
  <si>
    <t>Tropical, grande</t>
  </si>
  <si>
    <t>Tropical, mediano</t>
  </si>
  <si>
    <t>Naranja</t>
  </si>
  <si>
    <t xml:space="preserve">Agria </t>
  </si>
  <si>
    <t>Dulce</t>
  </si>
  <si>
    <t>(MD2), grande</t>
  </si>
  <si>
    <t>(MD2), mediana</t>
  </si>
  <si>
    <t>(Fonda), grande</t>
  </si>
  <si>
    <t>(Jubbile), mediana</t>
  </si>
  <si>
    <t>(Jubbile), pequeña</t>
  </si>
  <si>
    <t>Mangos</t>
  </si>
  <si>
    <t>Gota de Oro</t>
  </si>
  <si>
    <t>(Grano de Oro), grande</t>
  </si>
  <si>
    <t>Banilejo</t>
  </si>
  <si>
    <t>Puntica</t>
  </si>
  <si>
    <t>Keit</t>
  </si>
  <si>
    <t>Grande</t>
  </si>
  <si>
    <t>Mediano</t>
  </si>
  <si>
    <t xml:space="preserve"> Res</t>
  </si>
  <si>
    <t>Bola</t>
  </si>
  <si>
    <t>Cadera</t>
  </si>
  <si>
    <t>Pecho</t>
  </si>
  <si>
    <t>Rotí</t>
  </si>
  <si>
    <t xml:space="preserve"> Cerdo</t>
  </si>
  <si>
    <t>Chuleta fresca</t>
  </si>
  <si>
    <t xml:space="preserve"> Pierna</t>
  </si>
  <si>
    <t>Ahumada</t>
  </si>
  <si>
    <t>Pollo</t>
  </si>
  <si>
    <t>Vivo</t>
  </si>
  <si>
    <t>Procesado</t>
  </si>
  <si>
    <r>
      <t>FUENTE</t>
    </r>
    <r>
      <rPr>
        <sz val="9"/>
        <color indexed="8"/>
        <rFont val="Arial Narrow"/>
        <family val="2"/>
      </rPr>
      <t xml:space="preserve"> :  Ministerio de Agricultura. Departamento de Economía Agropecuaria.   Elaborado: División de Captura y Análisis de Precios Agropecuarios, 2021.-</t>
    </r>
  </si>
  <si>
    <t>Variedad</t>
  </si>
  <si>
    <t>Plátano</t>
  </si>
  <si>
    <t>Maeño, grande</t>
  </si>
  <si>
    <t>Maeño, mediano</t>
  </si>
  <si>
    <t>cibao, mediano</t>
  </si>
  <si>
    <t xml:space="preserve">Fhía-21 </t>
  </si>
  <si>
    <t>(Semil 34)</t>
  </si>
  <si>
    <t>Lechosas</t>
  </si>
  <si>
    <t xml:space="preserve">Mango </t>
  </si>
  <si>
    <t>Mango</t>
  </si>
  <si>
    <t>Enero-Diciembre 2021, (En RD$)</t>
  </si>
  <si>
    <t>Tomate industrial</t>
  </si>
  <si>
    <t>LACTEOS</t>
  </si>
  <si>
    <t>Leche</t>
  </si>
  <si>
    <t>Litro</t>
  </si>
  <si>
    <t>Maeño, Grande</t>
  </si>
  <si>
    <t>Maeño, Mediano</t>
  </si>
  <si>
    <t>Guineo</t>
  </si>
  <si>
    <t>Verde Jhonson</t>
  </si>
  <si>
    <t xml:space="preserve">Michel Gros </t>
  </si>
  <si>
    <t>Maduro</t>
  </si>
  <si>
    <t>Super Selecto</t>
  </si>
  <si>
    <t xml:space="preserve"> Precios Promedios Minorista Mensuales por Productos de los Principales Mercados de  Santo Domingo, 2016</t>
  </si>
  <si>
    <t>Arroz Súper Selecto</t>
  </si>
  <si>
    <t>Arroz Selecto</t>
  </si>
  <si>
    <t>Arroz Superior</t>
  </si>
  <si>
    <t>Guandul verde en grano</t>
  </si>
  <si>
    <t>Guandul v. vaina</t>
  </si>
  <si>
    <t>Yautía amarilla</t>
  </si>
  <si>
    <t>Yautía blanca</t>
  </si>
  <si>
    <t>Yautía coco</t>
  </si>
  <si>
    <t>Yuca Mocana</t>
  </si>
  <si>
    <t>Plátano barahona, Grande</t>
  </si>
  <si>
    <t>Plátano barahona, Mediano</t>
  </si>
  <si>
    <t>Plátano maeño, Grande</t>
  </si>
  <si>
    <t>Plátano maeño, Mediano</t>
  </si>
  <si>
    <t>Plátano cibao, Grande</t>
  </si>
  <si>
    <t>Plátano cibao, Mediano</t>
  </si>
  <si>
    <t xml:space="preserve">Plátano  Fhía-20 </t>
  </si>
  <si>
    <t xml:space="preserve">Plátano  Fhía-21 </t>
  </si>
  <si>
    <t>Ají Cubanela</t>
  </si>
  <si>
    <t>Ají gustoso</t>
  </si>
  <si>
    <t>Ají cachucha</t>
  </si>
  <si>
    <t xml:space="preserve">Ají morrón </t>
  </si>
  <si>
    <t>Ajo importado</t>
  </si>
  <si>
    <t>Ajo criollo</t>
  </si>
  <si>
    <t xml:space="preserve">Berenjena criolla </t>
  </si>
  <si>
    <t>Berejena morada</t>
  </si>
  <si>
    <t>Cebolla amarilla</t>
  </si>
  <si>
    <t>Lechuga repollada</t>
  </si>
  <si>
    <t>Tomate ensalada</t>
  </si>
  <si>
    <t>Tomate bugalú</t>
  </si>
  <si>
    <t>Cilantrico</t>
  </si>
  <si>
    <t>Limón agrio criollo</t>
  </si>
  <si>
    <t>Limón  agrio Persa</t>
  </si>
  <si>
    <t xml:space="preserve">Naranja Agria </t>
  </si>
  <si>
    <t xml:space="preserve">Naranja Valencia </t>
  </si>
  <si>
    <t>Piña  (MD2)</t>
  </si>
  <si>
    <t>Res bola</t>
  </si>
  <si>
    <t>Res cadera</t>
  </si>
  <si>
    <t>Res pecho</t>
  </si>
  <si>
    <t>Res rotí</t>
  </si>
  <si>
    <t>Cerdo chuleta fresca</t>
  </si>
  <si>
    <t>Cerdo Pierna</t>
  </si>
  <si>
    <t>Chuleta ahumada</t>
  </si>
  <si>
    <t>Pollo vivo</t>
  </si>
  <si>
    <t>Pollo procesado</t>
  </si>
  <si>
    <t>Huevos (en ciento)</t>
  </si>
  <si>
    <r>
      <t>FUENTE</t>
    </r>
    <r>
      <rPr>
        <sz val="9"/>
        <color indexed="8"/>
        <rFont val="Arial Narrow"/>
        <family val="2"/>
      </rPr>
      <t xml:space="preserve"> :  Ministerio de Agricultura. Departamento de Economía Agropecuaria.   Elaborado: División de Estadísticas Agropecuarias y Análisis de Precios, 2016</t>
    </r>
  </si>
  <si>
    <t>Cerdo</t>
  </si>
  <si>
    <t xml:space="preserve"> Precios Promedios Minorista Mensuales por Productos de los Principales Mercados de  Santo Domingo, 2015</t>
  </si>
  <si>
    <t>Unid.</t>
  </si>
  <si>
    <t>Habichuela roja José Beta</t>
  </si>
  <si>
    <t>Habichuela negra Loro negro</t>
  </si>
  <si>
    <t>Habichuela blanca Anacaona</t>
  </si>
  <si>
    <t>Habichuela blanca Sanjuanera</t>
  </si>
  <si>
    <t>Habichuela pinta  Girita)</t>
  </si>
  <si>
    <t>Yuca Yamasa</t>
  </si>
  <si>
    <t xml:space="preserve">Guineo verde Michel Gros </t>
  </si>
  <si>
    <t>Cebolla roja (criolla)</t>
  </si>
  <si>
    <t>Cebolla roja (importada)</t>
  </si>
  <si>
    <t>Lechuga criolla</t>
  </si>
  <si>
    <t>Aguacate Semil 34</t>
  </si>
  <si>
    <t>Lechosa Maradol, Grande</t>
  </si>
  <si>
    <t>Lechosa Maradol,  Mediana</t>
  </si>
  <si>
    <t>Lechosa Maradol,  Pequeña</t>
  </si>
  <si>
    <t>Lechosa Red Lady, Grande</t>
  </si>
  <si>
    <t>Lechosa Red Lady, Mediana</t>
  </si>
  <si>
    <t>Lechosa Red Lady, Pequeña</t>
  </si>
  <si>
    <t>Melón Cantaloupe, Grande</t>
  </si>
  <si>
    <t>Melón Cantaloupe, Mediano</t>
  </si>
  <si>
    <t>Melón Tropical, Grande</t>
  </si>
  <si>
    <t>Melón Tropical, Mediano</t>
  </si>
  <si>
    <t>Piña  Cayena Lisa</t>
  </si>
  <si>
    <t>Piña  MD2</t>
  </si>
  <si>
    <t>Sandía  Fonda, Grande</t>
  </si>
  <si>
    <t>Sandía  Jubbile, Mediana</t>
  </si>
  <si>
    <t>Sandía  Jubbile, Pequeña</t>
  </si>
  <si>
    <t>Res banda</t>
  </si>
  <si>
    <t>Cerdo banda</t>
  </si>
  <si>
    <t>Huevos (de consumo)</t>
  </si>
  <si>
    <r>
      <t>FUENTE</t>
    </r>
    <r>
      <rPr>
        <sz val="9"/>
        <color indexed="8"/>
        <rFont val="Arial Narrow"/>
        <family val="2"/>
      </rPr>
      <t xml:space="preserve"> :  Ministerio de Agricultura. Departamento de Economía Agropecuaria.   Elaborado: División de Estadísticas Agropecuarias y Análisis de Precios., 2015</t>
    </r>
  </si>
  <si>
    <t xml:space="preserve"> Precios Promedios Minorista Mensuales por Productos de los Principales Mercados de  Santo Domingo, 2014</t>
  </si>
  <si>
    <r>
      <rPr>
        <b/>
        <sz val="9"/>
        <color indexed="8"/>
        <rFont val="Arial Narrow"/>
        <family val="2"/>
      </rPr>
      <t>Mercados que incluye</t>
    </r>
    <r>
      <rPr>
        <sz val="9"/>
        <color indexed="8"/>
        <rFont val="Arial Narrow"/>
        <family val="2"/>
      </rPr>
      <t>: Nuevo, Modelo, Los Minas  y Plaza del CONAPROPE</t>
    </r>
  </si>
  <si>
    <r>
      <t>FUENTE</t>
    </r>
    <r>
      <rPr>
        <sz val="9"/>
        <color indexed="8"/>
        <rFont val="Arial Narrow"/>
        <family val="2"/>
      </rPr>
      <t xml:space="preserve"> :  Ministerio de Agricultura de República Dominicana. Departamento de Economía Agropecuaria.   Elaborado: División de Estadísticas Agropecuarias y Análisis de Precios., 2014</t>
    </r>
  </si>
  <si>
    <t xml:space="preserve"> Precios Promedios Mensuales al por Menor de Productos Agropecuarios en los Principales Mercados de  Santo Domingo, 2013</t>
  </si>
  <si>
    <t>MESES</t>
  </si>
  <si>
    <t/>
  </si>
  <si>
    <t>Naranja dulce</t>
  </si>
  <si>
    <r>
      <t>FUENTE</t>
    </r>
    <r>
      <rPr>
        <sz val="9"/>
        <color indexed="8"/>
        <rFont val="Arial Narrow"/>
        <family val="2"/>
      </rPr>
      <t xml:space="preserve"> :  Ministerio de Agricultura de la República Dominicana. Departamento de Economía Agropecuaria.   Elaborado: División de Estadísticas Agropecuarias y Análisis de Precios.</t>
    </r>
  </si>
  <si>
    <t xml:space="preserve"> Precios Promedios Mensuales al por Menor de Productos Agropecuarios en los Principales Mercados de  Santo Domingo, 2012</t>
  </si>
  <si>
    <t>Plátano barahona</t>
  </si>
  <si>
    <t xml:space="preserve">Plátano Maeño </t>
  </si>
  <si>
    <t xml:space="preserve">Plátano Cibao </t>
  </si>
  <si>
    <t>Plátano  Fhía-21</t>
  </si>
  <si>
    <t xml:space="preserve">Guineo verde Mechel Gross </t>
  </si>
  <si>
    <t>Pag</t>
  </si>
  <si>
    <t>Perejil</t>
  </si>
  <si>
    <t>Lechosa Maradol</t>
  </si>
  <si>
    <t>Lechosa Golden</t>
  </si>
  <si>
    <t>Lechosa Red Lady</t>
  </si>
  <si>
    <t>Limón agrio (criollo)</t>
  </si>
  <si>
    <t>Limón  agrio (persa)</t>
  </si>
  <si>
    <t>Melón cantaloupe</t>
  </si>
  <si>
    <t>Melón tropical</t>
  </si>
  <si>
    <t>Naranja agria</t>
  </si>
  <si>
    <t>Toronja</t>
  </si>
  <si>
    <t>Sandía  grande</t>
  </si>
  <si>
    <t>Sandía pequeña</t>
  </si>
  <si>
    <t>Avícolas</t>
  </si>
  <si>
    <r>
      <t xml:space="preserve">Huevos </t>
    </r>
    <r>
      <rPr>
        <sz val="8"/>
        <rFont val="Arial Narrow"/>
        <family val="2"/>
      </rPr>
      <t>(de consumo)</t>
    </r>
  </si>
  <si>
    <t xml:space="preserve"> Precios Promedios Mensuales al por Menor de Productos Agropecuarios en los Principales Mercados de  Santo Domingo, 2011</t>
  </si>
  <si>
    <t>Cereales</t>
  </si>
  <si>
    <t>Raíces y Tubérculos</t>
  </si>
  <si>
    <t>Yuca</t>
  </si>
  <si>
    <t>Leguminosas</t>
  </si>
  <si>
    <t>Habichuela  pinta</t>
  </si>
  <si>
    <t>Habichuela roja</t>
  </si>
  <si>
    <t>Habichuela negra</t>
  </si>
  <si>
    <t>Habichuela blanca</t>
  </si>
  <si>
    <t>Guandul v. grano</t>
  </si>
  <si>
    <t>Oleaginosas</t>
  </si>
  <si>
    <t>Leg.y Hortalizas</t>
  </si>
  <si>
    <t>Ají morrón</t>
  </si>
  <si>
    <t>Ajo americano</t>
  </si>
  <si>
    <t>Cebolla roja</t>
  </si>
  <si>
    <t>Cebolla roja (import.)</t>
  </si>
  <si>
    <t>Oct</t>
  </si>
  <si>
    <t>Mta.</t>
  </si>
  <si>
    <t>Brócolis</t>
  </si>
  <si>
    <t>Frutas</t>
  </si>
  <si>
    <t>Limón persa</t>
  </si>
  <si>
    <t>Cuadro 6.3</t>
  </si>
  <si>
    <t>Musáceas</t>
  </si>
  <si>
    <t>Plátano cibao</t>
  </si>
  <si>
    <t>Guineo verde</t>
  </si>
  <si>
    <t>Cerdo chuleta</t>
  </si>
  <si>
    <t>Cerdo pierna</t>
  </si>
  <si>
    <t xml:space="preserve"> Precios Promedios Mensuales al por Menor de Productos Agropecuarios en los Principales Mercados de  Santo Domingo, 2010</t>
  </si>
  <si>
    <t>Pecuarios</t>
  </si>
  <si>
    <t>Huevos ( de consumo)</t>
  </si>
  <si>
    <t>Precios Promedios Detallista Mensuales por Productos de los Principales Mercados de  Santo Domingo, 2009.</t>
  </si>
  <si>
    <r>
      <t>FUENTE</t>
    </r>
    <r>
      <rPr>
        <sz val="10"/>
        <color indexed="8"/>
        <rFont val="Arial Narrow"/>
        <family val="2"/>
      </rPr>
      <t xml:space="preserve"> : Elaborado en la SEA por la División de Comercio del Departamento de Economía Agropecuaria, 2009</t>
    </r>
  </si>
  <si>
    <t xml:space="preserve">                         Mercados que incluye: Nuevo, Modelo, Los Minas  y Plaza CONAPROPE.</t>
  </si>
  <si>
    <t>Doc.</t>
  </si>
  <si>
    <t>Carnes</t>
  </si>
  <si>
    <t>Huevos de granja</t>
  </si>
  <si>
    <r>
      <t>FUENTE</t>
    </r>
    <r>
      <rPr>
        <sz val="10"/>
        <color indexed="8"/>
        <rFont val="Arial Narrow"/>
        <family val="2"/>
      </rPr>
      <t xml:space="preserve"> : Elaborado en la SEA por la División de Comercio del Departamento de Economía Agropecuaria, 2009.-</t>
    </r>
  </si>
  <si>
    <t>Precios Promedios Detallista Mensuales por Productos de los Principales Mercados de  Santo Domingo, 2008.</t>
  </si>
  <si>
    <r>
      <t>FUENTE</t>
    </r>
    <r>
      <rPr>
        <sz val="10"/>
        <color indexed="8"/>
        <rFont val="Arial Narrow"/>
        <family val="2"/>
      </rPr>
      <t xml:space="preserve"> : Elaborado en la SEA por la División de Comercio del Departamento de Economía Agropecuaria, 2008.-</t>
    </r>
  </si>
  <si>
    <t>PRECIOS PROMEDIOS DETALLISTA MENSUALES POR PRODUCTO, 2007</t>
  </si>
  <si>
    <t>Coco de agua</t>
  </si>
  <si>
    <t>Limón agrio</t>
  </si>
  <si>
    <r>
      <t>FUENTE</t>
    </r>
    <r>
      <rPr>
        <sz val="10"/>
        <color indexed="8"/>
        <rFont val="Arial Narrow"/>
        <family val="2"/>
      </rPr>
      <t xml:space="preserve"> : Elaborado en la SEA por la División de Comercio del Departamento de Economía Agropecuaria, 2006.-</t>
    </r>
  </si>
  <si>
    <t>PRECIOS PROMEDIOS DETALLISTA MENSUALES POR PRODUCTO, 2006</t>
  </si>
  <si>
    <t>PRECIOS PROMEDIOS DETALLISTA MENSUALES POR PRODUCTO, 2005</t>
  </si>
  <si>
    <r>
      <t>FUENTE</t>
    </r>
    <r>
      <rPr>
        <sz val="10"/>
        <color indexed="8"/>
        <rFont val="Arial Narrow"/>
        <family val="2"/>
      </rPr>
      <t xml:space="preserve"> : Elaborado en la SEA por la División de Comercio del Departamento de Economía Agropecuaria, 2004.-</t>
    </r>
  </si>
  <si>
    <t>PRECIOS PROMEDIOS DETALLISTA MENSUALES POR PRODUCTO, 2004</t>
  </si>
  <si>
    <r>
      <t>FUENTE</t>
    </r>
    <r>
      <rPr>
        <sz val="9"/>
        <color indexed="8"/>
        <rFont val="Arial Narrow"/>
        <family val="2"/>
      </rPr>
      <t xml:space="preserve"> : Elaborado en la SEA por la División de Comercio del Departamento de Economía Agropecuaria, 2004.-</t>
    </r>
  </si>
  <si>
    <t>PRECIOS PROMEDIOS DETALLISTA MENSUALES POR PRODUCTO, 2003</t>
  </si>
  <si>
    <t>Res grillada</t>
  </si>
  <si>
    <r>
      <t>FUENTE</t>
    </r>
    <r>
      <rPr>
        <sz val="11"/>
        <color indexed="8"/>
        <rFont val="Arial Narrow"/>
        <family val="2"/>
      </rPr>
      <t xml:space="preserve"> : Elaborado en la SEA por la División de Comercio del Departamento de Economía Agropecuaria, 2003.-</t>
    </r>
  </si>
  <si>
    <t>PRECIOS PROMEDIOS DETALLISTA MENSUALES POR PRODUCTO, 2002</t>
  </si>
  <si>
    <t>FUENTE : Elaborado en la SEA por la División de Estadísticas Agropecuarias y Análisis de Precios, del Departamento de Economía Agropecuaria, 2002.-</t>
  </si>
  <si>
    <t>PRECIOS PROMEDIOS DETALLISTA MENSUALES POR PRODUCTO, 2001</t>
  </si>
  <si>
    <t>FUENTE : Elaborado en la SEA por la División de Estadísticas Agropecuarias y Análisis de Precios, del Departamento de Economía Agropecuaria, 2001.-</t>
  </si>
  <si>
    <t>PRECIOS PROMEDIOS DETALLISTA MENSUALES POR PRODUCTO, 2000</t>
  </si>
  <si>
    <t>FUENTE : Elaborado en la SEA por la División de Estadísticas Agropecuarias y Análisis de Precios, del Departamento de Economía Agropecuaria, 2000.-</t>
  </si>
  <si>
    <t>-</t>
  </si>
  <si>
    <t>Habichuela roja Yacomelo</t>
  </si>
  <si>
    <t>Cebolla</t>
  </si>
  <si>
    <t>Roja (Criolla)</t>
  </si>
  <si>
    <t>Roja (Importada)</t>
  </si>
  <si>
    <t>(Fonda), mediana</t>
  </si>
  <si>
    <t>(Fonda), pequeña</t>
  </si>
  <si>
    <t xml:space="preserve"> Precios Promedios Minorista Mensuales por Productos de los Principales  </t>
  </si>
  <si>
    <t>Mercados de Santo Domingo, Enero-Diciembre 2022, (En RD$)</t>
  </si>
  <si>
    <t>Octubre</t>
  </si>
  <si>
    <t>Maeño, medianio</t>
  </si>
  <si>
    <t>FHIA-20</t>
  </si>
  <si>
    <t xml:space="preserve">Guineo verde </t>
  </si>
  <si>
    <t xml:space="preserve">Amarilla </t>
  </si>
  <si>
    <t>Aguacate (Criollo)</t>
  </si>
  <si>
    <t>Aguacate (Semil-34)</t>
  </si>
  <si>
    <t>Aguacate (Popenoe)</t>
  </si>
  <si>
    <t>Aguacate (Carla)</t>
  </si>
  <si>
    <t>Aguacate (Benny)</t>
  </si>
  <si>
    <t>(Grano de Oro)</t>
  </si>
  <si>
    <t>yamaqui</t>
  </si>
  <si>
    <r>
      <rPr>
        <b/>
        <sz val="10"/>
        <color indexed="8"/>
        <rFont val="Arial Narrow"/>
        <family val="2"/>
      </rPr>
      <t>Mercados que incluye</t>
    </r>
    <r>
      <rPr>
        <sz val="10"/>
        <color indexed="8"/>
        <rFont val="Arial Narrow"/>
        <family val="2"/>
      </rPr>
      <t>: Nuevo, Los Mina, Villa Consuelo, Cristo Rey  y Plaza del CONAPROPE.</t>
    </r>
  </si>
  <si>
    <r>
      <t>FUENTE</t>
    </r>
    <r>
      <rPr>
        <sz val="10"/>
        <color indexed="8"/>
        <rFont val="Arial Narrow"/>
        <family val="2"/>
      </rPr>
      <t xml:space="preserve"> :  Ministerio de Agricultura. Departamento de Economía Agropecuaria.   Elaborado: División de Captura y Análisis de Precios Agropecuarios, 2022.--</t>
    </r>
  </si>
  <si>
    <t>Mercados de Santo Domingo, Enero-Diciembre 2023, (En RD$)</t>
  </si>
  <si>
    <r>
      <t>FUENTE</t>
    </r>
    <r>
      <rPr>
        <sz val="10"/>
        <color indexed="8"/>
        <rFont val="Arial Narrow"/>
        <family val="2"/>
      </rPr>
      <t xml:space="preserve"> :  Ministerio de Agricultura. Departamento de Economía Agropecuaria.   Elaborado: División de Captura y Análisis de Precios Agropecuarios, 2023.-</t>
    </r>
  </si>
  <si>
    <t>Mercados de Santo Domingo, Enero-Diciembre  2024, (En RD$)</t>
  </si>
  <si>
    <r>
      <t>FUENTE</t>
    </r>
    <r>
      <rPr>
        <sz val="10"/>
        <color indexed="8"/>
        <rFont val="Arial Narrow"/>
        <family val="2"/>
      </rPr>
      <t xml:space="preserve"> :  Ministerio de Agricultura. Departamento de Economía Agropecuaria.   Elaborado: División de Captura y Análisis de Precios Agropecuarios, 2024.-</t>
    </r>
  </si>
  <si>
    <t>Mercados de Santo Domingo, Enero-Diciembre 2025, (En RD$)</t>
  </si>
  <si>
    <r>
      <t>FUENTE</t>
    </r>
    <r>
      <rPr>
        <sz val="10"/>
        <color indexed="8"/>
        <rFont val="Arial Narrow"/>
        <family val="2"/>
      </rPr>
      <t xml:space="preserve"> :  Ministerio de Agricultura. Departamento de Economía Agropecuaria.   Elaborado: División de Captura y Análisis de Precios Agropecuarios, 2025.-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</si>
</sst>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0.00_);\(0.00\)"/>
    <numFmt numFmtId="167" formatCode="0.00_);[Red]\(0.00\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sz val="11"/>
      <color theme="0"/>
      <name val="Calibri"/>
      <family val="2"/>
      <scheme val="minor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3"/>
      <color indexed="8"/>
      <name val="Arial Narrow"/>
      <family val="2"/>
    </font>
    <font>
      <sz val="8"/>
      <color theme="1"/>
      <name val="Calibri"/>
      <family val="2"/>
      <scheme val="minor"/>
    </font>
    <font>
      <b/>
      <u/>
      <sz val="9"/>
      <name val="Arial Narrow"/>
      <family val="2"/>
    </font>
    <font>
      <u/>
      <sz val="10"/>
      <name val="Arial"/>
      <family val="2"/>
    </font>
    <font>
      <u/>
      <sz val="8"/>
      <name val="Arial Narrow"/>
      <family val="2"/>
    </font>
    <font>
      <b/>
      <u/>
      <sz val="8"/>
      <color indexed="8"/>
      <name val="Arial Narrow"/>
      <family val="2"/>
    </font>
    <font>
      <b/>
      <u/>
      <sz val="9"/>
      <color indexed="8"/>
      <name val="Arial Narrow"/>
      <family val="2"/>
    </font>
    <font>
      <u/>
      <sz val="8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u/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Arial Narrow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theme="0"/>
      <name val="Calibri"/>
      <family val="2"/>
      <scheme val="minor"/>
    </font>
    <font>
      <sz val="8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"/>
      <name val="Arial Narrow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 Narrow"/>
      <family val="2"/>
    </font>
    <font>
      <b/>
      <sz val="8"/>
      <color indexed="8"/>
      <name val="Cambria"/>
      <family val="1"/>
      <scheme val="major"/>
    </font>
    <font>
      <sz val="8"/>
      <color indexed="8"/>
      <name val="Cambria"/>
      <family val="1"/>
      <scheme val="major"/>
    </font>
    <font>
      <sz val="9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14F26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14" fillId="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6" fillId="0" borderId="0"/>
    <xf numFmtId="0" fontId="10" fillId="0" borderId="0"/>
  </cellStyleXfs>
  <cellXfs count="727">
    <xf numFmtId="0" fontId="0" fillId="0" borderId="0" xfId="0"/>
    <xf numFmtId="0" fontId="0" fillId="0" borderId="0" xfId="0" applyAlignment="1">
      <alignment horizontal="center"/>
    </xf>
    <xf numFmtId="165" fontId="15" fillId="0" borderId="0" xfId="1" applyFont="1" applyBorder="1" applyAlignment="1" applyProtection="1">
      <alignment vertical="center"/>
    </xf>
    <xf numFmtId="165" fontId="17" fillId="0" borderId="0" xfId="1" applyFont="1" applyBorder="1" applyAlignment="1" applyProtection="1">
      <alignment horizontal="left"/>
    </xf>
    <xf numFmtId="165" fontId="15" fillId="3" borderId="0" xfId="1" applyFont="1" applyFill="1" applyBorder="1" applyAlignment="1" applyProtection="1">
      <alignment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Continuous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0" fontId="13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12" fillId="3" borderId="0" xfId="0" applyFont="1" applyFill="1" applyAlignment="1">
      <alignment horizontal="left"/>
    </xf>
    <xf numFmtId="165" fontId="17" fillId="3" borderId="0" xfId="1" applyFont="1" applyFill="1" applyBorder="1" applyAlignment="1" applyProtection="1">
      <alignment horizontal="center"/>
    </xf>
    <xf numFmtId="165" fontId="17" fillId="3" borderId="0" xfId="1" applyFont="1" applyFill="1" applyBorder="1" applyAlignment="1" applyProtection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43" fontId="0" fillId="3" borderId="0" xfId="0" applyNumberFormat="1" applyFill="1"/>
    <xf numFmtId="43" fontId="6" fillId="3" borderId="0" xfId="3" applyFont="1" applyFill="1" applyAlignment="1">
      <alignment wrapText="1"/>
    </xf>
    <xf numFmtId="43" fontId="8" fillId="3" borderId="0" xfId="3" applyFont="1" applyFill="1" applyBorder="1"/>
    <xf numFmtId="43" fontId="8" fillId="3" borderId="0" xfId="3" applyFont="1" applyFill="1" applyBorder="1" applyAlignment="1" applyProtection="1">
      <alignment vertical="center"/>
    </xf>
    <xf numFmtId="43" fontId="8" fillId="3" borderId="0" xfId="3" applyFont="1" applyFill="1" applyBorder="1" applyAlignment="1">
      <alignment vertical="center"/>
    </xf>
    <xf numFmtId="166" fontId="8" fillId="3" borderId="0" xfId="3" applyNumberFormat="1" applyFont="1" applyFill="1" applyBorder="1" applyAlignment="1" applyProtection="1">
      <alignment vertical="center"/>
    </xf>
    <xf numFmtId="165" fontId="0" fillId="3" borderId="0" xfId="0" applyNumberFormat="1" applyFill="1"/>
    <xf numFmtId="43" fontId="17" fillId="3" borderId="0" xfId="3" applyFont="1" applyFill="1" applyAlignment="1">
      <alignment wrapText="1"/>
    </xf>
    <xf numFmtId="0" fontId="25" fillId="3" borderId="0" xfId="0" applyFont="1" applyFill="1"/>
    <xf numFmtId="0" fontId="11" fillId="3" borderId="0" xfId="0" applyFont="1" applyFill="1"/>
    <xf numFmtId="0" fontId="25" fillId="3" borderId="2" xfId="0" applyFont="1" applyFill="1" applyBorder="1" applyAlignment="1">
      <alignment horizontal="center"/>
    </xf>
    <xf numFmtId="0" fontId="25" fillId="3" borderId="2" xfId="0" applyFont="1" applyFill="1" applyBorder="1"/>
    <xf numFmtId="0" fontId="12" fillId="0" borderId="3" xfId="0" applyFont="1" applyBorder="1" applyAlignment="1">
      <alignment horizontal="left"/>
    </xf>
    <xf numFmtId="165" fontId="17" fillId="0" borderId="3" xfId="1" applyFont="1" applyBorder="1" applyAlignment="1" applyProtection="1">
      <alignment horizontal="center"/>
    </xf>
    <xf numFmtId="165" fontId="17" fillId="0" borderId="3" xfId="1" applyFont="1" applyBorder="1" applyAlignment="1" applyProtection="1">
      <alignment horizontal="left"/>
    </xf>
    <xf numFmtId="165" fontId="15" fillId="0" borderId="3" xfId="1" applyFont="1" applyBorder="1" applyAlignment="1" applyProtection="1">
      <alignment vertical="center"/>
    </xf>
    <xf numFmtId="165" fontId="12" fillId="0" borderId="3" xfId="1" applyFont="1" applyBorder="1" applyAlignment="1" applyProtection="1">
      <alignment horizontal="left"/>
    </xf>
    <xf numFmtId="0" fontId="6" fillId="0" borderId="3" xfId="0" applyFont="1" applyBorder="1" applyAlignment="1">
      <alignment horizontal="center"/>
    </xf>
    <xf numFmtId="0" fontId="24" fillId="3" borderId="3" xfId="0" applyFont="1" applyFill="1" applyBorder="1" applyAlignment="1">
      <alignment horizontal="left"/>
    </xf>
    <xf numFmtId="0" fontId="31" fillId="3" borderId="3" xfId="0" applyFont="1" applyFill="1" applyBorder="1" applyAlignment="1">
      <alignment horizontal="center"/>
    </xf>
    <xf numFmtId="165" fontId="17" fillId="3" borderId="3" xfId="1" applyFont="1" applyFill="1" applyBorder="1" applyAlignment="1" applyProtection="1">
      <alignment horizontal="left"/>
    </xf>
    <xf numFmtId="165" fontId="26" fillId="3" borderId="3" xfId="1" applyFont="1" applyFill="1" applyBorder="1" applyAlignment="1" applyProtection="1">
      <alignment horizontal="left"/>
    </xf>
    <xf numFmtId="165" fontId="27" fillId="3" borderId="3" xfId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left"/>
    </xf>
    <xf numFmtId="167" fontId="17" fillId="0" borderId="3" xfId="0" applyNumberFormat="1" applyFont="1" applyBorder="1"/>
    <xf numFmtId="0" fontId="31" fillId="3" borderId="2" xfId="0" applyFont="1" applyFill="1" applyBorder="1" applyAlignment="1">
      <alignment horizontal="center"/>
    </xf>
    <xf numFmtId="165" fontId="26" fillId="3" borderId="2" xfId="1" applyFont="1" applyFill="1" applyBorder="1" applyAlignment="1" applyProtection="1">
      <alignment horizontal="left"/>
    </xf>
    <xf numFmtId="165" fontId="27" fillId="3" borderId="2" xfId="1" applyFont="1" applyFill="1" applyBorder="1" applyAlignment="1" applyProtection="1">
      <alignment vertical="center"/>
    </xf>
    <xf numFmtId="0" fontId="6" fillId="0" borderId="2" xfId="0" applyFont="1" applyBorder="1"/>
    <xf numFmtId="165" fontId="17" fillId="0" borderId="2" xfId="1" applyFont="1" applyBorder="1" applyAlignment="1" applyProtection="1">
      <alignment horizontal="left"/>
    </xf>
    <xf numFmtId="0" fontId="6" fillId="0" borderId="3" xfId="0" applyFont="1" applyBorder="1"/>
    <xf numFmtId="0" fontId="25" fillId="3" borderId="3" xfId="0" applyFont="1" applyFill="1" applyBorder="1" applyAlignment="1">
      <alignment horizontal="center"/>
    </xf>
    <xf numFmtId="165" fontId="26" fillId="3" borderId="6" xfId="1" applyFont="1" applyFill="1" applyBorder="1" applyAlignment="1" applyProtection="1">
      <alignment horizontal="left"/>
    </xf>
    <xf numFmtId="165" fontId="26" fillId="3" borderId="0" xfId="1" applyFont="1" applyFill="1" applyBorder="1" applyAlignment="1" applyProtection="1">
      <alignment horizontal="left"/>
    </xf>
    <xf numFmtId="165" fontId="26" fillId="3" borderId="7" xfId="1" applyFont="1" applyFill="1" applyBorder="1" applyAlignment="1" applyProtection="1">
      <alignment horizontal="left"/>
    </xf>
    <xf numFmtId="0" fontId="25" fillId="3" borderId="3" xfId="0" applyFont="1" applyFill="1" applyBorder="1"/>
    <xf numFmtId="0" fontId="20" fillId="3" borderId="2" xfId="0" applyFont="1" applyFill="1" applyBorder="1" applyAlignment="1">
      <alignment horizontal="left"/>
    </xf>
    <xf numFmtId="0" fontId="20" fillId="3" borderId="3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0" fillId="3" borderId="3" xfId="0" applyFill="1" applyBorder="1"/>
    <xf numFmtId="0" fontId="12" fillId="3" borderId="3" xfId="0" applyFont="1" applyFill="1" applyBorder="1" applyAlignment="1">
      <alignment horizontal="left"/>
    </xf>
    <xf numFmtId="165" fontId="17" fillId="3" borderId="3" xfId="1" applyFont="1" applyFill="1" applyBorder="1" applyAlignment="1" applyProtection="1">
      <alignment horizontal="center"/>
    </xf>
    <xf numFmtId="165" fontId="15" fillId="3" borderId="3" xfId="1" applyFont="1" applyFill="1" applyBorder="1" applyAlignment="1" applyProtection="1">
      <alignment vertical="center"/>
    </xf>
    <xf numFmtId="167" fontId="17" fillId="3" borderId="3" xfId="0" applyNumberFormat="1" applyFont="1" applyFill="1" applyBorder="1"/>
    <xf numFmtId="165" fontId="17" fillId="3" borderId="2" xfId="1" applyFont="1" applyFill="1" applyBorder="1" applyAlignment="1" applyProtection="1">
      <alignment horizontal="center"/>
    </xf>
    <xf numFmtId="165" fontId="17" fillId="3" borderId="2" xfId="1" applyFont="1" applyFill="1" applyBorder="1" applyAlignment="1" applyProtection="1">
      <alignment horizontal="left"/>
    </xf>
    <xf numFmtId="165" fontId="15" fillId="3" borderId="2" xfId="1" applyFont="1" applyFill="1" applyBorder="1" applyAlignment="1" applyProtection="1">
      <alignment vertical="center"/>
    </xf>
    <xf numFmtId="0" fontId="6" fillId="3" borderId="3" xfId="0" applyFont="1" applyFill="1" applyBorder="1" applyAlignment="1">
      <alignment horizontal="center"/>
    </xf>
    <xf numFmtId="0" fontId="20" fillId="3" borderId="0" xfId="0" applyFont="1" applyFill="1" applyAlignment="1">
      <alignment horizontal="left"/>
    </xf>
    <xf numFmtId="165" fontId="9" fillId="3" borderId="0" xfId="1" applyFont="1" applyFill="1" applyBorder="1"/>
    <xf numFmtId="165" fontId="10" fillId="3" borderId="0" xfId="1" applyFont="1" applyFill="1" applyBorder="1"/>
    <xf numFmtId="0" fontId="0" fillId="3" borderId="3" xfId="0" applyFill="1" applyBorder="1" applyAlignment="1">
      <alignment horizontal="center"/>
    </xf>
    <xf numFmtId="165" fontId="17" fillId="3" borderId="8" xfId="1" applyFont="1" applyFill="1" applyBorder="1" applyAlignment="1" applyProtection="1">
      <alignment horizontal="left"/>
    </xf>
    <xf numFmtId="165" fontId="15" fillId="3" borderId="8" xfId="1" applyFont="1" applyFill="1" applyBorder="1" applyAlignment="1" applyProtection="1">
      <alignment vertical="center"/>
    </xf>
    <xf numFmtId="0" fontId="13" fillId="3" borderId="0" xfId="0" applyFont="1" applyFill="1" applyAlignment="1">
      <alignment horizontal="center"/>
    </xf>
    <xf numFmtId="165" fontId="33" fillId="3" borderId="3" xfId="1" applyFont="1" applyFill="1" applyBorder="1" applyAlignment="1" applyProtection="1">
      <alignment horizontal="center"/>
    </xf>
    <xf numFmtId="0" fontId="21" fillId="3" borderId="0" xfId="0" applyFont="1" applyFill="1" applyAlignment="1">
      <alignment horizontal="center"/>
    </xf>
    <xf numFmtId="165" fontId="33" fillId="3" borderId="0" xfId="1" applyFont="1" applyFill="1" applyBorder="1" applyAlignment="1" applyProtection="1">
      <alignment horizontal="center"/>
    </xf>
    <xf numFmtId="0" fontId="11" fillId="3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0" fontId="28" fillId="3" borderId="0" xfId="0" applyFont="1" applyFill="1" applyAlignment="1">
      <alignment horizontal="left"/>
    </xf>
    <xf numFmtId="165" fontId="29" fillId="3" borderId="0" xfId="1" applyFont="1" applyFill="1" applyBorder="1"/>
    <xf numFmtId="165" fontId="25" fillId="3" borderId="0" xfId="1" applyFont="1" applyFill="1" applyBorder="1"/>
    <xf numFmtId="165" fontId="27" fillId="3" borderId="0" xfId="1" applyFont="1" applyFill="1" applyBorder="1" applyAlignment="1" applyProtection="1">
      <alignment vertical="center"/>
    </xf>
    <xf numFmtId="0" fontId="32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4" fillId="3" borderId="0" xfId="0" applyFont="1" applyFill="1"/>
    <xf numFmtId="0" fontId="32" fillId="0" borderId="0" xfId="0" applyFont="1" applyAlignment="1">
      <alignment horizontal="center"/>
    </xf>
    <xf numFmtId="0" fontId="12" fillId="0" borderId="8" xfId="0" applyFont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25" fillId="3" borderId="12" xfId="0" applyFont="1" applyFill="1" applyBorder="1"/>
    <xf numFmtId="165" fontId="29" fillId="3" borderId="12" xfId="1" applyFont="1" applyFill="1" applyBorder="1"/>
    <xf numFmtId="165" fontId="26" fillId="3" borderId="12" xfId="1" applyFont="1" applyFill="1" applyBorder="1" applyAlignment="1" applyProtection="1">
      <alignment horizontal="left"/>
    </xf>
    <xf numFmtId="165" fontId="25" fillId="3" borderId="12" xfId="1" applyFont="1" applyFill="1" applyBorder="1"/>
    <xf numFmtId="167" fontId="17" fillId="3" borderId="8" xfId="0" applyNumberFormat="1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21" fillId="3" borderId="4" xfId="0" applyFont="1" applyFill="1" applyBorder="1" applyAlignment="1">
      <alignment horizontal="left"/>
    </xf>
    <xf numFmtId="0" fontId="2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165" fontId="17" fillId="3" borderId="5" xfId="1" applyFont="1" applyFill="1" applyBorder="1" applyAlignment="1" applyProtection="1">
      <alignment horizontal="left"/>
    </xf>
    <xf numFmtId="165" fontId="15" fillId="3" borderId="7" xfId="1" applyFont="1" applyFill="1" applyBorder="1" applyAlignment="1" applyProtection="1">
      <alignment vertical="center"/>
    </xf>
    <xf numFmtId="165" fontId="12" fillId="3" borderId="8" xfId="1" applyFont="1" applyFill="1" applyBorder="1" applyAlignment="1" applyProtection="1">
      <alignment horizontal="left"/>
    </xf>
    <xf numFmtId="0" fontId="20" fillId="3" borderId="4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165" fontId="6" fillId="3" borderId="0" xfId="1" applyFont="1" applyFill="1" applyBorder="1" applyAlignment="1" applyProtection="1">
      <alignment horizontal="left"/>
    </xf>
    <xf numFmtId="165" fontId="7" fillId="3" borderId="0" xfId="1" applyFont="1" applyFill="1" applyBorder="1" applyAlignment="1" applyProtection="1">
      <alignment vertical="center"/>
    </xf>
    <xf numFmtId="165" fontId="35" fillId="3" borderId="3" xfId="0" applyNumberFormat="1" applyFont="1" applyFill="1" applyBorder="1"/>
    <xf numFmtId="165" fontId="34" fillId="3" borderId="0" xfId="0" applyNumberFormat="1" applyFont="1" applyFill="1"/>
    <xf numFmtId="165" fontId="34" fillId="3" borderId="2" xfId="0" applyNumberFormat="1" applyFont="1" applyFill="1" applyBorder="1"/>
    <xf numFmtId="0" fontId="36" fillId="5" borderId="17" xfId="2" applyFont="1" applyFill="1" applyBorder="1" applyAlignment="1" applyProtection="1">
      <alignment horizontal="center"/>
    </xf>
    <xf numFmtId="0" fontId="36" fillId="5" borderId="18" xfId="2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36" fillId="6" borderId="13" xfId="2" applyFont="1" applyFill="1" applyBorder="1" applyAlignment="1" applyProtection="1">
      <alignment horizontal="center"/>
    </xf>
    <xf numFmtId="0" fontId="36" fillId="6" borderId="14" xfId="2" applyFont="1" applyFill="1" applyBorder="1" applyAlignment="1" applyProtection="1">
      <alignment horizontal="center"/>
    </xf>
    <xf numFmtId="0" fontId="36" fillId="6" borderId="15" xfId="2" applyFont="1" applyFill="1" applyBorder="1" applyAlignment="1" applyProtection="1">
      <alignment horizontal="center"/>
    </xf>
    <xf numFmtId="0" fontId="36" fillId="6" borderId="16" xfId="2" applyFont="1" applyFill="1" applyBorder="1" applyAlignment="1" applyProtection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165" fontId="37" fillId="3" borderId="2" xfId="0" applyNumberFormat="1" applyFont="1" applyFill="1" applyBorder="1"/>
    <xf numFmtId="0" fontId="10" fillId="3" borderId="0" xfId="0" applyFont="1" applyFill="1"/>
    <xf numFmtId="0" fontId="20" fillId="7" borderId="0" xfId="0" applyFont="1" applyFill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/>
    <xf numFmtId="165" fontId="12" fillId="3" borderId="0" xfId="1" applyFont="1" applyFill="1" applyBorder="1" applyAlignment="1" applyProtection="1">
      <alignment horizontal="left"/>
    </xf>
    <xf numFmtId="0" fontId="6" fillId="7" borderId="0" xfId="0" applyFont="1" applyFill="1" applyAlignment="1">
      <alignment horizontal="center"/>
    </xf>
    <xf numFmtId="165" fontId="17" fillId="7" borderId="0" xfId="1" applyFont="1" applyFill="1" applyBorder="1" applyAlignment="1" applyProtection="1">
      <alignment horizontal="left"/>
    </xf>
    <xf numFmtId="165" fontId="15" fillId="7" borderId="0" xfId="1" applyFont="1" applyFill="1" applyBorder="1" applyAlignment="1" applyProtection="1">
      <alignment vertical="center"/>
    </xf>
    <xf numFmtId="0" fontId="6" fillId="3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165" fontId="0" fillId="0" borderId="0" xfId="0" applyNumberFormat="1"/>
    <xf numFmtId="167" fontId="17" fillId="3" borderId="0" xfId="0" applyNumberFormat="1" applyFont="1" applyFill="1"/>
    <xf numFmtId="0" fontId="13" fillId="7" borderId="0" xfId="0" applyFont="1" applyFill="1" applyAlignment="1">
      <alignment horizontal="left" vertical="center"/>
    </xf>
    <xf numFmtId="43" fontId="6" fillId="0" borderId="0" xfId="3" applyFont="1" applyAlignment="1">
      <alignment wrapText="1"/>
    </xf>
    <xf numFmtId="43" fontId="8" fillId="0" borderId="0" xfId="3" applyFont="1" applyBorder="1"/>
    <xf numFmtId="43" fontId="8" fillId="0" borderId="0" xfId="3" applyFont="1" applyBorder="1" applyAlignment="1" applyProtection="1">
      <alignment vertical="center"/>
    </xf>
    <xf numFmtId="43" fontId="8" fillId="0" borderId="0" xfId="3" applyFont="1" applyBorder="1" applyAlignment="1">
      <alignment vertical="center"/>
    </xf>
    <xf numFmtId="166" fontId="8" fillId="0" borderId="0" xfId="3" applyNumberFormat="1" applyFont="1" applyBorder="1" applyAlignment="1" applyProtection="1">
      <alignment vertical="center"/>
    </xf>
    <xf numFmtId="0" fontId="36" fillId="8" borderId="17" xfId="2" applyFont="1" applyFill="1" applyBorder="1" applyAlignment="1" applyProtection="1">
      <alignment horizontal="center"/>
    </xf>
    <xf numFmtId="0" fontId="36" fillId="8" borderId="18" xfId="2" applyFont="1" applyFill="1" applyBorder="1" applyAlignment="1" applyProtection="1">
      <alignment horizontal="center"/>
    </xf>
    <xf numFmtId="0" fontId="20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20" fillId="7" borderId="3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center"/>
    </xf>
    <xf numFmtId="165" fontId="17" fillId="7" borderId="3" xfId="1" applyFont="1" applyFill="1" applyBorder="1" applyAlignment="1" applyProtection="1">
      <alignment horizontal="left"/>
    </xf>
    <xf numFmtId="165" fontId="15" fillId="7" borderId="3" xfId="1" applyFont="1" applyFill="1" applyBorder="1" applyAlignment="1" applyProtection="1">
      <alignment vertical="center"/>
    </xf>
    <xf numFmtId="0" fontId="21" fillId="7" borderId="3" xfId="0" applyFont="1" applyFill="1" applyBorder="1" applyAlignment="1">
      <alignment horizontal="left"/>
    </xf>
    <xf numFmtId="165" fontId="17" fillId="0" borderId="0" xfId="1" applyFont="1" applyBorder="1" applyAlignment="1" applyProtection="1">
      <alignment horizontal="center"/>
    </xf>
    <xf numFmtId="0" fontId="6" fillId="7" borderId="2" xfId="0" applyFont="1" applyFill="1" applyBorder="1" applyAlignment="1">
      <alignment horizontal="center"/>
    </xf>
    <xf numFmtId="165" fontId="17" fillId="7" borderId="2" xfId="1" applyFont="1" applyFill="1" applyBorder="1" applyAlignment="1" applyProtection="1">
      <alignment horizontal="left"/>
    </xf>
    <xf numFmtId="165" fontId="15" fillId="7" borderId="2" xfId="1" applyFont="1" applyFill="1" applyBorder="1" applyAlignment="1" applyProtection="1">
      <alignment vertical="center"/>
    </xf>
    <xf numFmtId="0" fontId="13" fillId="7" borderId="4" xfId="0" applyFont="1" applyFill="1" applyBorder="1" applyAlignment="1">
      <alignment horizontal="left" vertical="center"/>
    </xf>
    <xf numFmtId="0" fontId="0" fillId="7" borderId="5" xfId="0" applyFill="1" applyBorder="1"/>
    <xf numFmtId="165" fontId="9" fillId="7" borderId="5" xfId="1" applyFont="1" applyFill="1" applyBorder="1"/>
    <xf numFmtId="165" fontId="17" fillId="7" borderId="5" xfId="1" applyFont="1" applyFill="1" applyBorder="1" applyAlignment="1" applyProtection="1">
      <alignment horizontal="left"/>
    </xf>
    <xf numFmtId="165" fontId="10" fillId="7" borderId="5" xfId="1" applyFont="1" applyFill="1" applyBorder="1"/>
    <xf numFmtId="165" fontId="0" fillId="0" borderId="0" xfId="1" applyFont="1"/>
    <xf numFmtId="0" fontId="40" fillId="3" borderId="0" xfId="0" applyFont="1" applyFill="1"/>
    <xf numFmtId="0" fontId="13" fillId="0" borderId="0" xfId="0" applyFont="1" applyAlignment="1">
      <alignment horizontal="center"/>
    </xf>
    <xf numFmtId="0" fontId="11" fillId="7" borderId="2" xfId="0" applyFont="1" applyFill="1" applyBorder="1" applyAlignment="1">
      <alignment horizontal="center"/>
    </xf>
    <xf numFmtId="165" fontId="20" fillId="0" borderId="2" xfId="1" applyFont="1" applyBorder="1" applyAlignment="1" applyProtection="1">
      <alignment horizontal="center"/>
    </xf>
    <xf numFmtId="0" fontId="21" fillId="7" borderId="3" xfId="0" applyFont="1" applyFill="1" applyBorder="1" applyAlignment="1">
      <alignment horizontal="center"/>
    </xf>
    <xf numFmtId="43" fontId="0" fillId="0" borderId="0" xfId="0" applyNumberFormat="1"/>
    <xf numFmtId="165" fontId="33" fillId="0" borderId="3" xfId="1" applyFont="1" applyBorder="1" applyAlignment="1" applyProtection="1">
      <alignment horizontal="center"/>
    </xf>
    <xf numFmtId="165" fontId="33" fillId="3" borderId="0" xfId="1" applyFont="1" applyFill="1" applyBorder="1" applyAlignment="1" applyProtection="1">
      <alignment vertical="center"/>
    </xf>
    <xf numFmtId="0" fontId="21" fillId="7" borderId="2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1" fillId="7" borderId="3" xfId="0" applyFont="1" applyFill="1" applyBorder="1"/>
    <xf numFmtId="0" fontId="11" fillId="0" borderId="0" xfId="0" applyFont="1" applyAlignment="1">
      <alignment horizontal="center"/>
    </xf>
    <xf numFmtId="0" fontId="41" fillId="3" borderId="0" xfId="0" applyFont="1" applyFill="1" applyAlignment="1">
      <alignment horizontal="right"/>
    </xf>
    <xf numFmtId="0" fontId="36" fillId="9" borderId="17" xfId="2" applyFont="1" applyFill="1" applyBorder="1" applyAlignment="1" applyProtection="1">
      <alignment horizontal="center"/>
    </xf>
    <xf numFmtId="0" fontId="36" fillId="9" borderId="22" xfId="2" applyFont="1" applyFill="1" applyBorder="1" applyAlignment="1" applyProtection="1">
      <alignment horizontal="center"/>
    </xf>
    <xf numFmtId="0" fontId="36" fillId="9" borderId="26" xfId="2" applyFont="1" applyFill="1" applyBorder="1" applyAlignment="1" applyProtection="1">
      <alignment horizontal="center"/>
    </xf>
    <xf numFmtId="0" fontId="36" fillId="9" borderId="27" xfId="2" applyFont="1" applyFill="1" applyBorder="1" applyAlignment="1" applyProtection="1">
      <alignment horizontal="center"/>
    </xf>
    <xf numFmtId="0" fontId="12" fillId="0" borderId="2" xfId="0" applyFont="1" applyBorder="1" applyAlignment="1">
      <alignment horizontal="left"/>
    </xf>
    <xf numFmtId="165" fontId="15" fillId="0" borderId="2" xfId="1" applyFont="1" applyBorder="1" applyAlignment="1" applyProtection="1">
      <alignment vertical="center"/>
    </xf>
    <xf numFmtId="0" fontId="0" fillId="0" borderId="0" xfId="0" quotePrefix="1"/>
    <xf numFmtId="165" fontId="15" fillId="7" borderId="10" xfId="1" applyFont="1" applyFill="1" applyBorder="1" applyAlignment="1" applyProtection="1">
      <alignment vertical="center"/>
    </xf>
    <xf numFmtId="0" fontId="20" fillId="10" borderId="0" xfId="0" applyFont="1" applyFill="1" applyAlignment="1">
      <alignment horizontal="left"/>
    </xf>
    <xf numFmtId="0" fontId="6" fillId="10" borderId="0" xfId="0" applyFont="1" applyFill="1" applyAlignment="1">
      <alignment horizontal="center"/>
    </xf>
    <xf numFmtId="165" fontId="17" fillId="10" borderId="0" xfId="1" applyFont="1" applyFill="1" applyBorder="1" applyAlignment="1" applyProtection="1">
      <alignment horizontal="left"/>
    </xf>
    <xf numFmtId="165" fontId="15" fillId="10" borderId="0" xfId="1" applyFont="1" applyFill="1" applyBorder="1" applyAlignment="1" applyProtection="1">
      <alignment vertical="center"/>
    </xf>
    <xf numFmtId="43" fontId="17" fillId="0" borderId="3" xfId="3" applyFont="1" applyFill="1" applyBorder="1" applyAlignment="1" applyProtection="1">
      <alignment horizontal="left"/>
    </xf>
    <xf numFmtId="165" fontId="6" fillId="0" borderId="0" xfId="1" applyFont="1" applyAlignment="1">
      <alignment wrapText="1"/>
    </xf>
    <xf numFmtId="43" fontId="6" fillId="0" borderId="0" xfId="1" applyNumberFormat="1" applyFont="1" applyAlignment="1">
      <alignment wrapText="1"/>
    </xf>
    <xf numFmtId="165" fontId="12" fillId="0" borderId="2" xfId="1" applyFont="1" applyBorder="1" applyAlignment="1" applyProtection="1">
      <alignment horizontal="center"/>
    </xf>
    <xf numFmtId="165" fontId="17" fillId="0" borderId="2" xfId="1" applyFont="1" applyBorder="1" applyAlignment="1" applyProtection="1">
      <alignment horizontal="center"/>
    </xf>
    <xf numFmtId="165" fontId="23" fillId="0" borderId="0" xfId="1" applyFont="1"/>
    <xf numFmtId="0" fontId="4" fillId="11" borderId="8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65" fontId="12" fillId="3" borderId="3" xfId="1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/>
    <xf numFmtId="165" fontId="9" fillId="3" borderId="0" xfId="1" applyFont="1" applyFill="1"/>
    <xf numFmtId="165" fontId="10" fillId="3" borderId="0" xfId="1" applyFont="1" applyFill="1"/>
    <xf numFmtId="2" fontId="8" fillId="0" borderId="0" xfId="0" applyNumberFormat="1" applyFont="1"/>
    <xf numFmtId="0" fontId="3" fillId="0" borderId="0" xfId="0" applyFont="1"/>
    <xf numFmtId="0" fontId="7" fillId="11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43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3" fillId="0" borderId="3" xfId="1" applyFont="1" applyBorder="1"/>
    <xf numFmtId="165" fontId="3" fillId="0" borderId="3" xfId="1" applyFont="1" applyBorder="1"/>
    <xf numFmtId="43" fontId="9" fillId="0" borderId="3" xfId="4" applyFont="1" applyBorder="1"/>
    <xf numFmtId="43" fontId="9" fillId="0" borderId="3" xfId="6" applyFont="1" applyBorder="1"/>
    <xf numFmtId="166" fontId="43" fillId="0" borderId="3" xfId="1" applyNumberFormat="1" applyFont="1" applyBorder="1" applyAlignment="1" applyProtection="1">
      <alignment vertical="center"/>
    </xf>
    <xf numFmtId="0" fontId="43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5" fontId="43" fillId="0" borderId="3" xfId="1" applyFont="1" applyBorder="1" applyAlignment="1">
      <alignment vertical="center"/>
    </xf>
    <xf numFmtId="43" fontId="9" fillId="0" borderId="3" xfId="5" applyFont="1" applyBorder="1"/>
    <xf numFmtId="165" fontId="43" fillId="0" borderId="3" xfId="1" applyFont="1" applyBorder="1" applyAlignment="1">
      <alignment horizontal="center"/>
    </xf>
    <xf numFmtId="164" fontId="43" fillId="0" borderId="3" xfId="7" applyFont="1" applyBorder="1" applyAlignment="1">
      <alignment vertical="center"/>
    </xf>
    <xf numFmtId="166" fontId="43" fillId="0" borderId="3" xfId="0" applyNumberFormat="1" applyFont="1" applyBorder="1"/>
    <xf numFmtId="43" fontId="33" fillId="0" borderId="3" xfId="8" applyNumberFormat="1" applyFont="1" applyBorder="1"/>
    <xf numFmtId="165" fontId="3" fillId="0" borderId="0" xfId="1" applyFont="1"/>
    <xf numFmtId="165" fontId="3" fillId="0" borderId="3" xfId="1" applyFont="1" applyFill="1" applyBorder="1"/>
    <xf numFmtId="165" fontId="43" fillId="0" borderId="3" xfId="1" applyFont="1" applyFill="1" applyBorder="1"/>
    <xf numFmtId="0" fontId="4" fillId="0" borderId="3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center" vertical="center"/>
    </xf>
    <xf numFmtId="165" fontId="43" fillId="3" borderId="0" xfId="1" applyFont="1" applyFill="1" applyBorder="1"/>
    <xf numFmtId="165" fontId="43" fillId="3" borderId="0" xfId="1" applyFont="1" applyFill="1" applyBorder="1" applyAlignment="1">
      <alignment horizontal="center"/>
    </xf>
    <xf numFmtId="165" fontId="43" fillId="3" borderId="0" xfId="1" applyFont="1" applyFill="1" applyBorder="1" applyAlignment="1" applyProtection="1">
      <alignment horizontal="center" vertical="center"/>
    </xf>
    <xf numFmtId="0" fontId="43" fillId="3" borderId="0" xfId="0" applyFont="1" applyFill="1" applyAlignment="1">
      <alignment horizontal="left" vertical="center"/>
    </xf>
    <xf numFmtId="165" fontId="43" fillId="3" borderId="0" xfId="1" applyFont="1" applyFill="1" applyBorder="1" applyAlignment="1">
      <alignment vertical="center"/>
    </xf>
    <xf numFmtId="165" fontId="43" fillId="3" borderId="0" xfId="1" applyFont="1" applyFill="1" applyBorder="1" applyAlignment="1" applyProtection="1">
      <alignment vertical="center"/>
    </xf>
    <xf numFmtId="0" fontId="7" fillId="11" borderId="8" xfId="0" applyFont="1" applyFill="1" applyBorder="1" applyAlignment="1">
      <alignment horizontal="center"/>
    </xf>
    <xf numFmtId="165" fontId="7" fillId="11" borderId="8" xfId="1" applyFont="1" applyFill="1" applyBorder="1"/>
    <xf numFmtId="165" fontId="7" fillId="11" borderId="2" xfId="1" applyFont="1" applyFill="1" applyBorder="1"/>
    <xf numFmtId="165" fontId="43" fillId="0" borderId="3" xfId="1" applyFont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165" fontId="43" fillId="3" borderId="0" xfId="1" applyFont="1" applyFill="1" applyBorder="1" applyAlignment="1">
      <alignment horizontal="center" vertical="center"/>
    </xf>
    <xf numFmtId="166" fontId="43" fillId="3" borderId="0" xfId="1" applyNumberFormat="1" applyFont="1" applyFill="1" applyBorder="1" applyAlignment="1" applyProtection="1">
      <alignment vertical="center"/>
    </xf>
    <xf numFmtId="0" fontId="43" fillId="0" borderId="2" xfId="0" applyFont="1" applyBorder="1" applyAlignment="1">
      <alignment horizontal="center" vertical="center"/>
    </xf>
    <xf numFmtId="165" fontId="43" fillId="0" borderId="2" xfId="1" applyFont="1" applyBorder="1"/>
    <xf numFmtId="165" fontId="43" fillId="0" borderId="2" xfId="1" applyFont="1" applyBorder="1" applyAlignment="1" applyProtection="1">
      <alignment vertical="center"/>
    </xf>
    <xf numFmtId="165" fontId="43" fillId="0" borderId="2" xfId="1" applyFont="1" applyBorder="1" applyAlignment="1">
      <alignment vertical="center"/>
    </xf>
    <xf numFmtId="166" fontId="43" fillId="0" borderId="2" xfId="1" applyNumberFormat="1" applyFont="1" applyBorder="1" applyAlignment="1" applyProtection="1">
      <alignment vertical="center"/>
    </xf>
    <xf numFmtId="165" fontId="43" fillId="0" borderId="3" xfId="1" applyFont="1" applyBorder="1" applyAlignment="1" applyProtection="1">
      <alignment vertical="center"/>
    </xf>
    <xf numFmtId="0" fontId="43" fillId="0" borderId="3" xfId="0" applyFont="1" applyBorder="1"/>
    <xf numFmtId="0" fontId="43" fillId="0" borderId="3" xfId="9" applyFont="1" applyBorder="1"/>
    <xf numFmtId="165" fontId="43" fillId="0" borderId="3" xfId="1" applyFont="1" applyBorder="1" applyAlignment="1" applyProtection="1">
      <alignment horizontal="center" vertical="center"/>
    </xf>
    <xf numFmtId="39" fontId="43" fillId="0" borderId="3" xfId="1" applyNumberFormat="1" applyFont="1" applyBorder="1" applyAlignment="1" applyProtection="1">
      <alignment horizontal="right"/>
    </xf>
    <xf numFmtId="0" fontId="43" fillId="3" borderId="0" xfId="0" applyFont="1" applyFill="1" applyAlignment="1">
      <alignment horizontal="center"/>
    </xf>
    <xf numFmtId="0" fontId="43" fillId="3" borderId="0" xfId="0" applyFont="1" applyFill="1"/>
    <xf numFmtId="2" fontId="43" fillId="3" borderId="0" xfId="0" applyNumberFormat="1" applyFont="1" applyFill="1"/>
    <xf numFmtId="0" fontId="43" fillId="0" borderId="0" xfId="0" applyFont="1" applyAlignment="1">
      <alignment horizontal="center"/>
    </xf>
    <xf numFmtId="0" fontId="43" fillId="0" borderId="0" xfId="0" applyFont="1"/>
    <xf numFmtId="43" fontId="3" fillId="0" borderId="0" xfId="0" applyNumberFormat="1" applyFont="1"/>
    <xf numFmtId="165" fontId="4" fillId="0" borderId="0" xfId="1" applyFont="1"/>
    <xf numFmtId="165" fontId="43" fillId="0" borderId="0" xfId="1" applyFont="1" applyAlignment="1">
      <alignment horizontal="center"/>
    </xf>
    <xf numFmtId="165" fontId="43" fillId="0" borderId="0" xfId="1" applyFont="1"/>
    <xf numFmtId="43" fontId="17" fillId="0" borderId="0" xfId="3" applyFont="1" applyAlignment="1">
      <alignment wrapText="1"/>
    </xf>
    <xf numFmtId="43" fontId="10" fillId="0" borderId="0" xfId="3" applyFont="1" applyBorder="1"/>
    <xf numFmtId="2" fontId="10" fillId="0" borderId="0" xfId="0" applyNumberFormat="1" applyFont="1"/>
    <xf numFmtId="43" fontId="10" fillId="0" borderId="0" xfId="3" applyFont="1" applyBorder="1" applyAlignment="1" applyProtection="1">
      <alignment vertical="center"/>
    </xf>
    <xf numFmtId="43" fontId="10" fillId="0" borderId="0" xfId="3" applyFont="1" applyBorder="1" applyAlignment="1">
      <alignment vertical="center"/>
    </xf>
    <xf numFmtId="166" fontId="10" fillId="0" borderId="0" xfId="3" applyNumberFormat="1" applyFont="1" applyBorder="1" applyAlignment="1" applyProtection="1">
      <alignment vertical="center"/>
    </xf>
    <xf numFmtId="0" fontId="44" fillId="0" borderId="1" xfId="0" applyFont="1" applyBorder="1"/>
    <xf numFmtId="0" fontId="3" fillId="3" borderId="0" xfId="0" applyFont="1" applyFill="1"/>
    <xf numFmtId="0" fontId="13" fillId="3" borderId="0" xfId="0" applyFont="1" applyFill="1" applyAlignment="1">
      <alignment horizontal="centerContinuous"/>
    </xf>
    <xf numFmtId="0" fontId="4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5" fontId="4" fillId="3" borderId="3" xfId="1" applyFont="1" applyFill="1" applyBorder="1"/>
    <xf numFmtId="165" fontId="3" fillId="3" borderId="3" xfId="1" applyFont="1" applyFill="1" applyBorder="1"/>
    <xf numFmtId="165" fontId="7" fillId="3" borderId="3" xfId="1" applyFont="1" applyFill="1" applyBorder="1" applyAlignment="1" applyProtection="1">
      <alignment vertical="center"/>
    </xf>
    <xf numFmtId="166" fontId="4" fillId="3" borderId="3" xfId="1" applyNumberFormat="1" applyFont="1" applyFill="1" applyBorder="1" applyAlignment="1" applyProtection="1">
      <alignment vertical="center"/>
    </xf>
    <xf numFmtId="165" fontId="4" fillId="3" borderId="3" xfId="1" applyFont="1" applyFill="1" applyBorder="1" applyAlignment="1">
      <alignment vertical="center"/>
    </xf>
    <xf numFmtId="165" fontId="4" fillId="3" borderId="3" xfId="1" applyFont="1" applyFill="1" applyBorder="1" applyAlignment="1">
      <alignment horizontal="center"/>
    </xf>
    <xf numFmtId="166" fontId="4" fillId="3" borderId="3" xfId="0" applyNumberFormat="1" applyFont="1" applyFill="1" applyBorder="1"/>
    <xf numFmtId="165" fontId="43" fillId="3" borderId="3" xfId="1" applyFont="1" applyFill="1" applyBorder="1" applyAlignment="1">
      <alignment horizontal="center"/>
    </xf>
    <xf numFmtId="165" fontId="43" fillId="3" borderId="3" xfId="1" applyFont="1" applyFill="1" applyBorder="1"/>
    <xf numFmtId="165" fontId="4" fillId="3" borderId="3" xfId="1" quotePrefix="1" applyFont="1" applyFill="1" applyBorder="1" applyAlignment="1">
      <alignment horizontal="center" vertical="center"/>
    </xf>
    <xf numFmtId="165" fontId="4" fillId="3" borderId="3" xfId="1" applyFont="1" applyFill="1" applyBorder="1" applyAlignment="1">
      <alignment horizontal="center" vertical="center"/>
    </xf>
    <xf numFmtId="165" fontId="4" fillId="3" borderId="0" xfId="1" applyFont="1" applyFill="1" applyBorder="1"/>
    <xf numFmtId="165" fontId="4" fillId="3" borderId="0" xfId="1" applyFont="1" applyFill="1" applyBorder="1" applyAlignment="1">
      <alignment vertical="center"/>
    </xf>
    <xf numFmtId="0" fontId="43" fillId="3" borderId="3" xfId="0" applyFont="1" applyFill="1" applyBorder="1" applyAlignment="1">
      <alignment horizontal="center" vertical="center"/>
    </xf>
    <xf numFmtId="165" fontId="4" fillId="3" borderId="0" xfId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 applyProtection="1">
      <alignment vertical="center"/>
    </xf>
    <xf numFmtId="165" fontId="7" fillId="3" borderId="0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1" applyFont="1" applyFill="1" applyBorder="1"/>
    <xf numFmtId="165" fontId="4" fillId="3" borderId="2" xfId="1" applyFont="1" applyFill="1" applyBorder="1" applyAlignment="1" applyProtection="1">
      <alignment vertical="center"/>
    </xf>
    <xf numFmtId="165" fontId="4" fillId="3" borderId="2" xfId="1" applyFont="1" applyFill="1" applyBorder="1" applyAlignment="1">
      <alignment vertical="center"/>
    </xf>
    <xf numFmtId="166" fontId="4" fillId="3" borderId="2" xfId="1" applyNumberFormat="1" applyFont="1" applyFill="1" applyBorder="1" applyAlignment="1" applyProtection="1">
      <alignment vertical="center"/>
    </xf>
    <xf numFmtId="165" fontId="7" fillId="3" borderId="2" xfId="1" applyFont="1" applyFill="1" applyBorder="1" applyAlignment="1" applyProtection="1">
      <alignment vertical="center"/>
    </xf>
    <xf numFmtId="165" fontId="4" fillId="3" borderId="3" xfId="1" applyFont="1" applyFill="1" applyBorder="1" applyAlignment="1" applyProtection="1">
      <alignment vertic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4" fillId="3" borderId="3" xfId="1" applyFont="1" applyFill="1" applyBorder="1" applyAlignment="1" applyProtection="1">
      <alignment horizontal="center" vertical="center"/>
    </xf>
    <xf numFmtId="39" fontId="4" fillId="3" borderId="3" xfId="1" applyNumberFormat="1" applyFont="1" applyFill="1" applyBorder="1" applyAlignment="1" applyProtection="1">
      <alignment horizontal="right"/>
    </xf>
    <xf numFmtId="43" fontId="6" fillId="0" borderId="0" xfId="3" applyFont="1" applyBorder="1" applyAlignment="1">
      <alignment wrapText="1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/>
    <xf numFmtId="0" fontId="7" fillId="3" borderId="0" xfId="0" applyFont="1" applyFill="1"/>
    <xf numFmtId="0" fontId="13" fillId="0" borderId="0" xfId="0" applyFont="1"/>
    <xf numFmtId="0" fontId="8" fillId="0" borderId="1" xfId="0" applyFont="1" applyBorder="1"/>
    <xf numFmtId="0" fontId="4" fillId="3" borderId="0" xfId="0" applyFont="1" applyFill="1" applyAlignment="1">
      <alignment horizontal="center" vertical="center"/>
    </xf>
    <xf numFmtId="43" fontId="6" fillId="3" borderId="0" xfId="3" applyFont="1" applyFill="1" applyBorder="1" applyAlignment="1">
      <alignment wrapText="1"/>
    </xf>
    <xf numFmtId="0" fontId="13" fillId="3" borderId="0" xfId="0" applyFont="1" applyFill="1"/>
    <xf numFmtId="43" fontId="3" fillId="3" borderId="0" xfId="0" applyNumberFormat="1" applyFont="1" applyFill="1"/>
    <xf numFmtId="165" fontId="3" fillId="3" borderId="0" xfId="1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36" fillId="12" borderId="18" xfId="2" applyFont="1" applyFill="1" applyBorder="1" applyAlignment="1" applyProtection="1">
      <alignment horizontal="center"/>
    </xf>
    <xf numFmtId="0" fontId="5" fillId="3" borderId="3" xfId="0" applyFont="1" applyFill="1" applyBorder="1" applyAlignment="1">
      <alignment horizontal="left"/>
    </xf>
    <xf numFmtId="164" fontId="4" fillId="3" borderId="3" xfId="1" applyNumberFormat="1" applyFont="1" applyFill="1" applyBorder="1"/>
    <xf numFmtId="164" fontId="4" fillId="3" borderId="3" xfId="1" applyNumberFormat="1" applyFont="1" applyFill="1" applyBorder="1" applyAlignment="1" applyProtection="1">
      <alignment vertical="center"/>
    </xf>
    <xf numFmtId="164" fontId="3" fillId="3" borderId="3" xfId="1" applyNumberFormat="1" applyFont="1" applyFill="1" applyBorder="1"/>
    <xf numFmtId="164" fontId="7" fillId="3" borderId="3" xfId="1" applyNumberFormat="1" applyFont="1" applyFill="1" applyBorder="1" applyAlignment="1" applyProtection="1">
      <alignment vertical="center"/>
    </xf>
    <xf numFmtId="164" fontId="4" fillId="3" borderId="3" xfId="1" applyNumberFormat="1" applyFont="1" applyFill="1" applyBorder="1" applyAlignment="1">
      <alignment vertical="center"/>
    </xf>
    <xf numFmtId="164" fontId="4" fillId="3" borderId="3" xfId="1" applyNumberFormat="1" applyFont="1" applyFill="1" applyBorder="1" applyAlignment="1">
      <alignment horizontal="center"/>
    </xf>
    <xf numFmtId="0" fontId="47" fillId="3" borderId="3" xfId="0" applyFont="1" applyFill="1" applyBorder="1" applyAlignment="1">
      <alignment horizontal="left" vertical="center"/>
    </xf>
    <xf numFmtId="164" fontId="43" fillId="3" borderId="3" xfId="1" applyNumberFormat="1" applyFont="1" applyFill="1" applyBorder="1" applyAlignment="1">
      <alignment horizontal="center"/>
    </xf>
    <xf numFmtId="164" fontId="43" fillId="3" borderId="3" xfId="1" applyNumberFormat="1" applyFont="1" applyFill="1" applyBorder="1"/>
    <xf numFmtId="164" fontId="43" fillId="3" borderId="3" xfId="1" applyNumberFormat="1" applyFont="1" applyFill="1" applyBorder="1" applyAlignment="1" applyProtection="1">
      <alignment vertical="center"/>
    </xf>
    <xf numFmtId="164" fontId="4" fillId="3" borderId="3" xfId="1" quotePrefix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3" fillId="3" borderId="0" xfId="1" applyNumberFormat="1" applyFont="1" applyFill="1" applyBorder="1"/>
    <xf numFmtId="164" fontId="43" fillId="3" borderId="0" xfId="1" applyNumberFormat="1" applyFont="1" applyFill="1" applyBorder="1" applyAlignment="1">
      <alignment horizontal="center"/>
    </xf>
    <xf numFmtId="164" fontId="43" fillId="3" borderId="0" xfId="1" applyNumberFormat="1" applyFont="1" applyFill="1" applyBorder="1" applyAlignment="1" applyProtection="1">
      <alignment horizontal="center" vertical="center"/>
    </xf>
    <xf numFmtId="164" fontId="4" fillId="3" borderId="0" xfId="1" applyNumberFormat="1" applyFont="1" applyFill="1" applyBorder="1"/>
    <xf numFmtId="164" fontId="4" fillId="3" borderId="0" xfId="1" applyNumberFormat="1" applyFont="1" applyFill="1" applyBorder="1" applyAlignment="1">
      <alignment vertical="center"/>
    </xf>
    <xf numFmtId="164" fontId="7" fillId="3" borderId="0" xfId="1" applyNumberFormat="1" applyFont="1" applyFill="1" applyBorder="1" applyAlignment="1" applyProtection="1">
      <alignment vertical="center"/>
    </xf>
    <xf numFmtId="164" fontId="43" fillId="3" borderId="3" xfId="1" applyNumberFormat="1" applyFont="1" applyFill="1" applyBorder="1" applyAlignment="1" applyProtection="1">
      <alignment horizontal="center" vertical="center"/>
    </xf>
    <xf numFmtId="164" fontId="4" fillId="3" borderId="3" xfId="1" quotePrefix="1" applyNumberFormat="1" applyFont="1" applyFill="1" applyBorder="1" applyAlignment="1" applyProtection="1">
      <alignment vertical="center"/>
    </xf>
    <xf numFmtId="164" fontId="7" fillId="3" borderId="0" xfId="1" applyNumberFormat="1" applyFont="1" applyFill="1" applyBorder="1" applyAlignment="1">
      <alignment vertical="center"/>
    </xf>
    <xf numFmtId="0" fontId="47" fillId="3" borderId="2" xfId="0" applyFont="1" applyFill="1" applyBorder="1" applyAlignment="1">
      <alignment horizontal="left" vertical="center"/>
    </xf>
    <xf numFmtId="164" fontId="4" fillId="3" borderId="2" xfId="1" applyNumberFormat="1" applyFont="1" applyFill="1" applyBorder="1"/>
    <xf numFmtId="164" fontId="4" fillId="3" borderId="2" xfId="1" applyNumberFormat="1" applyFont="1" applyFill="1" applyBorder="1" applyAlignment="1" applyProtection="1">
      <alignment vertical="center"/>
    </xf>
    <xf numFmtId="164" fontId="4" fillId="3" borderId="2" xfId="1" applyNumberFormat="1" applyFont="1" applyFill="1" applyBorder="1" applyAlignment="1">
      <alignment vertical="center"/>
    </xf>
    <xf numFmtId="164" fontId="7" fillId="3" borderId="2" xfId="1" applyNumberFormat="1" applyFont="1" applyFill="1" applyBorder="1" applyAlignment="1" applyProtection="1">
      <alignment vertical="center"/>
    </xf>
    <xf numFmtId="0" fontId="47" fillId="3" borderId="3" xfId="0" applyFont="1" applyFill="1" applyBorder="1"/>
    <xf numFmtId="0" fontId="13" fillId="3" borderId="3" xfId="0" applyFont="1" applyFill="1" applyBorder="1"/>
    <xf numFmtId="164" fontId="4" fillId="3" borderId="3" xfId="1" applyNumberFormat="1" applyFont="1" applyFill="1" applyBorder="1" applyAlignment="1" applyProtection="1">
      <alignment horizontal="center" vertical="center"/>
    </xf>
    <xf numFmtId="43" fontId="10" fillId="3" borderId="0" xfId="3" applyFont="1" applyFill="1" applyBorder="1"/>
    <xf numFmtId="43" fontId="10" fillId="3" borderId="0" xfId="3" applyFont="1" applyFill="1" applyBorder="1" applyAlignment="1" applyProtection="1">
      <alignment vertical="center"/>
    </xf>
    <xf numFmtId="43" fontId="10" fillId="3" borderId="0" xfId="3" applyFont="1" applyFill="1" applyBorder="1" applyAlignment="1">
      <alignment vertical="center"/>
    </xf>
    <xf numFmtId="166" fontId="10" fillId="3" borderId="0" xfId="3" applyNumberFormat="1" applyFont="1" applyFill="1" applyBorder="1" applyAlignment="1" applyProtection="1">
      <alignment vertical="center"/>
    </xf>
    <xf numFmtId="0" fontId="8" fillId="3" borderId="1" xfId="0" applyFont="1" applyFill="1" applyBorder="1"/>
    <xf numFmtId="0" fontId="13" fillId="3" borderId="3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left" vertical="center"/>
    </xf>
    <xf numFmtId="164" fontId="3" fillId="3" borderId="3" xfId="1" applyNumberFormat="1" applyFont="1" applyFill="1" applyBorder="1" applyAlignment="1" applyProtection="1">
      <alignment vertical="center"/>
    </xf>
    <xf numFmtId="164" fontId="3" fillId="3" borderId="3" xfId="1" applyNumberFormat="1" applyFont="1" applyFill="1" applyBorder="1" applyAlignment="1">
      <alignment vertical="center"/>
    </xf>
    <xf numFmtId="166" fontId="3" fillId="3" borderId="3" xfId="1" applyNumberFormat="1" applyFont="1" applyFill="1" applyBorder="1" applyAlignment="1" applyProtection="1">
      <alignment vertical="center"/>
    </xf>
    <xf numFmtId="164" fontId="13" fillId="3" borderId="3" xfId="1" applyNumberFormat="1" applyFont="1" applyFill="1" applyBorder="1" applyAlignment="1" applyProtection="1">
      <alignment vertical="center"/>
    </xf>
    <xf numFmtId="165" fontId="13" fillId="3" borderId="0" xfId="1" applyFont="1" applyFill="1"/>
    <xf numFmtId="0" fontId="3" fillId="3" borderId="3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65" fontId="3" fillId="3" borderId="0" xfId="1" applyFont="1" applyFill="1" applyAlignment="1">
      <alignment horizontal="center"/>
    </xf>
    <xf numFmtId="0" fontId="13" fillId="11" borderId="28" xfId="0" applyFont="1" applyFill="1" applyBorder="1" applyAlignment="1">
      <alignment horizontal="center"/>
    </xf>
    <xf numFmtId="0" fontId="13" fillId="11" borderId="29" xfId="0" applyFont="1" applyFill="1" applyBorder="1" applyAlignment="1">
      <alignment horizontal="center"/>
    </xf>
    <xf numFmtId="164" fontId="43" fillId="3" borderId="0" xfId="1" applyNumberFormat="1" applyFont="1" applyFill="1" applyBorder="1" applyAlignment="1" applyProtection="1">
      <alignment vertical="center"/>
    </xf>
    <xf numFmtId="164" fontId="4" fillId="3" borderId="0" xfId="1" quotePrefix="1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center"/>
    </xf>
    <xf numFmtId="164" fontId="43" fillId="3" borderId="29" xfId="1" applyNumberFormat="1" applyFont="1" applyFill="1" applyBorder="1"/>
    <xf numFmtId="164" fontId="43" fillId="3" borderId="29" xfId="1" applyNumberFormat="1" applyFont="1" applyFill="1" applyBorder="1" applyAlignment="1" applyProtection="1">
      <alignment vertical="center"/>
    </xf>
    <xf numFmtId="164" fontId="4" fillId="3" borderId="29" xfId="1" applyNumberFormat="1" applyFont="1" applyFill="1" applyBorder="1"/>
    <xf numFmtId="164" fontId="4" fillId="3" borderId="29" xfId="1" applyNumberFormat="1" applyFont="1" applyFill="1" applyBorder="1" applyAlignment="1">
      <alignment vertical="center"/>
    </xf>
    <xf numFmtId="166" fontId="4" fillId="3" borderId="29" xfId="1" applyNumberFormat="1" applyFont="1" applyFill="1" applyBorder="1" applyAlignment="1" applyProtection="1">
      <alignment vertical="center"/>
    </xf>
    <xf numFmtId="164" fontId="7" fillId="3" borderId="29" xfId="1" applyNumberFormat="1" applyFont="1" applyFill="1" applyBorder="1" applyAlignment="1" applyProtection="1">
      <alignment vertical="center"/>
    </xf>
    <xf numFmtId="164" fontId="43" fillId="3" borderId="0" xfId="1" quotePrefix="1" applyNumberFormat="1" applyFont="1" applyFill="1" applyBorder="1" applyAlignment="1" applyProtection="1">
      <alignment vertical="center"/>
    </xf>
    <xf numFmtId="164" fontId="4" fillId="3" borderId="0" xfId="1" quotePrefix="1" applyNumberFormat="1" applyFont="1" applyFill="1" applyBorder="1" applyAlignment="1" applyProtection="1">
      <alignment vertical="center"/>
    </xf>
    <xf numFmtId="164" fontId="4" fillId="3" borderId="0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 applyBorder="1" applyAlignment="1" applyProtection="1">
      <alignment vertical="center"/>
    </xf>
    <xf numFmtId="0" fontId="7" fillId="3" borderId="0" xfId="0" applyFont="1" applyFill="1" applyAlignment="1">
      <alignment horizontal="center"/>
    </xf>
    <xf numFmtId="164" fontId="3" fillId="3" borderId="0" xfId="1" applyNumberFormat="1" applyFont="1" applyFill="1" applyBorder="1"/>
    <xf numFmtId="164" fontId="3" fillId="3" borderId="28" xfId="1" applyNumberFormat="1" applyFont="1" applyFill="1" applyBorder="1" applyAlignment="1" applyProtection="1">
      <alignment vertical="center"/>
    </xf>
    <xf numFmtId="164" fontId="3" fillId="3" borderId="0" xfId="1" applyNumberFormat="1" applyFont="1" applyFill="1" applyBorder="1" applyAlignment="1">
      <alignment vertical="center"/>
    </xf>
    <xf numFmtId="166" fontId="3" fillId="3" borderId="0" xfId="1" applyNumberFormat="1" applyFont="1" applyFill="1" applyBorder="1" applyAlignment="1" applyProtection="1">
      <alignment vertical="center"/>
    </xf>
    <xf numFmtId="164" fontId="13" fillId="3" borderId="0" xfId="1" applyNumberFormat="1" applyFont="1" applyFill="1" applyBorder="1" applyAlignment="1" applyProtection="1">
      <alignment vertical="center"/>
    </xf>
    <xf numFmtId="164" fontId="3" fillId="3" borderId="0" xfId="1" applyNumberFormat="1" applyFont="1" applyFill="1" applyBorder="1" applyAlignment="1" applyProtection="1">
      <alignment vertical="center"/>
    </xf>
    <xf numFmtId="164" fontId="3" fillId="3" borderId="0" xfId="1" quotePrefix="1" applyNumberFormat="1" applyFont="1" applyFill="1" applyBorder="1" applyAlignment="1" applyProtection="1">
      <alignment vertical="center"/>
    </xf>
    <xf numFmtId="164" fontId="3" fillId="3" borderId="0" xfId="1" applyNumberFormat="1" applyFont="1" applyFill="1" applyBorder="1" applyAlignment="1">
      <alignment horizont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164" fontId="3" fillId="3" borderId="29" xfId="1" applyNumberFormat="1" applyFont="1" applyFill="1" applyBorder="1"/>
    <xf numFmtId="39" fontId="3" fillId="3" borderId="29" xfId="1" applyNumberFormat="1" applyFont="1" applyFill="1" applyBorder="1" applyAlignment="1" applyProtection="1">
      <alignment horizontal="right"/>
    </xf>
    <xf numFmtId="164" fontId="3" fillId="3" borderId="29" xfId="1" applyNumberFormat="1" applyFont="1" applyFill="1" applyBorder="1" applyAlignment="1">
      <alignment vertical="center"/>
    </xf>
    <xf numFmtId="166" fontId="3" fillId="3" borderId="29" xfId="1" applyNumberFormat="1" applyFont="1" applyFill="1" applyBorder="1" applyAlignment="1" applyProtection="1">
      <alignment vertical="center"/>
    </xf>
    <xf numFmtId="164" fontId="13" fillId="3" borderId="29" xfId="1" applyNumberFormat="1" applyFont="1" applyFill="1" applyBorder="1" applyAlignment="1" applyProtection="1">
      <alignment vertical="center"/>
    </xf>
    <xf numFmtId="0" fontId="7" fillId="11" borderId="28" xfId="0" applyFont="1" applyFill="1" applyBorder="1" applyAlignment="1">
      <alignment horizontal="center"/>
    </xf>
    <xf numFmtId="0" fontId="7" fillId="11" borderId="29" xfId="0" applyFont="1" applyFill="1" applyBorder="1" applyAlignment="1">
      <alignment horizontal="center"/>
    </xf>
    <xf numFmtId="164" fontId="3" fillId="3" borderId="0" xfId="1" applyNumberFormat="1" applyFont="1" applyFill="1"/>
    <xf numFmtId="166" fontId="4" fillId="3" borderId="0" xfId="0" applyNumberFormat="1" applyFont="1" applyFill="1"/>
    <xf numFmtId="164" fontId="7" fillId="11" borderId="28" xfId="1" applyNumberFormat="1" applyFont="1" applyFill="1" applyBorder="1"/>
    <xf numFmtId="164" fontId="7" fillId="11" borderId="29" xfId="1" applyNumberFormat="1" applyFont="1" applyFill="1" applyBorder="1"/>
    <xf numFmtId="164" fontId="4" fillId="3" borderId="28" xfId="1" applyNumberFormat="1" applyFont="1" applyFill="1" applyBorder="1" applyAlignment="1" applyProtection="1">
      <alignment vertical="center"/>
    </xf>
    <xf numFmtId="164" fontId="4" fillId="3" borderId="0" xfId="1" applyNumberFormat="1" applyFont="1" applyFill="1" applyBorder="1" applyAlignment="1" applyProtection="1">
      <alignment horizontal="center" vertical="center"/>
    </xf>
    <xf numFmtId="39" fontId="4" fillId="3" borderId="29" xfId="1" applyNumberFormat="1" applyFont="1" applyFill="1" applyBorder="1" applyAlignment="1" applyProtection="1">
      <alignment horizontal="right"/>
    </xf>
    <xf numFmtId="165" fontId="48" fillId="3" borderId="0" xfId="1" applyFont="1" applyFill="1"/>
    <xf numFmtId="165" fontId="49" fillId="3" borderId="0" xfId="1" applyFont="1" applyFill="1" applyBorder="1"/>
    <xf numFmtId="165" fontId="49" fillId="3" borderId="0" xfId="1" applyFont="1" applyFill="1" applyBorder="1" applyAlignment="1" applyProtection="1">
      <alignment vertical="center"/>
    </xf>
    <xf numFmtId="165" fontId="49" fillId="3" borderId="0" xfId="1" applyFont="1" applyFill="1" applyBorder="1" applyAlignment="1">
      <alignment vertical="center"/>
    </xf>
    <xf numFmtId="165" fontId="49" fillId="3" borderId="0" xfId="1" applyFont="1" applyFill="1"/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/>
    <xf numFmtId="164" fontId="3" fillId="3" borderId="0" xfId="1" quotePrefix="1" applyNumberFormat="1" applyFont="1" applyFill="1" applyBorder="1" applyAlignment="1">
      <alignment horizontal="center" vertical="center"/>
    </xf>
    <xf numFmtId="164" fontId="3" fillId="3" borderId="29" xfId="1" applyNumberFormat="1" applyFont="1" applyFill="1" applyBorder="1" applyAlignment="1">
      <alignment horizontal="center"/>
    </xf>
    <xf numFmtId="164" fontId="3" fillId="3" borderId="29" xfId="1" applyNumberFormat="1" applyFont="1" applyFill="1" applyBorder="1" applyAlignment="1" applyProtection="1">
      <alignment vertical="center"/>
    </xf>
    <xf numFmtId="164" fontId="13" fillId="11" borderId="28" xfId="1" applyNumberFormat="1" applyFont="1" applyFill="1" applyBorder="1"/>
    <xf numFmtId="164" fontId="13" fillId="11" borderId="29" xfId="1" applyNumberFormat="1" applyFont="1" applyFill="1" applyBorder="1"/>
    <xf numFmtId="0" fontId="3" fillId="3" borderId="29" xfId="0" applyFont="1" applyFill="1" applyBorder="1" applyAlignment="1">
      <alignment horizontal="center" vertical="center"/>
    </xf>
    <xf numFmtId="164" fontId="13" fillId="3" borderId="29" xfId="1" applyNumberFormat="1" applyFont="1" applyFill="1" applyBorder="1" applyAlignment="1">
      <alignment vertical="center"/>
    </xf>
    <xf numFmtId="0" fontId="51" fillId="3" borderId="0" xfId="0" applyFont="1" applyFill="1"/>
    <xf numFmtId="0" fontId="51" fillId="3" borderId="0" xfId="0" applyFont="1" applyFill="1" applyAlignment="1">
      <alignment horizontal="centerContinuous"/>
    </xf>
    <xf numFmtId="0" fontId="50" fillId="3" borderId="0" xfId="0" applyFont="1" applyFill="1" applyAlignment="1">
      <alignment horizontal="centerContinuous"/>
    </xf>
    <xf numFmtId="0" fontId="50" fillId="3" borderId="0" xfId="0" applyFont="1" applyFill="1"/>
    <xf numFmtId="0" fontId="51" fillId="3" borderId="0" xfId="0" applyFont="1" applyFill="1" applyAlignment="1">
      <alignment horizontal="left" vertical="center"/>
    </xf>
    <xf numFmtId="164" fontId="51" fillId="3" borderId="0" xfId="1" applyNumberFormat="1" applyFont="1" applyFill="1" applyBorder="1"/>
    <xf numFmtId="2" fontId="51" fillId="3" borderId="0" xfId="0" applyNumberFormat="1" applyFont="1" applyFill="1"/>
    <xf numFmtId="164" fontId="51" fillId="3" borderId="0" xfId="1" quotePrefix="1" applyNumberFormat="1" applyFont="1" applyFill="1" applyBorder="1" applyAlignment="1" applyProtection="1">
      <alignment vertical="center"/>
    </xf>
    <xf numFmtId="164" fontId="51" fillId="3" borderId="0" xfId="1" applyNumberFormat="1" applyFont="1" applyFill="1" applyBorder="1" applyAlignment="1">
      <alignment horizontal="center"/>
    </xf>
    <xf numFmtId="164" fontId="51" fillId="3" borderId="0" xfId="1" applyNumberFormat="1" applyFont="1" applyFill="1" applyBorder="1" applyAlignment="1">
      <alignment vertical="center"/>
    </xf>
    <xf numFmtId="166" fontId="51" fillId="3" borderId="0" xfId="1" applyNumberFormat="1" applyFont="1" applyFill="1" applyBorder="1" applyAlignment="1" applyProtection="1">
      <alignment vertical="center"/>
    </xf>
    <xf numFmtId="164" fontId="50" fillId="3" borderId="0" xfId="1" applyNumberFormat="1" applyFont="1" applyFill="1" applyBorder="1" applyAlignment="1" applyProtection="1">
      <alignment vertical="center"/>
    </xf>
    <xf numFmtId="0" fontId="51" fillId="3" borderId="0" xfId="0" applyFont="1" applyFill="1" applyAlignment="1">
      <alignment horizontal="left"/>
    </xf>
    <xf numFmtId="164" fontId="51" fillId="3" borderId="0" xfId="1" applyNumberFormat="1" applyFont="1" applyFill="1" applyBorder="1" applyAlignment="1" applyProtection="1">
      <alignment vertical="center"/>
    </xf>
    <xf numFmtId="0" fontId="51" fillId="3" borderId="0" xfId="0" applyFont="1" applyFill="1" applyAlignment="1">
      <alignment horizontal="center"/>
    </xf>
    <xf numFmtId="0" fontId="50" fillId="3" borderId="0" xfId="0" applyFont="1" applyFill="1" applyAlignment="1">
      <alignment horizontal="center"/>
    </xf>
    <xf numFmtId="164" fontId="51" fillId="3" borderId="0" xfId="1" applyNumberFormat="1" applyFont="1" applyFill="1"/>
    <xf numFmtId="43" fontId="51" fillId="3" borderId="0" xfId="0" applyNumberFormat="1" applyFont="1" applyFill="1"/>
    <xf numFmtId="165" fontId="44" fillId="3" borderId="0" xfId="1" applyFont="1" applyFill="1"/>
    <xf numFmtId="165" fontId="52" fillId="3" borderId="0" xfId="1" applyFont="1" applyFill="1"/>
    <xf numFmtId="0" fontId="9" fillId="0" borderId="10" xfId="0" applyFont="1" applyBorder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 vertical="center"/>
    </xf>
    <xf numFmtId="164" fontId="8" fillId="3" borderId="0" xfId="1" applyNumberFormat="1" applyFont="1" applyFill="1" applyBorder="1"/>
    <xf numFmtId="2" fontId="8" fillId="3" borderId="0" xfId="0" applyNumberFormat="1" applyFont="1" applyFill="1"/>
    <xf numFmtId="164" fontId="8" fillId="3" borderId="0" xfId="1" quotePrefix="1" applyNumberFormat="1" applyFont="1" applyFill="1" applyBorder="1" applyAlignment="1" applyProtection="1">
      <alignment vertical="center"/>
    </xf>
    <xf numFmtId="164" fontId="8" fillId="3" borderId="0" xfId="1" applyNumberFormat="1" applyFont="1" applyFill="1" applyBorder="1" applyAlignment="1">
      <alignment horizontal="center"/>
    </xf>
    <xf numFmtId="164" fontId="8" fillId="3" borderId="0" xfId="1" applyNumberFormat="1" applyFont="1" applyFill="1" applyBorder="1" applyAlignment="1">
      <alignment vertical="center"/>
    </xf>
    <xf numFmtId="166" fontId="8" fillId="3" borderId="0" xfId="1" applyNumberFormat="1" applyFont="1" applyFill="1" applyBorder="1" applyAlignment="1" applyProtection="1">
      <alignment vertical="center"/>
    </xf>
    <xf numFmtId="164" fontId="54" fillId="3" borderId="0" xfId="1" applyNumberFormat="1" applyFont="1" applyFill="1" applyBorder="1" applyAlignment="1" applyProtection="1">
      <alignment vertical="center"/>
    </xf>
    <xf numFmtId="0" fontId="44" fillId="3" borderId="0" xfId="0" applyFont="1" applyFill="1" applyAlignment="1">
      <alignment horizontal="left"/>
    </xf>
    <xf numFmtId="164" fontId="44" fillId="3" borderId="0" xfId="1" applyNumberFormat="1" applyFont="1" applyFill="1" applyBorder="1"/>
    <xf numFmtId="0" fontId="54" fillId="3" borderId="0" xfId="0" applyFont="1" applyFill="1" applyAlignment="1">
      <alignment horizontal="center"/>
    </xf>
    <xf numFmtId="0" fontId="44" fillId="3" borderId="0" xfId="0" applyFont="1" applyFill="1" applyAlignment="1">
      <alignment horizontal="left" vertical="center"/>
    </xf>
    <xf numFmtId="0" fontId="47" fillId="3" borderId="0" xfId="0" applyFont="1" applyFill="1" applyAlignment="1">
      <alignment horizontal="left"/>
    </xf>
    <xf numFmtId="0" fontId="44" fillId="3" borderId="0" xfId="0" applyFont="1" applyFill="1" applyAlignment="1">
      <alignment horizontal="center"/>
    </xf>
    <xf numFmtId="165" fontId="8" fillId="3" borderId="0" xfId="1" applyFont="1" applyFill="1"/>
    <xf numFmtId="165" fontId="8" fillId="3" borderId="0" xfId="1" applyFont="1" applyFill="1" applyAlignment="1">
      <alignment horizontal="center"/>
    </xf>
    <xf numFmtId="165" fontId="51" fillId="3" borderId="0" xfId="1" applyFont="1" applyFill="1"/>
    <xf numFmtId="165" fontId="50" fillId="3" borderId="0" xfId="1" applyFont="1" applyFill="1"/>
    <xf numFmtId="165" fontId="44" fillId="3" borderId="0" xfId="1" applyFont="1" applyFill="1" applyBorder="1"/>
    <xf numFmtId="165" fontId="44" fillId="3" borderId="0" xfId="1" applyFont="1" applyFill="1" applyBorder="1" applyAlignment="1" applyProtection="1">
      <alignment vertical="center"/>
    </xf>
    <xf numFmtId="165" fontId="44" fillId="3" borderId="0" xfId="1" applyFont="1" applyFill="1" applyBorder="1" applyAlignment="1">
      <alignment vertical="center"/>
    </xf>
    <xf numFmtId="0" fontId="50" fillId="11" borderId="8" xfId="0" applyFont="1" applyFill="1" applyBorder="1" applyAlignment="1">
      <alignment horizontal="center"/>
    </xf>
    <xf numFmtId="0" fontId="50" fillId="11" borderId="2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left" vertical="center"/>
    </xf>
    <xf numFmtId="164" fontId="51" fillId="3" borderId="1" xfId="1" applyNumberFormat="1" applyFont="1" applyFill="1" applyBorder="1"/>
    <xf numFmtId="164" fontId="51" fillId="3" borderId="1" xfId="1" applyNumberFormat="1" applyFont="1" applyFill="1" applyBorder="1" applyAlignment="1" applyProtection="1">
      <alignment vertical="center"/>
    </xf>
    <xf numFmtId="164" fontId="50" fillId="3" borderId="1" xfId="1" applyNumberFormat="1" applyFont="1" applyFill="1" applyBorder="1" applyAlignment="1" applyProtection="1">
      <alignment vertical="center"/>
    </xf>
    <xf numFmtId="164" fontId="8" fillId="3" borderId="1" xfId="1" applyNumberFormat="1" applyFont="1" applyFill="1" applyBorder="1"/>
    <xf numFmtId="164" fontId="8" fillId="3" borderId="1" xfId="1" applyNumberFormat="1" applyFont="1" applyFill="1" applyBorder="1" applyAlignment="1" applyProtection="1">
      <alignment vertical="center"/>
    </xf>
    <xf numFmtId="164" fontId="8" fillId="3" borderId="1" xfId="1" applyNumberFormat="1" applyFont="1" applyFill="1" applyBorder="1" applyAlignment="1">
      <alignment vertical="center"/>
    </xf>
    <xf numFmtId="166" fontId="8" fillId="3" borderId="1" xfId="1" applyNumberFormat="1" applyFont="1" applyFill="1" applyBorder="1" applyAlignment="1" applyProtection="1">
      <alignment vertical="center"/>
    </xf>
    <xf numFmtId="164" fontId="8" fillId="3" borderId="1" xfId="1" applyNumberFormat="1" applyFont="1" applyFill="1" applyBorder="1" applyAlignment="1">
      <alignment horizontal="center"/>
    </xf>
    <xf numFmtId="166" fontId="8" fillId="3" borderId="1" xfId="0" applyNumberFormat="1" applyFont="1" applyFill="1" applyBorder="1"/>
    <xf numFmtId="2" fontId="8" fillId="3" borderId="1" xfId="0" applyNumberFormat="1" applyFont="1" applyFill="1" applyBorder="1"/>
    <xf numFmtId="164" fontId="8" fillId="3" borderId="1" xfId="1" quotePrefix="1" applyNumberFormat="1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left" vertical="center"/>
    </xf>
    <xf numFmtId="164" fontId="8" fillId="3" borderId="2" xfId="1" applyNumberFormat="1" applyFont="1" applyFill="1" applyBorder="1"/>
    <xf numFmtId="2" fontId="8" fillId="3" borderId="2" xfId="0" applyNumberFormat="1" applyFont="1" applyFill="1" applyBorder="1"/>
    <xf numFmtId="164" fontId="8" fillId="3" borderId="2" xfId="1" quotePrefix="1" applyNumberFormat="1" applyFont="1" applyFill="1" applyBorder="1" applyAlignment="1" applyProtection="1">
      <alignment vertical="center"/>
    </xf>
    <xf numFmtId="164" fontId="8" fillId="3" borderId="2" xfId="1" applyNumberFormat="1" applyFont="1" applyFill="1" applyBorder="1" applyAlignment="1">
      <alignment horizontal="center"/>
    </xf>
    <xf numFmtId="164" fontId="51" fillId="3" borderId="2" xfId="1" applyNumberFormat="1" applyFont="1" applyFill="1" applyBorder="1"/>
    <xf numFmtId="164" fontId="8" fillId="3" borderId="2" xfId="1" applyNumberFormat="1" applyFont="1" applyFill="1" applyBorder="1" applyAlignment="1">
      <alignment vertical="center"/>
    </xf>
    <xf numFmtId="166" fontId="8" fillId="3" borderId="2" xfId="1" applyNumberFormat="1" applyFont="1" applyFill="1" applyBorder="1" applyAlignment="1" applyProtection="1">
      <alignment vertical="center"/>
    </xf>
    <xf numFmtId="164" fontId="54" fillId="3" borderId="2" xfId="1" applyNumberFormat="1" applyFont="1" applyFill="1" applyBorder="1" applyAlignment="1" applyProtection="1">
      <alignment vertical="center"/>
    </xf>
    <xf numFmtId="164" fontId="44" fillId="3" borderId="0" xfId="1" applyNumberFormat="1" applyFont="1" applyFill="1"/>
    <xf numFmtId="0" fontId="8" fillId="11" borderId="8" xfId="0" applyFont="1" applyFill="1" applyBorder="1" applyAlignment="1">
      <alignment horizontal="center"/>
    </xf>
    <xf numFmtId="0" fontId="51" fillId="11" borderId="9" xfId="0" applyFont="1" applyFill="1" applyBorder="1" applyAlignment="1">
      <alignment horizontal="center"/>
    </xf>
    <xf numFmtId="164" fontId="44" fillId="11" borderId="8" xfId="1" applyNumberFormat="1" applyFont="1" applyFill="1" applyBorder="1"/>
    <xf numFmtId="0" fontId="50" fillId="11" borderId="9" xfId="0" applyFont="1" applyFill="1" applyBorder="1" applyAlignment="1">
      <alignment horizontal="center"/>
    </xf>
    <xf numFmtId="0" fontId="44" fillId="11" borderId="2" xfId="0" applyFont="1" applyFill="1" applyBorder="1" applyAlignment="1">
      <alignment horizontal="center"/>
    </xf>
    <xf numFmtId="0" fontId="51" fillId="11" borderId="19" xfId="0" applyFont="1" applyFill="1" applyBorder="1" applyAlignment="1">
      <alignment horizontal="center"/>
    </xf>
    <xf numFmtId="164" fontId="8" fillId="11" borderId="2" xfId="1" applyNumberFormat="1" applyFont="1" applyFill="1" applyBorder="1"/>
    <xf numFmtId="0" fontId="51" fillId="11" borderId="2" xfId="0" applyFont="1" applyFill="1" applyBorder="1" applyAlignment="1">
      <alignment horizontal="center"/>
    </xf>
    <xf numFmtId="0" fontId="50" fillId="11" borderId="19" xfId="0" applyFont="1" applyFill="1" applyBorder="1" applyAlignment="1">
      <alignment horizontal="center"/>
    </xf>
    <xf numFmtId="164" fontId="54" fillId="3" borderId="1" xfId="1" applyNumberFormat="1" applyFont="1" applyFill="1" applyBorder="1" applyAlignment="1" applyProtection="1">
      <alignment vertical="center"/>
    </xf>
    <xf numFmtId="164" fontId="8" fillId="3" borderId="1" xfId="1" quotePrefix="1" applyNumberFormat="1" applyFont="1" applyFill="1" applyBorder="1" applyAlignment="1" applyProtection="1">
      <alignment vertical="center"/>
    </xf>
    <xf numFmtId="164" fontId="8" fillId="3" borderId="10" xfId="1" applyNumberFormat="1" applyFont="1" applyFill="1" applyBorder="1" applyAlignment="1" applyProtection="1">
      <alignment vertical="center"/>
    </xf>
    <xf numFmtId="164" fontId="8" fillId="3" borderId="10" xfId="1" applyNumberFormat="1" applyFont="1" applyFill="1" applyBorder="1" applyAlignment="1">
      <alignment vertical="center"/>
    </xf>
    <xf numFmtId="166" fontId="8" fillId="3" borderId="10" xfId="1" applyNumberFormat="1" applyFont="1" applyFill="1" applyBorder="1" applyAlignment="1" applyProtection="1">
      <alignment vertical="center"/>
    </xf>
    <xf numFmtId="164" fontId="8" fillId="3" borderId="30" xfId="1" applyNumberFormat="1" applyFont="1" applyFill="1" applyBorder="1"/>
    <xf numFmtId="164" fontId="8" fillId="3" borderId="10" xfId="1" applyNumberFormat="1" applyFont="1" applyFill="1" applyBorder="1"/>
    <xf numFmtId="164" fontId="8" fillId="3" borderId="10" xfId="1" applyNumberFormat="1" applyFont="1" applyFill="1" applyBorder="1" applyAlignment="1" applyProtection="1">
      <alignment horizontal="center" vertical="center"/>
    </xf>
    <xf numFmtId="164" fontId="8" fillId="3" borderId="30" xfId="1" applyNumberFormat="1" applyFont="1" applyFill="1" applyBorder="1" applyAlignment="1">
      <alignment vertical="center"/>
    </xf>
    <xf numFmtId="164" fontId="8" fillId="3" borderId="6" xfId="1" applyNumberFormat="1" applyFont="1" applyFill="1" applyBorder="1"/>
    <xf numFmtId="39" fontId="51" fillId="3" borderId="2" xfId="1" applyNumberFormat="1" applyFont="1" applyFill="1" applyBorder="1" applyAlignment="1" applyProtection="1">
      <alignment horizontal="right"/>
    </xf>
    <xf numFmtId="39" fontId="8" fillId="3" borderId="19" xfId="1" applyNumberFormat="1" applyFont="1" applyFill="1" applyBorder="1" applyAlignment="1" applyProtection="1">
      <alignment horizontal="right"/>
    </xf>
    <xf numFmtId="164" fontId="8" fillId="3" borderId="19" xfId="1" applyNumberFormat="1" applyFont="1" applyFill="1" applyBorder="1" applyAlignment="1">
      <alignment vertical="center"/>
    </xf>
    <xf numFmtId="166" fontId="8" fillId="3" borderId="6" xfId="1" applyNumberFormat="1" applyFont="1" applyFill="1" applyBorder="1" applyAlignment="1" applyProtection="1">
      <alignment vertical="center"/>
    </xf>
    <xf numFmtId="164" fontId="8" fillId="3" borderId="12" xfId="1" applyNumberFormat="1" applyFont="1" applyFill="1" applyBorder="1" applyAlignment="1">
      <alignment vertical="center"/>
    </xf>
    <xf numFmtId="165" fontId="56" fillId="3" borderId="0" xfId="1" applyFont="1" applyFill="1"/>
    <xf numFmtId="165" fontId="57" fillId="3" borderId="0" xfId="1" applyFont="1" applyFill="1"/>
    <xf numFmtId="0" fontId="51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/>
    </xf>
    <xf numFmtId="0" fontId="44" fillId="3" borderId="19" xfId="0" applyFont="1" applyFill="1" applyBorder="1" applyAlignment="1">
      <alignment horizontal="center" vertical="center"/>
    </xf>
    <xf numFmtId="0" fontId="51" fillId="11" borderId="8" xfId="0" applyFont="1" applyFill="1" applyBorder="1" applyAlignment="1">
      <alignment horizontal="center"/>
    </xf>
    <xf numFmtId="2" fontId="51" fillId="3" borderId="1" xfId="0" applyNumberFormat="1" applyFont="1" applyFill="1" applyBorder="1"/>
    <xf numFmtId="2" fontId="8" fillId="3" borderId="1" xfId="0" applyNumberFormat="1" applyFont="1" applyFill="1" applyBorder="1" applyAlignment="1">
      <alignment horizontal="center"/>
    </xf>
    <xf numFmtId="0" fontId="51" fillId="3" borderId="31" xfId="0" applyFont="1" applyFill="1" applyBorder="1" applyAlignment="1">
      <alignment horizontal="left" vertical="center"/>
    </xf>
    <xf numFmtId="164" fontId="8" fillId="3" borderId="8" xfId="1" applyNumberFormat="1" applyFont="1" applyFill="1" applyBorder="1"/>
    <xf numFmtId="164" fontId="50" fillId="3" borderId="10" xfId="1" applyNumberFormat="1" applyFont="1" applyFill="1" applyBorder="1" applyAlignment="1" applyProtection="1">
      <alignment vertical="center"/>
    </xf>
    <xf numFmtId="0" fontId="51" fillId="3" borderId="32" xfId="0" applyFont="1" applyFill="1" applyBorder="1" applyAlignment="1">
      <alignment horizontal="left" vertical="center"/>
    </xf>
    <xf numFmtId="164" fontId="8" fillId="3" borderId="34" xfId="1" applyNumberFormat="1" applyFont="1" applyFill="1" applyBorder="1"/>
    <xf numFmtId="2" fontId="8" fillId="3" borderId="35" xfId="0" applyNumberFormat="1" applyFont="1" applyFill="1" applyBorder="1"/>
    <xf numFmtId="164" fontId="8" fillId="3" borderId="35" xfId="1" applyNumberFormat="1" applyFont="1" applyFill="1" applyBorder="1"/>
    <xf numFmtId="39" fontId="51" fillId="3" borderId="35" xfId="1" applyNumberFormat="1" applyFont="1" applyFill="1" applyBorder="1" applyAlignment="1" applyProtection="1">
      <alignment horizontal="right"/>
    </xf>
    <xf numFmtId="39" fontId="8" fillId="3" borderId="33" xfId="1" applyNumberFormat="1" applyFont="1" applyFill="1" applyBorder="1" applyAlignment="1" applyProtection="1">
      <alignment horizontal="right"/>
    </xf>
    <xf numFmtId="164" fontId="8" fillId="3" borderId="33" xfId="1" applyNumberFormat="1" applyFont="1" applyFill="1" applyBorder="1" applyAlignment="1">
      <alignment vertical="center"/>
    </xf>
    <xf numFmtId="166" fontId="8" fillId="3" borderId="34" xfId="1" applyNumberFormat="1" applyFont="1" applyFill="1" applyBorder="1" applyAlignment="1" applyProtection="1">
      <alignment vertical="center"/>
    </xf>
    <xf numFmtId="164" fontId="8" fillId="3" borderId="35" xfId="1" applyNumberFormat="1" applyFont="1" applyFill="1" applyBorder="1" applyAlignment="1">
      <alignment vertical="center"/>
    </xf>
    <xf numFmtId="164" fontId="8" fillId="3" borderId="36" xfId="1" applyNumberFormat="1" applyFont="1" applyFill="1" applyBorder="1" applyAlignment="1">
      <alignment vertical="center"/>
    </xf>
    <xf numFmtId="164" fontId="50" fillId="3" borderId="35" xfId="1" applyNumberFormat="1" applyFont="1" applyFill="1" applyBorder="1" applyAlignment="1" applyProtection="1">
      <alignment vertical="center"/>
    </xf>
    <xf numFmtId="165" fontId="52" fillId="3" borderId="0" xfId="1" applyFont="1" applyFill="1" applyBorder="1"/>
    <xf numFmtId="165" fontId="8" fillId="3" borderId="0" xfId="1" applyFont="1" applyFill="1" applyAlignment="1">
      <alignment horizontal="centerContinuous"/>
    </xf>
    <xf numFmtId="165" fontId="51" fillId="11" borderId="8" xfId="1" applyFont="1" applyFill="1" applyBorder="1" applyAlignment="1">
      <alignment horizontal="center"/>
    </xf>
    <xf numFmtId="165" fontId="51" fillId="11" borderId="2" xfId="1" applyFont="1" applyFill="1" applyBorder="1" applyAlignment="1">
      <alignment horizontal="center"/>
    </xf>
    <xf numFmtId="165" fontId="51" fillId="3" borderId="1" xfId="1" applyFont="1" applyFill="1" applyBorder="1" applyAlignment="1">
      <alignment horizontal="left" vertical="center"/>
    </xf>
    <xf numFmtId="165" fontId="44" fillId="3" borderId="1" xfId="1" applyFont="1" applyFill="1" applyBorder="1" applyAlignment="1">
      <alignment horizontal="left" vertical="center"/>
    </xf>
    <xf numFmtId="165" fontId="9" fillId="0" borderId="10" xfId="1" applyFont="1" applyBorder="1" applyAlignment="1">
      <alignment horizontal="left" vertical="center"/>
    </xf>
    <xf numFmtId="165" fontId="44" fillId="3" borderId="2" xfId="1" applyFont="1" applyFill="1" applyBorder="1" applyAlignment="1">
      <alignment horizontal="left" vertical="center"/>
    </xf>
    <xf numFmtId="165" fontId="44" fillId="3" borderId="0" xfId="1" applyFont="1" applyFill="1" applyAlignment="1">
      <alignment horizontal="left" vertical="center"/>
    </xf>
    <xf numFmtId="165" fontId="51" fillId="11" borderId="9" xfId="1" applyFont="1" applyFill="1" applyBorder="1" applyAlignment="1">
      <alignment horizontal="center"/>
    </xf>
    <xf numFmtId="165" fontId="51" fillId="11" borderId="19" xfId="1" applyFont="1" applyFill="1" applyBorder="1" applyAlignment="1">
      <alignment horizontal="center"/>
    </xf>
    <xf numFmtId="165" fontId="44" fillId="3" borderId="10" xfId="1" applyFont="1" applyFill="1" applyBorder="1" applyAlignment="1">
      <alignment horizontal="left" vertical="center"/>
    </xf>
    <xf numFmtId="165" fontId="44" fillId="3" borderId="33" xfId="1" applyFont="1" applyFill="1" applyBorder="1" applyAlignment="1">
      <alignment horizontal="left" vertical="center"/>
    </xf>
    <xf numFmtId="0" fontId="58" fillId="3" borderId="0" xfId="0" applyFont="1" applyFill="1" applyAlignment="1">
      <alignment horizontal="centerContinuous"/>
    </xf>
    <xf numFmtId="0" fontId="10" fillId="3" borderId="12" xfId="0" applyFont="1" applyFill="1" applyBorder="1"/>
    <xf numFmtId="0" fontId="58" fillId="3" borderId="12" xfId="0" applyFont="1" applyFill="1" applyBorder="1" applyAlignment="1">
      <alignment horizontal="centerContinuous"/>
    </xf>
    <xf numFmtId="0" fontId="40" fillId="3" borderId="12" xfId="0" applyFont="1" applyFill="1" applyBorder="1" applyAlignment="1">
      <alignment horizontal="centerContinuous"/>
    </xf>
    <xf numFmtId="0" fontId="40" fillId="11" borderId="1" xfId="0" applyFont="1" applyFill="1" applyBorder="1" applyAlignment="1">
      <alignment horizontal="center"/>
    </xf>
    <xf numFmtId="0" fontId="40" fillId="11" borderId="10" xfId="0" applyFont="1" applyFill="1" applyBorder="1" applyAlignment="1">
      <alignment horizontal="center"/>
    </xf>
    <xf numFmtId="0" fontId="58" fillId="3" borderId="0" xfId="0" applyFont="1" applyFill="1" applyAlignment="1">
      <alignment horizontal="center"/>
    </xf>
    <xf numFmtId="0" fontId="40" fillId="11" borderId="2" xfId="0" applyFont="1" applyFill="1" applyBorder="1" applyAlignment="1">
      <alignment horizontal="center"/>
    </xf>
    <xf numFmtId="0" fontId="40" fillId="11" borderId="19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left" vertical="center"/>
    </xf>
    <xf numFmtId="164" fontId="58" fillId="3" borderId="8" xfId="1" applyNumberFormat="1" applyFont="1" applyFill="1" applyBorder="1"/>
    <xf numFmtId="2" fontId="58" fillId="3" borderId="0" xfId="0" applyNumberFormat="1" applyFont="1" applyFill="1"/>
    <xf numFmtId="164" fontId="58" fillId="3" borderId="11" xfId="1" applyNumberFormat="1" applyFont="1" applyFill="1" applyBorder="1"/>
    <xf numFmtId="164" fontId="58" fillId="3" borderId="10" xfId="1" applyNumberFormat="1" applyFont="1" applyFill="1" applyBorder="1" applyAlignment="1" applyProtection="1">
      <alignment vertical="center"/>
    </xf>
    <xf numFmtId="164" fontId="58" fillId="3" borderId="10" xfId="1" applyNumberFormat="1" applyFont="1" applyFill="1" applyBorder="1" applyAlignment="1">
      <alignment vertical="center"/>
    </xf>
    <xf numFmtId="166" fontId="58" fillId="3" borderId="10" xfId="1" applyNumberFormat="1" applyFont="1" applyFill="1" applyBorder="1" applyAlignment="1" applyProtection="1">
      <alignment vertical="center"/>
    </xf>
    <xf numFmtId="164" fontId="40" fillId="3" borderId="10" xfId="1" applyNumberFormat="1" applyFont="1" applyFill="1" applyBorder="1" applyAlignment="1" applyProtection="1">
      <alignment vertical="center"/>
    </xf>
    <xf numFmtId="164" fontId="58" fillId="3" borderId="0" xfId="1" applyNumberFormat="1" applyFont="1" applyFill="1" applyBorder="1" applyAlignment="1" applyProtection="1">
      <alignment vertical="center"/>
    </xf>
    <xf numFmtId="164" fontId="10" fillId="3" borderId="1" xfId="1" applyNumberFormat="1" applyFont="1" applyFill="1" applyBorder="1"/>
    <xf numFmtId="2" fontId="10" fillId="3" borderId="0" xfId="0" applyNumberFormat="1" applyFont="1" applyFill="1"/>
    <xf numFmtId="164" fontId="10" fillId="3" borderId="30" xfId="1" applyNumberFormat="1" applyFont="1" applyFill="1" applyBorder="1"/>
    <xf numFmtId="164" fontId="10" fillId="3" borderId="10" xfId="1" applyNumberFormat="1" applyFont="1" applyFill="1" applyBorder="1" applyAlignment="1" applyProtection="1">
      <alignment vertical="center"/>
    </xf>
    <xf numFmtId="164" fontId="10" fillId="3" borderId="10" xfId="1" applyNumberFormat="1" applyFont="1" applyFill="1" applyBorder="1" applyAlignment="1">
      <alignment vertical="center"/>
    </xf>
    <xf numFmtId="166" fontId="10" fillId="3" borderId="10" xfId="1" applyNumberFormat="1" applyFont="1" applyFill="1" applyBorder="1" applyAlignment="1" applyProtection="1">
      <alignment vertical="center"/>
    </xf>
    <xf numFmtId="164" fontId="11" fillId="3" borderId="10" xfId="1" applyNumberFormat="1" applyFont="1" applyFill="1" applyBorder="1" applyAlignment="1" applyProtection="1">
      <alignment vertical="center"/>
    </xf>
    <xf numFmtId="166" fontId="10" fillId="3" borderId="1" xfId="1" applyNumberFormat="1" applyFont="1" applyFill="1" applyBorder="1" applyAlignment="1" applyProtection="1">
      <alignment vertical="center"/>
    </xf>
    <xf numFmtId="164" fontId="10" fillId="3" borderId="1" xfId="1" applyNumberFormat="1" applyFont="1" applyFill="1" applyBorder="1" applyAlignment="1">
      <alignment horizontal="center"/>
    </xf>
    <xf numFmtId="166" fontId="10" fillId="3" borderId="1" xfId="0" applyNumberFormat="1" applyFont="1" applyFill="1" applyBorder="1"/>
    <xf numFmtId="164" fontId="10" fillId="3" borderId="10" xfId="1" quotePrefix="1" applyNumberFormat="1" applyFont="1" applyFill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/>
    </xf>
    <xf numFmtId="164" fontId="10" fillId="3" borderId="0" xfId="1" applyNumberFormat="1" applyFont="1" applyFill="1"/>
    <xf numFmtId="0" fontId="58" fillId="3" borderId="2" xfId="0" applyFont="1" applyFill="1" applyBorder="1" applyAlignment="1">
      <alignment horizontal="left" vertical="center"/>
    </xf>
    <xf numFmtId="164" fontId="10" fillId="3" borderId="2" xfId="1" applyNumberFormat="1" applyFont="1" applyFill="1" applyBorder="1"/>
    <xf numFmtId="2" fontId="10" fillId="3" borderId="6" xfId="0" applyNumberFormat="1" applyFont="1" applyFill="1" applyBorder="1"/>
    <xf numFmtId="164" fontId="10" fillId="3" borderId="12" xfId="1" quotePrefix="1" applyNumberFormat="1" applyFont="1" applyFill="1" applyBorder="1" applyAlignment="1" applyProtection="1">
      <alignment vertical="center"/>
    </xf>
    <xf numFmtId="164" fontId="10" fillId="3" borderId="2" xfId="1" applyNumberFormat="1" applyFont="1" applyFill="1" applyBorder="1" applyAlignment="1">
      <alignment horizontal="center"/>
    </xf>
    <xf numFmtId="164" fontId="10" fillId="3" borderId="2" xfId="1" applyNumberFormat="1" applyFont="1" applyFill="1" applyBorder="1" applyAlignment="1">
      <alignment vertical="center"/>
    </xf>
    <xf numFmtId="166" fontId="10" fillId="3" borderId="19" xfId="1" applyNumberFormat="1" applyFont="1" applyFill="1" applyBorder="1" applyAlignment="1" applyProtection="1">
      <alignment vertical="center"/>
    </xf>
    <xf numFmtId="164" fontId="10" fillId="3" borderId="19" xfId="1" applyNumberFormat="1" applyFont="1" applyFill="1" applyBorder="1" applyAlignment="1">
      <alignment vertical="center"/>
    </xf>
    <xf numFmtId="164" fontId="11" fillId="3" borderId="19" xfId="1" applyNumberFormat="1" applyFont="1" applyFill="1" applyBorder="1" applyAlignment="1" applyProtection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58" fillId="3" borderId="0" xfId="0" applyFont="1" applyFill="1"/>
    <xf numFmtId="164" fontId="9" fillId="3" borderId="0" xfId="1" applyNumberFormat="1" applyFont="1" applyFill="1"/>
    <xf numFmtId="164" fontId="58" fillId="3" borderId="0" xfId="1" applyNumberFormat="1" applyFont="1" applyFill="1" applyBorder="1" applyAlignment="1">
      <alignment vertical="center"/>
    </xf>
    <xf numFmtId="164" fontId="40" fillId="3" borderId="0" xfId="1" applyNumberFormat="1" applyFont="1" applyFill="1" applyBorder="1" applyAlignment="1" applyProtection="1">
      <alignment vertical="center"/>
    </xf>
    <xf numFmtId="164" fontId="10" fillId="3" borderId="0" xfId="1" applyNumberFormat="1" applyFont="1" applyFill="1" applyBorder="1"/>
    <xf numFmtId="0" fontId="11" fillId="3" borderId="0" xfId="0" applyFont="1" applyFill="1" applyAlignment="1">
      <alignment horizontal="centerContinuous"/>
    </xf>
    <xf numFmtId="0" fontId="11" fillId="3" borderId="12" xfId="0" applyFont="1" applyFill="1" applyBorder="1" applyAlignment="1">
      <alignment horizontal="center"/>
    </xf>
    <xf numFmtId="164" fontId="9" fillId="3" borderId="12" xfId="1" applyNumberFormat="1" applyFont="1" applyFill="1" applyBorder="1"/>
    <xf numFmtId="0" fontId="11" fillId="11" borderId="1" xfId="0" applyFont="1" applyFill="1" applyBorder="1" applyAlignment="1">
      <alignment horizontal="center"/>
    </xf>
    <xf numFmtId="164" fontId="41" fillId="11" borderId="8" xfId="1" applyNumberFormat="1" applyFont="1" applyFill="1" applyBorder="1"/>
    <xf numFmtId="0" fontId="41" fillId="11" borderId="2" xfId="0" applyFont="1" applyFill="1" applyBorder="1" applyAlignment="1">
      <alignment horizontal="center"/>
    </xf>
    <xf numFmtId="164" fontId="11" fillId="11" borderId="2" xfId="1" applyNumberFormat="1" applyFont="1" applyFill="1" applyBorder="1"/>
    <xf numFmtId="164" fontId="10" fillId="3" borderId="8" xfId="1" applyNumberFormat="1" applyFont="1" applyFill="1" applyBorder="1"/>
    <xf numFmtId="166" fontId="10" fillId="3" borderId="0" xfId="1" applyNumberFormat="1" applyFont="1" applyFill="1" applyBorder="1" applyAlignment="1" applyProtection="1">
      <alignment vertical="center"/>
    </xf>
    <xf numFmtId="164" fontId="10" fillId="3" borderId="1" xfId="1" applyNumberFormat="1" applyFont="1" applyFill="1" applyBorder="1" applyAlignment="1">
      <alignment vertical="center"/>
    </xf>
    <xf numFmtId="2" fontId="10" fillId="3" borderId="1" xfId="0" applyNumberFormat="1" applyFont="1" applyFill="1" applyBorder="1"/>
    <xf numFmtId="164" fontId="10" fillId="3" borderId="10" xfId="1" applyNumberFormat="1" applyFont="1" applyFill="1" applyBorder="1"/>
    <xf numFmtId="164" fontId="10" fillId="3" borderId="30" xfId="1" applyNumberFormat="1" applyFont="1" applyFill="1" applyBorder="1" applyAlignment="1">
      <alignment vertical="center"/>
    </xf>
    <xf numFmtId="164" fontId="10" fillId="3" borderId="6" xfId="1" applyNumberFormat="1" applyFont="1" applyFill="1" applyBorder="1"/>
    <xf numFmtId="2" fontId="10" fillId="3" borderId="2" xfId="0" applyNumberFormat="1" applyFont="1" applyFill="1" applyBorder="1"/>
    <xf numFmtId="164" fontId="58" fillId="3" borderId="2" xfId="1" applyNumberFormat="1" applyFont="1" applyFill="1" applyBorder="1" applyAlignment="1" applyProtection="1">
      <alignment vertical="center"/>
    </xf>
    <xf numFmtId="164" fontId="10" fillId="3" borderId="19" xfId="1" applyNumberFormat="1" applyFont="1" applyFill="1" applyBorder="1" applyAlignment="1" applyProtection="1">
      <alignment vertical="center"/>
    </xf>
    <xf numFmtId="166" fontId="10" fillId="3" borderId="6" xfId="1" applyNumberFormat="1" applyFont="1" applyFill="1" applyBorder="1" applyAlignment="1" applyProtection="1">
      <alignment vertical="center"/>
    </xf>
    <xf numFmtId="164" fontId="10" fillId="3" borderId="12" xfId="1" applyNumberFormat="1" applyFont="1" applyFill="1" applyBorder="1" applyAlignment="1">
      <alignment vertical="center"/>
    </xf>
    <xf numFmtId="164" fontId="40" fillId="3" borderId="2" xfId="1" applyNumberFormat="1" applyFont="1" applyFill="1" applyBorder="1" applyAlignment="1" applyProtection="1">
      <alignment vertical="center"/>
    </xf>
    <xf numFmtId="0" fontId="9" fillId="3" borderId="0" xfId="0" applyFont="1" applyFill="1"/>
    <xf numFmtId="39" fontId="58" fillId="3" borderId="0" xfId="0" applyNumberFormat="1" applyFont="1" applyFill="1"/>
    <xf numFmtId="0" fontId="41" fillId="3" borderId="0" xfId="0" applyFont="1" applyFill="1"/>
    <xf numFmtId="0" fontId="23" fillId="3" borderId="0" xfId="0" applyFont="1" applyFill="1"/>
    <xf numFmtId="43" fontId="9" fillId="3" borderId="0" xfId="3" applyFont="1" applyFill="1" applyBorder="1"/>
    <xf numFmtId="2" fontId="9" fillId="3" borderId="0" xfId="0" applyNumberFormat="1" applyFont="1" applyFill="1"/>
    <xf numFmtId="43" fontId="9" fillId="3" borderId="0" xfId="3" applyFont="1" applyFill="1" applyBorder="1" applyAlignment="1" applyProtection="1">
      <alignment vertical="center"/>
    </xf>
    <xf numFmtId="43" fontId="9" fillId="3" borderId="0" xfId="3" applyFont="1" applyFill="1" applyBorder="1" applyAlignment="1">
      <alignment vertical="center"/>
    </xf>
    <xf numFmtId="166" fontId="9" fillId="3" borderId="0" xfId="3" applyNumberFormat="1" applyFont="1" applyFill="1" applyBorder="1" applyAlignment="1" applyProtection="1">
      <alignment vertical="center"/>
    </xf>
    <xf numFmtId="165" fontId="59" fillId="3" borderId="0" xfId="1" applyFont="1" applyFill="1"/>
    <xf numFmtId="165" fontId="60" fillId="3" borderId="0" xfId="1" applyFont="1" applyFill="1"/>
    <xf numFmtId="0" fontId="10" fillId="3" borderId="12" xfId="0" applyFont="1" applyFill="1" applyBorder="1" applyAlignment="1">
      <alignment horizontal="center"/>
    </xf>
    <xf numFmtId="0" fontId="5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52" fillId="11" borderId="2" xfId="0" applyFont="1" applyFill="1" applyBorder="1" applyAlignment="1">
      <alignment horizontal="center"/>
    </xf>
    <xf numFmtId="164" fontId="54" fillId="11" borderId="2" xfId="1" applyNumberFormat="1" applyFont="1" applyFill="1" applyBorder="1"/>
    <xf numFmtId="0" fontId="43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39" fillId="13" borderId="13" xfId="2" applyFont="1" applyFill="1" applyBorder="1" applyAlignment="1" applyProtection="1">
      <alignment horizontal="center"/>
    </xf>
    <xf numFmtId="0" fontId="39" fillId="13" borderId="14" xfId="2" applyFont="1" applyFill="1" applyBorder="1" applyAlignment="1" applyProtection="1">
      <alignment horizontal="center"/>
    </xf>
    <xf numFmtId="0" fontId="39" fillId="13" borderId="15" xfId="2" applyFont="1" applyFill="1" applyBorder="1" applyAlignment="1" applyProtection="1">
      <alignment horizontal="center"/>
    </xf>
    <xf numFmtId="0" fontId="39" fillId="13" borderId="16" xfId="2" applyFont="1" applyFill="1" applyBorder="1" applyAlignment="1" applyProtection="1">
      <alignment horizontal="center"/>
    </xf>
    <xf numFmtId="0" fontId="21" fillId="3" borderId="3" xfId="0" applyFont="1" applyFill="1" applyBorder="1" applyAlignment="1">
      <alignment horizontal="center"/>
    </xf>
    <xf numFmtId="165" fontId="33" fillId="3" borderId="2" xfId="1" applyFont="1" applyFill="1" applyBorder="1" applyAlignment="1" applyProtection="1">
      <alignment horizontal="center"/>
    </xf>
    <xf numFmtId="0" fontId="21" fillId="3" borderId="0" xfId="0" applyFont="1" applyFill="1" applyAlignment="1">
      <alignment horizontal="left"/>
    </xf>
    <xf numFmtId="165" fontId="33" fillId="3" borderId="0" xfId="1" applyFont="1" applyFill="1" applyBorder="1" applyAlignment="1" applyProtection="1">
      <alignment horizontal="left"/>
    </xf>
    <xf numFmtId="0" fontId="13" fillId="3" borderId="0" xfId="0" applyFont="1" applyFill="1" applyAlignment="1">
      <alignment horizontal="left" vertical="center"/>
    </xf>
    <xf numFmtId="0" fontId="32" fillId="3" borderId="0" xfId="0" applyFont="1" applyFill="1"/>
    <xf numFmtId="0" fontId="30" fillId="3" borderId="0" xfId="0" applyFont="1" applyFill="1"/>
    <xf numFmtId="0" fontId="7" fillId="3" borderId="0" xfId="0" applyFont="1" applyFill="1" applyAlignment="1">
      <alignment horizontal="left" vertical="center"/>
    </xf>
    <xf numFmtId="0" fontId="10" fillId="3" borderId="5" xfId="0" applyFont="1" applyFill="1" applyBorder="1"/>
    <xf numFmtId="165" fontId="10" fillId="3" borderId="5" xfId="0" applyNumberFormat="1" applyFont="1" applyFill="1" applyBorder="1"/>
    <xf numFmtId="0" fontId="61" fillId="5" borderId="17" xfId="2" applyFont="1" applyFill="1" applyBorder="1" applyAlignment="1" applyProtection="1">
      <alignment horizontal="center"/>
    </xf>
    <xf numFmtId="0" fontId="61" fillId="5" borderId="17" xfId="2" applyFont="1" applyFill="1" applyBorder="1" applyAlignment="1" applyProtection="1">
      <alignment horizontal="center" vertical="center"/>
    </xf>
    <xf numFmtId="0" fontId="61" fillId="5" borderId="18" xfId="2" applyFont="1" applyFill="1" applyBorder="1" applyAlignment="1" applyProtection="1">
      <alignment horizontal="center"/>
    </xf>
    <xf numFmtId="0" fontId="61" fillId="5" borderId="18" xfId="2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left"/>
    </xf>
    <xf numFmtId="0" fontId="34" fillId="3" borderId="2" xfId="0" applyFont="1" applyFill="1" applyBorder="1" applyAlignment="1">
      <alignment horizontal="center"/>
    </xf>
    <xf numFmtId="165" fontId="21" fillId="0" borderId="3" xfId="1" applyFont="1" applyBorder="1" applyAlignment="1" applyProtection="1">
      <alignment horizontal="center"/>
    </xf>
    <xf numFmtId="165" fontId="6" fillId="0" borderId="3" xfId="1" applyFont="1" applyBorder="1" applyAlignment="1" applyProtection="1">
      <alignment horizontal="left"/>
    </xf>
    <xf numFmtId="165" fontId="7" fillId="0" borderId="3" xfId="1" applyFont="1" applyBorder="1" applyAlignment="1" applyProtection="1">
      <alignment vertical="center"/>
    </xf>
    <xf numFmtId="0" fontId="37" fillId="3" borderId="3" xfId="0" applyFont="1" applyFill="1" applyBorder="1" applyAlignment="1">
      <alignment horizontal="center"/>
    </xf>
    <xf numFmtId="165" fontId="6" fillId="3" borderId="3" xfId="1" applyFont="1" applyFill="1" applyBorder="1" applyAlignment="1" applyProtection="1">
      <alignment horizontal="left"/>
    </xf>
    <xf numFmtId="164" fontId="0" fillId="0" borderId="0" xfId="0" applyNumberFormat="1"/>
    <xf numFmtId="167" fontId="6" fillId="0" borderId="3" xfId="0" applyNumberFormat="1" applyFont="1" applyBorder="1"/>
    <xf numFmtId="0" fontId="6" fillId="0" borderId="1" xfId="0" applyFont="1" applyBorder="1" applyAlignment="1">
      <alignment horizontal="left"/>
    </xf>
    <xf numFmtId="0" fontId="10" fillId="3" borderId="3" xfId="0" applyFont="1" applyFill="1" applyBorder="1"/>
    <xf numFmtId="0" fontId="37" fillId="3" borderId="2" xfId="0" applyFont="1" applyFill="1" applyBorder="1" applyAlignment="1">
      <alignment horizontal="center"/>
    </xf>
    <xf numFmtId="165" fontId="6" fillId="0" borderId="2" xfId="1" applyFont="1" applyBorder="1" applyAlignment="1" applyProtection="1">
      <alignment horizontal="left"/>
    </xf>
    <xf numFmtId="0" fontId="37" fillId="3" borderId="3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34" fillId="3" borderId="12" xfId="0" applyFont="1" applyFill="1" applyBorder="1"/>
    <xf numFmtId="0" fontId="7" fillId="3" borderId="4" xfId="0" applyFont="1" applyFill="1" applyBorder="1" applyAlignment="1">
      <alignment horizontal="left"/>
    </xf>
    <xf numFmtId="0" fontId="34" fillId="3" borderId="3" xfId="0" applyFont="1" applyFill="1" applyBorder="1" applyAlignment="1">
      <alignment horizontal="center"/>
    </xf>
    <xf numFmtId="165" fontId="31" fillId="3" borderId="3" xfId="1" applyFont="1" applyFill="1" applyBorder="1" applyAlignment="1" applyProtection="1">
      <alignment horizontal="left"/>
    </xf>
    <xf numFmtId="0" fontId="6" fillId="0" borderId="0" xfId="0" applyFont="1" applyAlignment="1">
      <alignment horizontal="left"/>
    </xf>
    <xf numFmtId="165" fontId="21" fillId="0" borderId="0" xfId="1" applyFont="1" applyBorder="1" applyAlignment="1" applyProtection="1">
      <alignment horizontal="center"/>
    </xf>
    <xf numFmtId="165" fontId="7" fillId="0" borderId="0" xfId="1" applyFont="1" applyBorder="1" applyAlignment="1" applyProtection="1">
      <alignment vertical="center"/>
    </xf>
    <xf numFmtId="43" fontId="25" fillId="3" borderId="12" xfId="0" applyNumberFormat="1" applyFont="1" applyFill="1" applyBorder="1"/>
    <xf numFmtId="164" fontId="25" fillId="3" borderId="12" xfId="0" applyNumberFormat="1" applyFont="1" applyFill="1" applyBorder="1"/>
    <xf numFmtId="0" fontId="11" fillId="3" borderId="0" xfId="0" applyFont="1" applyFill="1" applyAlignment="1">
      <alignment horizontal="center"/>
    </xf>
    <xf numFmtId="164" fontId="0" fillId="3" borderId="0" xfId="0" applyNumberFormat="1" applyFill="1"/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61" fillId="5" borderId="0" xfId="2" applyFont="1" applyFill="1" applyBorder="1" applyAlignment="1" applyProtection="1">
      <alignment horizontal="center" vertical="center"/>
    </xf>
    <xf numFmtId="0" fontId="61" fillId="5" borderId="37" xfId="2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6" fillId="5" borderId="20" xfId="2" applyFont="1" applyFill="1" applyBorder="1" applyAlignment="1" applyProtection="1">
      <alignment horizontal="center" vertical="center"/>
    </xf>
    <xf numFmtId="0" fontId="36" fillId="5" borderId="21" xfId="2" applyFont="1" applyFill="1" applyBorder="1" applyAlignment="1" applyProtection="1">
      <alignment horizontal="center" vertical="center"/>
    </xf>
    <xf numFmtId="0" fontId="36" fillId="5" borderId="13" xfId="2" applyFont="1" applyFill="1" applyBorder="1" applyAlignment="1" applyProtection="1">
      <alignment horizontal="center" vertical="center"/>
    </xf>
    <xf numFmtId="0" fontId="36" fillId="5" borderId="15" xfId="2" applyFont="1" applyFill="1" applyBorder="1" applyAlignment="1" applyProtection="1">
      <alignment horizontal="center" vertical="center"/>
    </xf>
    <xf numFmtId="0" fontId="36" fillId="5" borderId="11" xfId="2" applyFont="1" applyFill="1" applyBorder="1" applyAlignment="1" applyProtection="1">
      <alignment horizontal="center" vertical="center"/>
    </xf>
    <xf numFmtId="0" fontId="36" fillId="5" borderId="6" xfId="2" applyFont="1" applyFill="1" applyBorder="1" applyAlignment="1" applyProtection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6" fillId="6" borderId="11" xfId="2" applyFont="1" applyFill="1" applyBorder="1" applyAlignment="1" applyProtection="1">
      <alignment horizontal="center" vertical="center"/>
    </xf>
    <xf numFmtId="0" fontId="36" fillId="6" borderId="6" xfId="2" applyFont="1" applyFill="1" applyBorder="1" applyAlignment="1" applyProtection="1">
      <alignment horizontal="center" vertical="center"/>
    </xf>
    <xf numFmtId="0" fontId="36" fillId="6" borderId="13" xfId="2" applyFont="1" applyFill="1" applyBorder="1" applyAlignment="1" applyProtection="1">
      <alignment horizontal="center" vertical="center"/>
    </xf>
    <xf numFmtId="0" fontId="36" fillId="6" borderId="15" xfId="2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39" fillId="13" borderId="11" xfId="2" applyFont="1" applyFill="1" applyBorder="1" applyAlignment="1" applyProtection="1">
      <alignment horizontal="center" vertical="center"/>
    </xf>
    <xf numFmtId="0" fontId="39" fillId="13" borderId="6" xfId="2" applyFont="1" applyFill="1" applyBorder="1" applyAlignment="1" applyProtection="1">
      <alignment horizontal="center" vertical="center"/>
    </xf>
    <xf numFmtId="0" fontId="39" fillId="13" borderId="13" xfId="2" applyFont="1" applyFill="1" applyBorder="1" applyAlignment="1" applyProtection="1">
      <alignment horizontal="center" vertical="center"/>
    </xf>
    <xf numFmtId="0" fontId="39" fillId="13" borderId="15" xfId="2" applyFont="1" applyFill="1" applyBorder="1" applyAlignment="1" applyProtection="1">
      <alignment horizontal="center" vertical="center"/>
    </xf>
    <xf numFmtId="0" fontId="42" fillId="9" borderId="23" xfId="2" applyFont="1" applyFill="1" applyBorder="1" applyAlignment="1" applyProtection="1">
      <alignment horizontal="center"/>
    </xf>
    <xf numFmtId="0" fontId="42" fillId="9" borderId="24" xfId="2" applyFont="1" applyFill="1" applyBorder="1" applyAlignment="1" applyProtection="1">
      <alignment horizontal="center"/>
    </xf>
    <xf numFmtId="0" fontId="42" fillId="9" borderId="25" xfId="2" applyFont="1" applyFill="1" applyBorder="1" applyAlignment="1" applyProtection="1">
      <alignment horizontal="center"/>
    </xf>
    <xf numFmtId="0" fontId="5" fillId="3" borderId="1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50" fillId="3" borderId="0" xfId="0" applyFont="1" applyFill="1" applyAlignment="1">
      <alignment horizontal="center"/>
    </xf>
    <xf numFmtId="0" fontId="5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</cellXfs>
  <cellStyles count="10">
    <cellStyle name="Énfasis1" xfId="2" builtinId="29"/>
    <cellStyle name="Millares" xfId="1" builtinId="3"/>
    <cellStyle name="Millares 3 3" xfId="3"/>
    <cellStyle name="Millares 5" xfId="4"/>
    <cellStyle name="Millares 6" xfId="5"/>
    <cellStyle name="Millares_detallista" xfId="6"/>
    <cellStyle name="Millares_Hoja2" xfId="7"/>
    <cellStyle name="Normal" xfId="0" builtinId="0"/>
    <cellStyle name="Normal_detallista" xfId="8"/>
    <cellStyle name="Normal_Hoja2" xfId="9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4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400050</xdr:rowOff>
    </xdr:from>
    <xdr:to>
      <xdr:col>1</xdr:col>
      <xdr:colOff>137862</xdr:colOff>
      <xdr:row>2</xdr:row>
      <xdr:rowOff>219075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EB9FBCF0-A152-4EF7-AAA0-FA1FCCD4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00050"/>
          <a:ext cx="12808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1133474</xdr:colOff>
      <xdr:row>42</xdr:row>
      <xdr:rowOff>533400</xdr:rowOff>
    </xdr:from>
    <xdr:to>
      <xdr:col>1</xdr:col>
      <xdr:colOff>619124</xdr:colOff>
      <xdr:row>44</xdr:row>
      <xdr:rowOff>47625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9CABC9A3-246F-4AA1-A1B2-DC3DC414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4" y="9448800"/>
          <a:ext cx="1114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84</xdr:row>
      <xdr:rowOff>28575</xdr:rowOff>
    </xdr:from>
    <xdr:to>
      <xdr:col>7</xdr:col>
      <xdr:colOff>390525</xdr:colOff>
      <xdr:row>87</xdr:row>
      <xdr:rowOff>85725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EBCCEC60-A9BD-49E6-B162-BF08083F1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8497550"/>
          <a:ext cx="1419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752475</xdr:colOff>
      <xdr:row>128</xdr:row>
      <xdr:rowOff>76200</xdr:rowOff>
    </xdr:from>
    <xdr:to>
      <xdr:col>7</xdr:col>
      <xdr:colOff>600075</xdr:colOff>
      <xdr:row>131</xdr:row>
      <xdr:rowOff>47625</xdr:rowOff>
    </xdr:to>
    <xdr:pic>
      <xdr:nvPicPr>
        <xdr:cNvPr id="5" name="Imagen 10">
          <a:extLst>
            <a:ext uri="{FF2B5EF4-FFF2-40B4-BE49-F238E27FC236}">
              <a16:creationId xmlns:a16="http://schemas.microsoft.com/office/drawing/2014/main" id="{50E2CDAE-056E-469E-B690-50F60557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9251275"/>
          <a:ext cx="1371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89</xdr:row>
      <xdr:rowOff>190500</xdr:rowOff>
    </xdr:from>
    <xdr:to>
      <xdr:col>0</xdr:col>
      <xdr:colOff>809625</xdr:colOff>
      <xdr:row>90</xdr:row>
      <xdr:rowOff>371475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5EC608D-1732-4E2F-B60C-EDCF35B09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373850"/>
          <a:ext cx="43815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46</xdr:row>
      <xdr:rowOff>219075</xdr:rowOff>
    </xdr:from>
    <xdr:to>
      <xdr:col>0</xdr:col>
      <xdr:colOff>781050</xdr:colOff>
      <xdr:row>47</xdr:row>
      <xdr:rowOff>295275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939E586-8D70-48ED-BE00-C6F60BA9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287000"/>
          <a:ext cx="381000" cy="2857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132</xdr:row>
      <xdr:rowOff>57150</xdr:rowOff>
    </xdr:from>
    <xdr:to>
      <xdr:col>0</xdr:col>
      <xdr:colOff>828675</xdr:colOff>
      <xdr:row>133</xdr:row>
      <xdr:rowOff>47625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3479392A-EAAC-4167-85D1-4DB810DB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213175"/>
          <a:ext cx="43815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6927</xdr:colOff>
      <xdr:row>0</xdr:row>
      <xdr:rowOff>120361</xdr:rowOff>
    </xdr:from>
    <xdr:to>
      <xdr:col>0</xdr:col>
      <xdr:colOff>1026102</xdr:colOff>
      <xdr:row>2</xdr:row>
      <xdr:rowOff>276224</xdr:rowOff>
    </xdr:to>
    <xdr:pic>
      <xdr:nvPicPr>
        <xdr:cNvPr id="6" name="Imagen 10">
          <a:extLst>
            <a:ext uri="{FF2B5EF4-FFF2-40B4-BE49-F238E27FC236}">
              <a16:creationId xmlns:a16="http://schemas.microsoft.com/office/drawing/2014/main" id="{E86DF88B-BF1D-4A5B-B85F-A359E3A4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" y="120361"/>
          <a:ext cx="1019175" cy="546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372342</xdr:colOff>
      <xdr:row>44</xdr:row>
      <xdr:rowOff>43297</xdr:rowOff>
    </xdr:from>
    <xdr:to>
      <xdr:col>0</xdr:col>
      <xdr:colOff>1391517</xdr:colOff>
      <xdr:row>47</xdr:row>
      <xdr:rowOff>77933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2FDF504-94E7-42B0-B893-06CCBA30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42" y="9654022"/>
          <a:ext cx="1019175" cy="72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225136</xdr:colOff>
      <xdr:row>87</xdr:row>
      <xdr:rowOff>138546</xdr:rowOff>
    </xdr:from>
    <xdr:to>
      <xdr:col>0</xdr:col>
      <xdr:colOff>1244311</xdr:colOff>
      <xdr:row>91</xdr:row>
      <xdr:rowOff>19917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221C324A-6409-4422-AC1F-5B2C3FA4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6" y="18845646"/>
          <a:ext cx="1019175" cy="719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216477</xdr:colOff>
      <xdr:row>130</xdr:row>
      <xdr:rowOff>95250</xdr:rowOff>
    </xdr:from>
    <xdr:to>
      <xdr:col>0</xdr:col>
      <xdr:colOff>1235652</xdr:colOff>
      <xdr:row>133</xdr:row>
      <xdr:rowOff>2599</xdr:rowOff>
    </xdr:to>
    <xdr:pic>
      <xdr:nvPicPr>
        <xdr:cNvPr id="9" name="Imagen 10">
          <a:extLst>
            <a:ext uri="{FF2B5EF4-FFF2-40B4-BE49-F238E27FC236}">
              <a16:creationId xmlns:a16="http://schemas.microsoft.com/office/drawing/2014/main" id="{6BE951EB-11A9-4952-A17C-0274713F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77" y="28698825"/>
          <a:ext cx="1019175" cy="555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47625</xdr:rowOff>
    </xdr:from>
    <xdr:to>
      <xdr:col>0</xdr:col>
      <xdr:colOff>904875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0E5971-38A1-4A25-B81F-DB81D310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7625"/>
          <a:ext cx="381000" cy="5048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43</xdr:row>
      <xdr:rowOff>95250</xdr:rowOff>
    </xdr:from>
    <xdr:to>
      <xdr:col>0</xdr:col>
      <xdr:colOff>819150</xdr:colOff>
      <xdr:row>44</xdr:row>
      <xdr:rowOff>276225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C658932-6D64-4927-A4C8-9D74CCB0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410575"/>
          <a:ext cx="428625" cy="3524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85</xdr:row>
      <xdr:rowOff>161925</xdr:rowOff>
    </xdr:from>
    <xdr:to>
      <xdr:col>0</xdr:col>
      <xdr:colOff>1000125</xdr:colOff>
      <xdr:row>87</xdr:row>
      <xdr:rowOff>28575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94B3DFA-12BC-4D55-8EF5-877CC5BA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535400"/>
          <a:ext cx="428625" cy="2952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126</xdr:row>
      <xdr:rowOff>180975</xdr:rowOff>
    </xdr:from>
    <xdr:to>
      <xdr:col>0</xdr:col>
      <xdr:colOff>800100</xdr:colOff>
      <xdr:row>128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94FD6C6-8B7B-481F-B4B3-3BCA2239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555450"/>
          <a:ext cx="381000" cy="3714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28575</xdr:rowOff>
    </xdr:from>
    <xdr:to>
      <xdr:col>0</xdr:col>
      <xdr:colOff>419100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44875-DC07-43F1-AD11-89C59FA1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9075"/>
          <a:ext cx="38100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41</xdr:row>
      <xdr:rowOff>76200</xdr:rowOff>
    </xdr:from>
    <xdr:to>
      <xdr:col>0</xdr:col>
      <xdr:colOff>428625</xdr:colOff>
      <xdr:row>43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E20EF48-709F-434C-914D-AFB1AA6A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01025"/>
          <a:ext cx="35242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83</xdr:row>
      <xdr:rowOff>66675</xdr:rowOff>
    </xdr:from>
    <xdr:to>
      <xdr:col>0</xdr:col>
      <xdr:colOff>447675</xdr:colOff>
      <xdr:row>85</xdr:row>
      <xdr:rowOff>47625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542C808-ED21-4047-B4C5-B97E3690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449675"/>
          <a:ext cx="371475" cy="4381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119</xdr:row>
      <xdr:rowOff>133350</xdr:rowOff>
    </xdr:from>
    <xdr:to>
      <xdr:col>0</xdr:col>
      <xdr:colOff>457200</xdr:colOff>
      <xdr:row>121</xdr:row>
      <xdr:rowOff>219075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D6A67649-1BC5-4D00-9011-7B5D4CE64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602950"/>
          <a:ext cx="361950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0</xdr:col>
      <xdr:colOff>438150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5B1DC8-9ED4-46FC-A593-AA318183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381000" cy="3905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38</xdr:row>
      <xdr:rowOff>114300</xdr:rowOff>
    </xdr:from>
    <xdr:to>
      <xdr:col>0</xdr:col>
      <xdr:colOff>476250</xdr:colOff>
      <xdr:row>41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2BEFAC8-4396-4212-9478-0475AC47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477125"/>
          <a:ext cx="381000" cy="4381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72</xdr:row>
      <xdr:rowOff>114300</xdr:rowOff>
    </xdr:from>
    <xdr:to>
      <xdr:col>0</xdr:col>
      <xdr:colOff>476250</xdr:colOff>
      <xdr:row>75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2B47A79-D52A-4CED-8D68-3DC58C9D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620875"/>
          <a:ext cx="381000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105</xdr:row>
      <xdr:rowOff>114300</xdr:rowOff>
    </xdr:from>
    <xdr:to>
      <xdr:col>0</xdr:col>
      <xdr:colOff>476250</xdr:colOff>
      <xdr:row>108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5E549699-E6E2-4ED9-8316-0371C6D9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74100"/>
          <a:ext cx="381000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77704</xdr:colOff>
      <xdr:row>0</xdr:row>
      <xdr:rowOff>181476</xdr:rowOff>
    </xdr:from>
    <xdr:to>
      <xdr:col>0</xdr:col>
      <xdr:colOff>458704</xdr:colOff>
      <xdr:row>2</xdr:row>
      <xdr:rowOff>229101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85C4CD-C93D-4528-B22F-D11E4EF8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04" y="181476"/>
          <a:ext cx="381000" cy="4476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533400</xdr:colOff>
      <xdr:row>1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91FFFA-1D4C-4B1B-8F99-40E16AC4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428625" cy="5143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40</xdr:row>
      <xdr:rowOff>76200</xdr:rowOff>
    </xdr:from>
    <xdr:to>
      <xdr:col>0</xdr:col>
      <xdr:colOff>504825</xdr:colOff>
      <xdr:row>41</xdr:row>
      <xdr:rowOff>200025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3C788DC-7EEF-4189-A9CD-A738BF3FB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848600"/>
          <a:ext cx="323850" cy="3333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73</xdr:row>
      <xdr:rowOff>0</xdr:rowOff>
    </xdr:from>
    <xdr:to>
      <xdr:col>0</xdr:col>
      <xdr:colOff>533400</xdr:colOff>
      <xdr:row>74</xdr:row>
      <xdr:rowOff>238125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8DAEBCA-038B-474B-A7D3-F700A31D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59050"/>
          <a:ext cx="42862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57150</xdr:rowOff>
    </xdr:from>
    <xdr:to>
      <xdr:col>0</xdr:col>
      <xdr:colOff>552450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6F70E4-EBC3-4394-A542-424A4AB1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428625" cy="4286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40</xdr:row>
      <xdr:rowOff>57150</xdr:rowOff>
    </xdr:from>
    <xdr:to>
      <xdr:col>0</xdr:col>
      <xdr:colOff>552450</xdr:colOff>
      <xdr:row>42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06CD853-6BFB-463D-B31D-EC15755D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058150"/>
          <a:ext cx="428625" cy="4191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74</xdr:row>
      <xdr:rowOff>38100</xdr:rowOff>
    </xdr:from>
    <xdr:to>
      <xdr:col>0</xdr:col>
      <xdr:colOff>704850</xdr:colOff>
      <xdr:row>76</xdr:row>
      <xdr:rowOff>38100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961092A-92F0-44AD-9AEF-B46DC561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078075"/>
          <a:ext cx="42862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1</xdr:col>
      <xdr:colOff>228600</xdr:colOff>
      <xdr:row>3</xdr:row>
      <xdr:rowOff>19452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C3BC781-2ACC-4BE9-8CEB-61FBB338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0"/>
          <a:ext cx="1038225" cy="848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42</xdr:row>
      <xdr:rowOff>476250</xdr:rowOff>
    </xdr:from>
    <xdr:to>
      <xdr:col>1</xdr:col>
      <xdr:colOff>381000</xdr:colOff>
      <xdr:row>44</xdr:row>
      <xdr:rowOff>28575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D4FA521B-B7D1-473D-AAA1-A8A78EDB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096375"/>
          <a:ext cx="1257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84</xdr:row>
      <xdr:rowOff>244202</xdr:rowOff>
    </xdr:from>
    <xdr:to>
      <xdr:col>1</xdr:col>
      <xdr:colOff>419100</xdr:colOff>
      <xdr:row>85</xdr:row>
      <xdr:rowOff>152401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01C07615-6ACE-4343-9C0F-FF5E788A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8484577"/>
          <a:ext cx="1190625" cy="774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128</xdr:row>
      <xdr:rowOff>85725</xdr:rowOff>
    </xdr:from>
    <xdr:to>
      <xdr:col>1</xdr:col>
      <xdr:colOff>838200</xdr:colOff>
      <xdr:row>132</xdr:row>
      <xdr:rowOff>9525</xdr:rowOff>
    </xdr:to>
    <xdr:pic>
      <xdr:nvPicPr>
        <xdr:cNvPr id="5" name="Imagen 10">
          <a:extLst>
            <a:ext uri="{FF2B5EF4-FFF2-40B4-BE49-F238E27FC236}">
              <a16:creationId xmlns:a16="http://schemas.microsoft.com/office/drawing/2014/main" id="{ABBD5891-DAD1-4BDC-852E-C3EA482A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8994100"/>
          <a:ext cx="1504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247650</xdr:rowOff>
    </xdr:from>
    <xdr:to>
      <xdr:col>0</xdr:col>
      <xdr:colOff>1419226</xdr:colOff>
      <xdr:row>2</xdr:row>
      <xdr:rowOff>146287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6E40A3A7-FE61-4B12-8CF2-A5E811FB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247650"/>
          <a:ext cx="1200150" cy="508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42</xdr:row>
      <xdr:rowOff>238125</xdr:rowOff>
    </xdr:from>
    <xdr:to>
      <xdr:col>0</xdr:col>
      <xdr:colOff>1495425</xdr:colOff>
      <xdr:row>44</xdr:row>
      <xdr:rowOff>13490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93CD488C-AB35-473A-BA7C-92C259C6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877300"/>
          <a:ext cx="1285875" cy="613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219076</xdr:colOff>
      <xdr:row>84</xdr:row>
      <xdr:rowOff>209551</xdr:rowOff>
    </xdr:from>
    <xdr:to>
      <xdr:col>0</xdr:col>
      <xdr:colOff>1581150</xdr:colOff>
      <xdr:row>86</xdr:row>
      <xdr:rowOff>23971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07B700C7-4FF0-4C88-A8DF-44EA9F1FE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7964151"/>
          <a:ext cx="1362074" cy="69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129</xdr:row>
      <xdr:rowOff>38100</xdr:rowOff>
    </xdr:from>
    <xdr:to>
      <xdr:col>1</xdr:col>
      <xdr:colOff>352425</xdr:colOff>
      <xdr:row>132</xdr:row>
      <xdr:rowOff>19050</xdr:rowOff>
    </xdr:to>
    <xdr:pic>
      <xdr:nvPicPr>
        <xdr:cNvPr id="5" name="Imagen 10">
          <a:extLst>
            <a:ext uri="{FF2B5EF4-FFF2-40B4-BE49-F238E27FC236}">
              <a16:creationId xmlns:a16="http://schemas.microsoft.com/office/drawing/2014/main" id="{7BB44157-793E-4B29-8EE9-0CFF7AD9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7555825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281966</xdr:rowOff>
    </xdr:from>
    <xdr:to>
      <xdr:col>1</xdr:col>
      <xdr:colOff>95250</xdr:colOff>
      <xdr:row>2</xdr:row>
      <xdr:rowOff>190500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B1C781B-0A4F-4F56-9718-20015A55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1966"/>
          <a:ext cx="1428750" cy="65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42</xdr:row>
      <xdr:rowOff>552450</xdr:rowOff>
    </xdr:from>
    <xdr:to>
      <xdr:col>1</xdr:col>
      <xdr:colOff>200025</xdr:colOff>
      <xdr:row>43</xdr:row>
      <xdr:rowOff>219075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F6ED4C8A-9214-44FB-A368-B1E5C9EB4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315450"/>
          <a:ext cx="1352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353534</xdr:colOff>
      <xdr:row>84</xdr:row>
      <xdr:rowOff>506377</xdr:rowOff>
    </xdr:from>
    <xdr:to>
      <xdr:col>1</xdr:col>
      <xdr:colOff>168128</xdr:colOff>
      <xdr:row>86</xdr:row>
      <xdr:rowOff>28576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F0B5B863-939A-41E0-B162-073DC22B0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34" y="18842002"/>
          <a:ext cx="1443369" cy="712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129</xdr:row>
      <xdr:rowOff>276225</xdr:rowOff>
    </xdr:from>
    <xdr:to>
      <xdr:col>1</xdr:col>
      <xdr:colOff>161925</xdr:colOff>
      <xdr:row>130</xdr:row>
      <xdr:rowOff>152400</xdr:rowOff>
    </xdr:to>
    <xdr:pic>
      <xdr:nvPicPr>
        <xdr:cNvPr id="5" name="Imagen 10">
          <a:extLst>
            <a:ext uri="{FF2B5EF4-FFF2-40B4-BE49-F238E27FC236}">
              <a16:creationId xmlns:a16="http://schemas.microsoft.com/office/drawing/2014/main" id="{EFAB99D9-4738-47C9-B080-54466267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9527500"/>
          <a:ext cx="1504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405442</xdr:colOff>
      <xdr:row>0</xdr:row>
      <xdr:rowOff>163348</xdr:rowOff>
    </xdr:from>
    <xdr:to>
      <xdr:col>1</xdr:col>
      <xdr:colOff>206949</xdr:colOff>
      <xdr:row>2</xdr:row>
      <xdr:rowOff>191923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E9566DD-28F9-4F50-99F1-DCEC82ED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42" y="163348"/>
          <a:ext cx="96355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340685</xdr:colOff>
      <xdr:row>44</xdr:row>
      <xdr:rowOff>107622</xdr:rowOff>
    </xdr:from>
    <xdr:to>
      <xdr:col>1</xdr:col>
      <xdr:colOff>94568</xdr:colOff>
      <xdr:row>45</xdr:row>
      <xdr:rowOff>190500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C0DE9998-FD24-485F-9026-BC72290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85" y="8956347"/>
          <a:ext cx="915933" cy="54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435401</xdr:colOff>
      <xdr:row>87</xdr:row>
      <xdr:rowOff>77693</xdr:rowOff>
    </xdr:from>
    <xdr:to>
      <xdr:col>1</xdr:col>
      <xdr:colOff>189284</xdr:colOff>
      <xdr:row>89</xdr:row>
      <xdr:rowOff>9033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FFFD4B79-EC4E-47CA-BC55-EF59CD6E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01" y="17184593"/>
          <a:ext cx="915933" cy="55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310453</xdr:colOff>
      <xdr:row>129</xdr:row>
      <xdr:rowOff>75146</xdr:rowOff>
    </xdr:from>
    <xdr:to>
      <xdr:col>1</xdr:col>
      <xdr:colOff>64336</xdr:colOff>
      <xdr:row>130</xdr:row>
      <xdr:rowOff>210494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1E6277B1-D36A-4E87-AC57-6A97AF78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53" y="26773721"/>
          <a:ext cx="915933" cy="57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990600</xdr:colOff>
      <xdr:row>2</xdr:row>
      <xdr:rowOff>190500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066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247649</xdr:colOff>
      <xdr:row>39</xdr:row>
      <xdr:rowOff>123825</xdr:rowOff>
    </xdr:from>
    <xdr:to>
      <xdr:col>1</xdr:col>
      <xdr:colOff>104774</xdr:colOff>
      <xdr:row>40</xdr:row>
      <xdr:rowOff>180975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7953375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81</xdr:row>
      <xdr:rowOff>115357</xdr:rowOff>
    </xdr:from>
    <xdr:to>
      <xdr:col>1</xdr:col>
      <xdr:colOff>74083</xdr:colOff>
      <xdr:row>83</xdr:row>
      <xdr:rowOff>56090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49107"/>
          <a:ext cx="10477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95249</xdr:rowOff>
    </xdr:from>
    <xdr:to>
      <xdr:col>0</xdr:col>
      <xdr:colOff>1152525</xdr:colOff>
      <xdr:row>128</xdr:row>
      <xdr:rowOff>2380</xdr:rowOff>
    </xdr:to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193749"/>
          <a:ext cx="1057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155864</xdr:colOff>
      <xdr:row>1</xdr:row>
      <xdr:rowOff>164523</xdr:rowOff>
    </xdr:from>
    <xdr:to>
      <xdr:col>0</xdr:col>
      <xdr:colOff>1117889</xdr:colOff>
      <xdr:row>3</xdr:row>
      <xdr:rowOff>193098</xdr:rowOff>
    </xdr:to>
    <xdr:pic>
      <xdr:nvPicPr>
        <xdr:cNvPr id="6" name="Imagen 10">
          <a:extLst>
            <a:ext uri="{FF2B5EF4-FFF2-40B4-BE49-F238E27FC236}">
              <a16:creationId xmlns:a16="http://schemas.microsoft.com/office/drawing/2014/main" id="{48BA3DDA-F83B-462C-A4DC-5E344C2F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4" y="355023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225137</xdr:colOff>
      <xdr:row>42</xdr:row>
      <xdr:rowOff>164524</xdr:rowOff>
    </xdr:from>
    <xdr:to>
      <xdr:col>0</xdr:col>
      <xdr:colOff>1187162</xdr:colOff>
      <xdr:row>43</xdr:row>
      <xdr:rowOff>173183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15BDCCD8-1258-4E5B-A616-CD033EB08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7" y="8511888"/>
          <a:ext cx="962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86</xdr:row>
      <xdr:rowOff>129886</xdr:rowOff>
    </xdr:from>
    <xdr:to>
      <xdr:col>0</xdr:col>
      <xdr:colOff>1152524</xdr:colOff>
      <xdr:row>88</xdr:row>
      <xdr:rowOff>8659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5B9B59EE-7B80-47D5-8FD2-526632EE2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6954500"/>
          <a:ext cx="962025" cy="493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138545</xdr:colOff>
      <xdr:row>132</xdr:row>
      <xdr:rowOff>60614</xdr:rowOff>
    </xdr:from>
    <xdr:to>
      <xdr:col>0</xdr:col>
      <xdr:colOff>1100570</xdr:colOff>
      <xdr:row>133</xdr:row>
      <xdr:rowOff>199160</xdr:rowOff>
    </xdr:to>
    <xdr:pic>
      <xdr:nvPicPr>
        <xdr:cNvPr id="9" name="Imagen 10">
          <a:extLst>
            <a:ext uri="{FF2B5EF4-FFF2-40B4-BE49-F238E27FC236}">
              <a16:creationId xmlns:a16="http://schemas.microsoft.com/office/drawing/2014/main" id="{0B28F95A-DB55-455E-A9EF-757DF2AD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6938432"/>
          <a:ext cx="962025" cy="5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25978</xdr:rowOff>
    </xdr:from>
    <xdr:to>
      <xdr:col>0</xdr:col>
      <xdr:colOff>1057275</xdr:colOff>
      <xdr:row>3</xdr:row>
      <xdr:rowOff>97848</xdr:rowOff>
    </xdr:to>
    <xdr:pic>
      <xdr:nvPicPr>
        <xdr:cNvPr id="10" name="Imagen 10">
          <a:extLst>
            <a:ext uri="{FF2B5EF4-FFF2-40B4-BE49-F238E27FC236}">
              <a16:creationId xmlns:a16="http://schemas.microsoft.com/office/drawing/2014/main" id="{987728BD-4EBA-413A-B1E0-0591DE536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978"/>
          <a:ext cx="962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90</xdr:row>
      <xdr:rowOff>47625</xdr:rowOff>
    </xdr:from>
    <xdr:to>
      <xdr:col>0</xdr:col>
      <xdr:colOff>1171575</xdr:colOff>
      <xdr:row>92</xdr:row>
      <xdr:rowOff>131618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C7A8BD7-4F65-468B-950F-79C53A67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030700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45</xdr:row>
      <xdr:rowOff>104775</xdr:rowOff>
    </xdr:from>
    <xdr:to>
      <xdr:col>0</xdr:col>
      <xdr:colOff>1219200</xdr:colOff>
      <xdr:row>48</xdr:row>
      <xdr:rowOff>19050</xdr:rowOff>
    </xdr:to>
    <xdr:pic>
      <xdr:nvPicPr>
        <xdr:cNvPr id="12" name="Imagen 10">
          <a:extLst>
            <a:ext uri="{FF2B5EF4-FFF2-40B4-BE49-F238E27FC236}">
              <a16:creationId xmlns:a16="http://schemas.microsoft.com/office/drawing/2014/main" id="{27D6A44B-84B3-4602-811C-70E165BD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39175"/>
          <a:ext cx="1123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132</xdr:row>
      <xdr:rowOff>171450</xdr:rowOff>
    </xdr:from>
    <xdr:to>
      <xdr:col>0</xdr:col>
      <xdr:colOff>1200150</xdr:colOff>
      <xdr:row>135</xdr:row>
      <xdr:rowOff>64943</xdr:rowOff>
    </xdr:to>
    <xdr:pic>
      <xdr:nvPicPr>
        <xdr:cNvPr id="13" name="Imagen 10">
          <a:extLst>
            <a:ext uri="{FF2B5EF4-FFF2-40B4-BE49-F238E27FC236}">
              <a16:creationId xmlns:a16="http://schemas.microsoft.com/office/drawing/2014/main" id="{057D522E-1CFF-4C7B-9AB7-5C5E277FC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5184100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138546</xdr:colOff>
      <xdr:row>1</xdr:row>
      <xdr:rowOff>17318</xdr:rowOff>
    </xdr:from>
    <xdr:to>
      <xdr:col>0</xdr:col>
      <xdr:colOff>1100571</xdr:colOff>
      <xdr:row>3</xdr:row>
      <xdr:rowOff>11256</xdr:rowOff>
    </xdr:to>
    <xdr:pic>
      <xdr:nvPicPr>
        <xdr:cNvPr id="10" name="Imagen 10">
          <a:extLst>
            <a:ext uri="{FF2B5EF4-FFF2-40B4-BE49-F238E27FC236}">
              <a16:creationId xmlns:a16="http://schemas.microsoft.com/office/drawing/2014/main" id="{6F1FAE2C-F4EB-4060-B28E-0C68E02D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6" y="207818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216478</xdr:colOff>
      <xdr:row>45</xdr:row>
      <xdr:rowOff>51955</xdr:rowOff>
    </xdr:from>
    <xdr:to>
      <xdr:col>0</xdr:col>
      <xdr:colOff>1178503</xdr:colOff>
      <xdr:row>46</xdr:row>
      <xdr:rowOff>348961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3F0DCC7-AF20-4F3D-BEE8-702CDB75B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78" y="9975273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112569</xdr:colOff>
      <xdr:row>89</xdr:row>
      <xdr:rowOff>77932</xdr:rowOff>
    </xdr:from>
    <xdr:to>
      <xdr:col>0</xdr:col>
      <xdr:colOff>1074594</xdr:colOff>
      <xdr:row>90</xdr:row>
      <xdr:rowOff>383599</xdr:rowOff>
    </xdr:to>
    <xdr:pic>
      <xdr:nvPicPr>
        <xdr:cNvPr id="12" name="Imagen 10">
          <a:extLst>
            <a:ext uri="{FF2B5EF4-FFF2-40B4-BE49-F238E27FC236}">
              <a16:creationId xmlns:a16="http://schemas.microsoft.com/office/drawing/2014/main" id="{8384BAA0-0C7F-4BE1-9DBF-6F3563E3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9" y="19474296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129887</xdr:colOff>
      <xdr:row>133</xdr:row>
      <xdr:rowOff>103909</xdr:rowOff>
    </xdr:from>
    <xdr:to>
      <xdr:col>0</xdr:col>
      <xdr:colOff>1091912</xdr:colOff>
      <xdr:row>135</xdr:row>
      <xdr:rowOff>2596</xdr:rowOff>
    </xdr:to>
    <xdr:pic>
      <xdr:nvPicPr>
        <xdr:cNvPr id="13" name="Imagen 10">
          <a:extLst>
            <a:ext uri="{FF2B5EF4-FFF2-40B4-BE49-F238E27FC236}">
              <a16:creationId xmlns:a16="http://schemas.microsoft.com/office/drawing/2014/main" id="{C54544D0-15C1-4F33-856E-D870D5185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7" y="29899841"/>
          <a:ext cx="962025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138546</xdr:colOff>
      <xdr:row>1</xdr:row>
      <xdr:rowOff>17318</xdr:rowOff>
    </xdr:from>
    <xdr:to>
      <xdr:col>0</xdr:col>
      <xdr:colOff>1100571</xdr:colOff>
      <xdr:row>3</xdr:row>
      <xdr:rowOff>11256</xdr:rowOff>
    </xdr:to>
    <xdr:pic>
      <xdr:nvPicPr>
        <xdr:cNvPr id="6" name="Imagen 10">
          <a:extLst>
            <a:ext uri="{FF2B5EF4-FFF2-40B4-BE49-F238E27FC236}">
              <a16:creationId xmlns:a16="http://schemas.microsoft.com/office/drawing/2014/main" id="{57EE0339-8D2C-475E-9EF6-7411BDC2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6" y="207818"/>
          <a:ext cx="962025" cy="527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216478</xdr:colOff>
      <xdr:row>45</xdr:row>
      <xdr:rowOff>51955</xdr:rowOff>
    </xdr:from>
    <xdr:to>
      <xdr:col>0</xdr:col>
      <xdr:colOff>1178503</xdr:colOff>
      <xdr:row>46</xdr:row>
      <xdr:rowOff>348961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0622C5-C590-4132-92E3-37CFB80E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78" y="9605530"/>
          <a:ext cx="962025" cy="52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112569</xdr:colOff>
      <xdr:row>89</xdr:row>
      <xdr:rowOff>77932</xdr:rowOff>
    </xdr:from>
    <xdr:to>
      <xdr:col>0</xdr:col>
      <xdr:colOff>1074594</xdr:colOff>
      <xdr:row>90</xdr:row>
      <xdr:rowOff>383599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AC78326F-B38C-4E0B-A16E-B1DB15D63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9" y="18994582"/>
          <a:ext cx="962025" cy="524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129887</xdr:colOff>
      <xdr:row>133</xdr:row>
      <xdr:rowOff>103909</xdr:rowOff>
    </xdr:from>
    <xdr:to>
      <xdr:col>0</xdr:col>
      <xdr:colOff>1091912</xdr:colOff>
      <xdr:row>135</xdr:row>
      <xdr:rowOff>2596</xdr:rowOff>
    </xdr:to>
    <xdr:pic>
      <xdr:nvPicPr>
        <xdr:cNvPr id="9" name="Imagen 10">
          <a:extLst>
            <a:ext uri="{FF2B5EF4-FFF2-40B4-BE49-F238E27FC236}">
              <a16:creationId xmlns:a16="http://schemas.microsoft.com/office/drawing/2014/main" id="{52108ADE-D9DA-4770-B270-7BDFE1C5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7" y="29098009"/>
          <a:ext cx="962025" cy="527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5"/>
  <sheetViews>
    <sheetView topLeftCell="B58" workbookViewId="0">
      <selection activeCell="I69" sqref="I69:J69"/>
    </sheetView>
  </sheetViews>
  <sheetFormatPr baseColWidth="10" defaultRowHeight="15" x14ac:dyDescent="0.25"/>
  <cols>
    <col min="1" max="1" width="24.42578125" style="130" customWidth="1"/>
    <col min="2" max="2" width="19.28515625" customWidth="1"/>
    <col min="3" max="3" width="13.5703125" style="179" customWidth="1"/>
    <col min="4" max="4" width="12.5703125" customWidth="1"/>
    <col min="5" max="6" width="12.85546875" customWidth="1"/>
    <col min="7" max="8" width="12" customWidth="1"/>
    <col min="9" max="10" width="11.140625" customWidth="1"/>
    <col min="11" max="11" width="10.5703125" customWidth="1"/>
    <col min="12" max="12" width="10.7109375" customWidth="1"/>
    <col min="13" max="13" width="12" customWidth="1"/>
    <col min="14" max="14" width="11.7109375" customWidth="1"/>
    <col min="15" max="15" width="10.85546875" customWidth="1"/>
    <col min="16" max="16" width="12" customWidth="1"/>
    <col min="257" max="257" width="24.42578125" customWidth="1"/>
    <col min="258" max="258" width="19.28515625" customWidth="1"/>
    <col min="259" max="259" width="13.5703125" customWidth="1"/>
    <col min="260" max="260" width="12.5703125" customWidth="1"/>
    <col min="261" max="262" width="12.85546875" customWidth="1"/>
    <col min="263" max="264" width="12" customWidth="1"/>
    <col min="265" max="266" width="11.140625" customWidth="1"/>
    <col min="267" max="267" width="10.5703125" customWidth="1"/>
    <col min="268" max="268" width="10.7109375" customWidth="1"/>
    <col min="269" max="269" width="12" customWidth="1"/>
    <col min="270" max="270" width="11.7109375" customWidth="1"/>
    <col min="271" max="271" width="10.85546875" customWidth="1"/>
    <col min="272" max="272" width="12" customWidth="1"/>
    <col min="513" max="513" width="24.42578125" customWidth="1"/>
    <col min="514" max="514" width="19.28515625" customWidth="1"/>
    <col min="515" max="515" width="13.5703125" customWidth="1"/>
    <col min="516" max="516" width="12.5703125" customWidth="1"/>
    <col min="517" max="518" width="12.85546875" customWidth="1"/>
    <col min="519" max="520" width="12" customWidth="1"/>
    <col min="521" max="522" width="11.140625" customWidth="1"/>
    <col min="523" max="523" width="10.5703125" customWidth="1"/>
    <col min="524" max="524" width="10.7109375" customWidth="1"/>
    <col min="525" max="525" width="12" customWidth="1"/>
    <col min="526" max="526" width="11.7109375" customWidth="1"/>
    <col min="527" max="527" width="10.85546875" customWidth="1"/>
    <col min="528" max="528" width="12" customWidth="1"/>
    <col min="769" max="769" width="24.42578125" customWidth="1"/>
    <col min="770" max="770" width="19.28515625" customWidth="1"/>
    <col min="771" max="771" width="13.5703125" customWidth="1"/>
    <col min="772" max="772" width="12.5703125" customWidth="1"/>
    <col min="773" max="774" width="12.85546875" customWidth="1"/>
    <col min="775" max="776" width="12" customWidth="1"/>
    <col min="777" max="778" width="11.140625" customWidth="1"/>
    <col min="779" max="779" width="10.5703125" customWidth="1"/>
    <col min="780" max="780" width="10.7109375" customWidth="1"/>
    <col min="781" max="781" width="12" customWidth="1"/>
    <col min="782" max="782" width="11.7109375" customWidth="1"/>
    <col min="783" max="783" width="10.85546875" customWidth="1"/>
    <col min="784" max="784" width="12" customWidth="1"/>
    <col min="1025" max="1025" width="24.42578125" customWidth="1"/>
    <col min="1026" max="1026" width="19.28515625" customWidth="1"/>
    <col min="1027" max="1027" width="13.5703125" customWidth="1"/>
    <col min="1028" max="1028" width="12.5703125" customWidth="1"/>
    <col min="1029" max="1030" width="12.85546875" customWidth="1"/>
    <col min="1031" max="1032" width="12" customWidth="1"/>
    <col min="1033" max="1034" width="11.140625" customWidth="1"/>
    <col min="1035" max="1035" width="10.5703125" customWidth="1"/>
    <col min="1036" max="1036" width="10.7109375" customWidth="1"/>
    <col min="1037" max="1037" width="12" customWidth="1"/>
    <col min="1038" max="1038" width="11.7109375" customWidth="1"/>
    <col min="1039" max="1039" width="10.85546875" customWidth="1"/>
    <col min="1040" max="1040" width="12" customWidth="1"/>
    <col min="1281" max="1281" width="24.42578125" customWidth="1"/>
    <col min="1282" max="1282" width="19.28515625" customWidth="1"/>
    <col min="1283" max="1283" width="13.5703125" customWidth="1"/>
    <col min="1284" max="1284" width="12.5703125" customWidth="1"/>
    <col min="1285" max="1286" width="12.85546875" customWidth="1"/>
    <col min="1287" max="1288" width="12" customWidth="1"/>
    <col min="1289" max="1290" width="11.140625" customWidth="1"/>
    <col min="1291" max="1291" width="10.5703125" customWidth="1"/>
    <col min="1292" max="1292" width="10.7109375" customWidth="1"/>
    <col min="1293" max="1293" width="12" customWidth="1"/>
    <col min="1294" max="1294" width="11.7109375" customWidth="1"/>
    <col min="1295" max="1295" width="10.85546875" customWidth="1"/>
    <col min="1296" max="1296" width="12" customWidth="1"/>
    <col min="1537" max="1537" width="24.42578125" customWidth="1"/>
    <col min="1538" max="1538" width="19.28515625" customWidth="1"/>
    <col min="1539" max="1539" width="13.5703125" customWidth="1"/>
    <col min="1540" max="1540" width="12.5703125" customWidth="1"/>
    <col min="1541" max="1542" width="12.85546875" customWidth="1"/>
    <col min="1543" max="1544" width="12" customWidth="1"/>
    <col min="1545" max="1546" width="11.140625" customWidth="1"/>
    <col min="1547" max="1547" width="10.5703125" customWidth="1"/>
    <col min="1548" max="1548" width="10.7109375" customWidth="1"/>
    <col min="1549" max="1549" width="12" customWidth="1"/>
    <col min="1550" max="1550" width="11.7109375" customWidth="1"/>
    <col min="1551" max="1551" width="10.85546875" customWidth="1"/>
    <col min="1552" max="1552" width="12" customWidth="1"/>
    <col min="1793" max="1793" width="24.42578125" customWidth="1"/>
    <col min="1794" max="1794" width="19.28515625" customWidth="1"/>
    <col min="1795" max="1795" width="13.5703125" customWidth="1"/>
    <col min="1796" max="1796" width="12.5703125" customWidth="1"/>
    <col min="1797" max="1798" width="12.85546875" customWidth="1"/>
    <col min="1799" max="1800" width="12" customWidth="1"/>
    <col min="1801" max="1802" width="11.140625" customWidth="1"/>
    <col min="1803" max="1803" width="10.5703125" customWidth="1"/>
    <col min="1804" max="1804" width="10.7109375" customWidth="1"/>
    <col min="1805" max="1805" width="12" customWidth="1"/>
    <col min="1806" max="1806" width="11.7109375" customWidth="1"/>
    <col min="1807" max="1807" width="10.85546875" customWidth="1"/>
    <col min="1808" max="1808" width="12" customWidth="1"/>
    <col min="2049" max="2049" width="24.42578125" customWidth="1"/>
    <col min="2050" max="2050" width="19.28515625" customWidth="1"/>
    <col min="2051" max="2051" width="13.5703125" customWidth="1"/>
    <col min="2052" max="2052" width="12.5703125" customWidth="1"/>
    <col min="2053" max="2054" width="12.85546875" customWidth="1"/>
    <col min="2055" max="2056" width="12" customWidth="1"/>
    <col min="2057" max="2058" width="11.140625" customWidth="1"/>
    <col min="2059" max="2059" width="10.5703125" customWidth="1"/>
    <col min="2060" max="2060" width="10.7109375" customWidth="1"/>
    <col min="2061" max="2061" width="12" customWidth="1"/>
    <col min="2062" max="2062" width="11.7109375" customWidth="1"/>
    <col min="2063" max="2063" width="10.85546875" customWidth="1"/>
    <col min="2064" max="2064" width="12" customWidth="1"/>
    <col min="2305" max="2305" width="24.42578125" customWidth="1"/>
    <col min="2306" max="2306" width="19.28515625" customWidth="1"/>
    <col min="2307" max="2307" width="13.5703125" customWidth="1"/>
    <col min="2308" max="2308" width="12.5703125" customWidth="1"/>
    <col min="2309" max="2310" width="12.85546875" customWidth="1"/>
    <col min="2311" max="2312" width="12" customWidth="1"/>
    <col min="2313" max="2314" width="11.140625" customWidth="1"/>
    <col min="2315" max="2315" width="10.5703125" customWidth="1"/>
    <col min="2316" max="2316" width="10.7109375" customWidth="1"/>
    <col min="2317" max="2317" width="12" customWidth="1"/>
    <col min="2318" max="2318" width="11.7109375" customWidth="1"/>
    <col min="2319" max="2319" width="10.85546875" customWidth="1"/>
    <col min="2320" max="2320" width="12" customWidth="1"/>
    <col min="2561" max="2561" width="24.42578125" customWidth="1"/>
    <col min="2562" max="2562" width="19.28515625" customWidth="1"/>
    <col min="2563" max="2563" width="13.5703125" customWidth="1"/>
    <col min="2564" max="2564" width="12.5703125" customWidth="1"/>
    <col min="2565" max="2566" width="12.85546875" customWidth="1"/>
    <col min="2567" max="2568" width="12" customWidth="1"/>
    <col min="2569" max="2570" width="11.140625" customWidth="1"/>
    <col min="2571" max="2571" width="10.5703125" customWidth="1"/>
    <col min="2572" max="2572" width="10.7109375" customWidth="1"/>
    <col min="2573" max="2573" width="12" customWidth="1"/>
    <col min="2574" max="2574" width="11.7109375" customWidth="1"/>
    <col min="2575" max="2575" width="10.85546875" customWidth="1"/>
    <col min="2576" max="2576" width="12" customWidth="1"/>
    <col min="2817" max="2817" width="24.42578125" customWidth="1"/>
    <col min="2818" max="2818" width="19.28515625" customWidth="1"/>
    <col min="2819" max="2819" width="13.5703125" customWidth="1"/>
    <col min="2820" max="2820" width="12.5703125" customWidth="1"/>
    <col min="2821" max="2822" width="12.85546875" customWidth="1"/>
    <col min="2823" max="2824" width="12" customWidth="1"/>
    <col min="2825" max="2826" width="11.140625" customWidth="1"/>
    <col min="2827" max="2827" width="10.5703125" customWidth="1"/>
    <col min="2828" max="2828" width="10.7109375" customWidth="1"/>
    <col min="2829" max="2829" width="12" customWidth="1"/>
    <col min="2830" max="2830" width="11.7109375" customWidth="1"/>
    <col min="2831" max="2831" width="10.85546875" customWidth="1"/>
    <col min="2832" max="2832" width="12" customWidth="1"/>
    <col min="3073" max="3073" width="24.42578125" customWidth="1"/>
    <col min="3074" max="3074" width="19.28515625" customWidth="1"/>
    <col min="3075" max="3075" width="13.5703125" customWidth="1"/>
    <col min="3076" max="3076" width="12.5703125" customWidth="1"/>
    <col min="3077" max="3078" width="12.85546875" customWidth="1"/>
    <col min="3079" max="3080" width="12" customWidth="1"/>
    <col min="3081" max="3082" width="11.140625" customWidth="1"/>
    <col min="3083" max="3083" width="10.5703125" customWidth="1"/>
    <col min="3084" max="3084" width="10.7109375" customWidth="1"/>
    <col min="3085" max="3085" width="12" customWidth="1"/>
    <col min="3086" max="3086" width="11.7109375" customWidth="1"/>
    <col min="3087" max="3087" width="10.85546875" customWidth="1"/>
    <col min="3088" max="3088" width="12" customWidth="1"/>
    <col min="3329" max="3329" width="24.42578125" customWidth="1"/>
    <col min="3330" max="3330" width="19.28515625" customWidth="1"/>
    <col min="3331" max="3331" width="13.5703125" customWidth="1"/>
    <col min="3332" max="3332" width="12.5703125" customWidth="1"/>
    <col min="3333" max="3334" width="12.85546875" customWidth="1"/>
    <col min="3335" max="3336" width="12" customWidth="1"/>
    <col min="3337" max="3338" width="11.140625" customWidth="1"/>
    <col min="3339" max="3339" width="10.5703125" customWidth="1"/>
    <col min="3340" max="3340" width="10.7109375" customWidth="1"/>
    <col min="3341" max="3341" width="12" customWidth="1"/>
    <col min="3342" max="3342" width="11.7109375" customWidth="1"/>
    <col min="3343" max="3343" width="10.85546875" customWidth="1"/>
    <col min="3344" max="3344" width="12" customWidth="1"/>
    <col min="3585" max="3585" width="24.42578125" customWidth="1"/>
    <col min="3586" max="3586" width="19.28515625" customWidth="1"/>
    <col min="3587" max="3587" width="13.5703125" customWidth="1"/>
    <col min="3588" max="3588" width="12.5703125" customWidth="1"/>
    <col min="3589" max="3590" width="12.85546875" customWidth="1"/>
    <col min="3591" max="3592" width="12" customWidth="1"/>
    <col min="3593" max="3594" width="11.140625" customWidth="1"/>
    <col min="3595" max="3595" width="10.5703125" customWidth="1"/>
    <col min="3596" max="3596" width="10.7109375" customWidth="1"/>
    <col min="3597" max="3597" width="12" customWidth="1"/>
    <col min="3598" max="3598" width="11.7109375" customWidth="1"/>
    <col min="3599" max="3599" width="10.85546875" customWidth="1"/>
    <col min="3600" max="3600" width="12" customWidth="1"/>
    <col min="3841" max="3841" width="24.42578125" customWidth="1"/>
    <col min="3842" max="3842" width="19.28515625" customWidth="1"/>
    <col min="3843" max="3843" width="13.5703125" customWidth="1"/>
    <col min="3844" max="3844" width="12.5703125" customWidth="1"/>
    <col min="3845" max="3846" width="12.85546875" customWidth="1"/>
    <col min="3847" max="3848" width="12" customWidth="1"/>
    <col min="3849" max="3850" width="11.140625" customWidth="1"/>
    <col min="3851" max="3851" width="10.5703125" customWidth="1"/>
    <col min="3852" max="3852" width="10.7109375" customWidth="1"/>
    <col min="3853" max="3853" width="12" customWidth="1"/>
    <col min="3854" max="3854" width="11.7109375" customWidth="1"/>
    <col min="3855" max="3855" width="10.85546875" customWidth="1"/>
    <col min="3856" max="3856" width="12" customWidth="1"/>
    <col min="4097" max="4097" width="24.42578125" customWidth="1"/>
    <col min="4098" max="4098" width="19.28515625" customWidth="1"/>
    <col min="4099" max="4099" width="13.5703125" customWidth="1"/>
    <col min="4100" max="4100" width="12.5703125" customWidth="1"/>
    <col min="4101" max="4102" width="12.85546875" customWidth="1"/>
    <col min="4103" max="4104" width="12" customWidth="1"/>
    <col min="4105" max="4106" width="11.140625" customWidth="1"/>
    <col min="4107" max="4107" width="10.5703125" customWidth="1"/>
    <col min="4108" max="4108" width="10.7109375" customWidth="1"/>
    <col min="4109" max="4109" width="12" customWidth="1"/>
    <col min="4110" max="4110" width="11.7109375" customWidth="1"/>
    <col min="4111" max="4111" width="10.85546875" customWidth="1"/>
    <col min="4112" max="4112" width="12" customWidth="1"/>
    <col min="4353" max="4353" width="24.42578125" customWidth="1"/>
    <col min="4354" max="4354" width="19.28515625" customWidth="1"/>
    <col min="4355" max="4355" width="13.5703125" customWidth="1"/>
    <col min="4356" max="4356" width="12.5703125" customWidth="1"/>
    <col min="4357" max="4358" width="12.85546875" customWidth="1"/>
    <col min="4359" max="4360" width="12" customWidth="1"/>
    <col min="4361" max="4362" width="11.140625" customWidth="1"/>
    <col min="4363" max="4363" width="10.5703125" customWidth="1"/>
    <col min="4364" max="4364" width="10.7109375" customWidth="1"/>
    <col min="4365" max="4365" width="12" customWidth="1"/>
    <col min="4366" max="4366" width="11.7109375" customWidth="1"/>
    <col min="4367" max="4367" width="10.85546875" customWidth="1"/>
    <col min="4368" max="4368" width="12" customWidth="1"/>
    <col min="4609" max="4609" width="24.42578125" customWidth="1"/>
    <col min="4610" max="4610" width="19.28515625" customWidth="1"/>
    <col min="4611" max="4611" width="13.5703125" customWidth="1"/>
    <col min="4612" max="4612" width="12.5703125" customWidth="1"/>
    <col min="4613" max="4614" width="12.85546875" customWidth="1"/>
    <col min="4615" max="4616" width="12" customWidth="1"/>
    <col min="4617" max="4618" width="11.140625" customWidth="1"/>
    <col min="4619" max="4619" width="10.5703125" customWidth="1"/>
    <col min="4620" max="4620" width="10.7109375" customWidth="1"/>
    <col min="4621" max="4621" width="12" customWidth="1"/>
    <col min="4622" max="4622" width="11.7109375" customWidth="1"/>
    <col min="4623" max="4623" width="10.85546875" customWidth="1"/>
    <col min="4624" max="4624" width="12" customWidth="1"/>
    <col min="4865" max="4865" width="24.42578125" customWidth="1"/>
    <col min="4866" max="4866" width="19.28515625" customWidth="1"/>
    <col min="4867" max="4867" width="13.5703125" customWidth="1"/>
    <col min="4868" max="4868" width="12.5703125" customWidth="1"/>
    <col min="4869" max="4870" width="12.85546875" customWidth="1"/>
    <col min="4871" max="4872" width="12" customWidth="1"/>
    <col min="4873" max="4874" width="11.140625" customWidth="1"/>
    <col min="4875" max="4875" width="10.5703125" customWidth="1"/>
    <col min="4876" max="4876" width="10.7109375" customWidth="1"/>
    <col min="4877" max="4877" width="12" customWidth="1"/>
    <col min="4878" max="4878" width="11.7109375" customWidth="1"/>
    <col min="4879" max="4879" width="10.85546875" customWidth="1"/>
    <col min="4880" max="4880" width="12" customWidth="1"/>
    <col min="5121" max="5121" width="24.42578125" customWidth="1"/>
    <col min="5122" max="5122" width="19.28515625" customWidth="1"/>
    <col min="5123" max="5123" width="13.5703125" customWidth="1"/>
    <col min="5124" max="5124" width="12.5703125" customWidth="1"/>
    <col min="5125" max="5126" width="12.85546875" customWidth="1"/>
    <col min="5127" max="5128" width="12" customWidth="1"/>
    <col min="5129" max="5130" width="11.140625" customWidth="1"/>
    <col min="5131" max="5131" width="10.5703125" customWidth="1"/>
    <col min="5132" max="5132" width="10.7109375" customWidth="1"/>
    <col min="5133" max="5133" width="12" customWidth="1"/>
    <col min="5134" max="5134" width="11.7109375" customWidth="1"/>
    <col min="5135" max="5135" width="10.85546875" customWidth="1"/>
    <col min="5136" max="5136" width="12" customWidth="1"/>
    <col min="5377" max="5377" width="24.42578125" customWidth="1"/>
    <col min="5378" max="5378" width="19.28515625" customWidth="1"/>
    <col min="5379" max="5379" width="13.5703125" customWidth="1"/>
    <col min="5380" max="5380" width="12.5703125" customWidth="1"/>
    <col min="5381" max="5382" width="12.85546875" customWidth="1"/>
    <col min="5383" max="5384" width="12" customWidth="1"/>
    <col min="5385" max="5386" width="11.140625" customWidth="1"/>
    <col min="5387" max="5387" width="10.5703125" customWidth="1"/>
    <col min="5388" max="5388" width="10.7109375" customWidth="1"/>
    <col min="5389" max="5389" width="12" customWidth="1"/>
    <col min="5390" max="5390" width="11.7109375" customWidth="1"/>
    <col min="5391" max="5391" width="10.85546875" customWidth="1"/>
    <col min="5392" max="5392" width="12" customWidth="1"/>
    <col min="5633" max="5633" width="24.42578125" customWidth="1"/>
    <col min="5634" max="5634" width="19.28515625" customWidth="1"/>
    <col min="5635" max="5635" width="13.5703125" customWidth="1"/>
    <col min="5636" max="5636" width="12.5703125" customWidth="1"/>
    <col min="5637" max="5638" width="12.85546875" customWidth="1"/>
    <col min="5639" max="5640" width="12" customWidth="1"/>
    <col min="5641" max="5642" width="11.140625" customWidth="1"/>
    <col min="5643" max="5643" width="10.5703125" customWidth="1"/>
    <col min="5644" max="5644" width="10.7109375" customWidth="1"/>
    <col min="5645" max="5645" width="12" customWidth="1"/>
    <col min="5646" max="5646" width="11.7109375" customWidth="1"/>
    <col min="5647" max="5647" width="10.85546875" customWidth="1"/>
    <col min="5648" max="5648" width="12" customWidth="1"/>
    <col min="5889" max="5889" width="24.42578125" customWidth="1"/>
    <col min="5890" max="5890" width="19.28515625" customWidth="1"/>
    <col min="5891" max="5891" width="13.5703125" customWidth="1"/>
    <col min="5892" max="5892" width="12.5703125" customWidth="1"/>
    <col min="5893" max="5894" width="12.85546875" customWidth="1"/>
    <col min="5895" max="5896" width="12" customWidth="1"/>
    <col min="5897" max="5898" width="11.140625" customWidth="1"/>
    <col min="5899" max="5899" width="10.5703125" customWidth="1"/>
    <col min="5900" max="5900" width="10.7109375" customWidth="1"/>
    <col min="5901" max="5901" width="12" customWidth="1"/>
    <col min="5902" max="5902" width="11.7109375" customWidth="1"/>
    <col min="5903" max="5903" width="10.85546875" customWidth="1"/>
    <col min="5904" max="5904" width="12" customWidth="1"/>
    <col min="6145" max="6145" width="24.42578125" customWidth="1"/>
    <col min="6146" max="6146" width="19.28515625" customWidth="1"/>
    <col min="6147" max="6147" width="13.5703125" customWidth="1"/>
    <col min="6148" max="6148" width="12.5703125" customWidth="1"/>
    <col min="6149" max="6150" width="12.85546875" customWidth="1"/>
    <col min="6151" max="6152" width="12" customWidth="1"/>
    <col min="6153" max="6154" width="11.140625" customWidth="1"/>
    <col min="6155" max="6155" width="10.5703125" customWidth="1"/>
    <col min="6156" max="6156" width="10.7109375" customWidth="1"/>
    <col min="6157" max="6157" width="12" customWidth="1"/>
    <col min="6158" max="6158" width="11.7109375" customWidth="1"/>
    <col min="6159" max="6159" width="10.85546875" customWidth="1"/>
    <col min="6160" max="6160" width="12" customWidth="1"/>
    <col min="6401" max="6401" width="24.42578125" customWidth="1"/>
    <col min="6402" max="6402" width="19.28515625" customWidth="1"/>
    <col min="6403" max="6403" width="13.5703125" customWidth="1"/>
    <col min="6404" max="6404" width="12.5703125" customWidth="1"/>
    <col min="6405" max="6406" width="12.85546875" customWidth="1"/>
    <col min="6407" max="6408" width="12" customWidth="1"/>
    <col min="6409" max="6410" width="11.140625" customWidth="1"/>
    <col min="6411" max="6411" width="10.5703125" customWidth="1"/>
    <col min="6412" max="6412" width="10.7109375" customWidth="1"/>
    <col min="6413" max="6413" width="12" customWidth="1"/>
    <col min="6414" max="6414" width="11.7109375" customWidth="1"/>
    <col min="6415" max="6415" width="10.85546875" customWidth="1"/>
    <col min="6416" max="6416" width="12" customWidth="1"/>
    <col min="6657" max="6657" width="24.42578125" customWidth="1"/>
    <col min="6658" max="6658" width="19.28515625" customWidth="1"/>
    <col min="6659" max="6659" width="13.5703125" customWidth="1"/>
    <col min="6660" max="6660" width="12.5703125" customWidth="1"/>
    <col min="6661" max="6662" width="12.85546875" customWidth="1"/>
    <col min="6663" max="6664" width="12" customWidth="1"/>
    <col min="6665" max="6666" width="11.140625" customWidth="1"/>
    <col min="6667" max="6667" width="10.5703125" customWidth="1"/>
    <col min="6668" max="6668" width="10.7109375" customWidth="1"/>
    <col min="6669" max="6669" width="12" customWidth="1"/>
    <col min="6670" max="6670" width="11.7109375" customWidth="1"/>
    <col min="6671" max="6671" width="10.85546875" customWidth="1"/>
    <col min="6672" max="6672" width="12" customWidth="1"/>
    <col min="6913" max="6913" width="24.42578125" customWidth="1"/>
    <col min="6914" max="6914" width="19.28515625" customWidth="1"/>
    <col min="6915" max="6915" width="13.5703125" customWidth="1"/>
    <col min="6916" max="6916" width="12.5703125" customWidth="1"/>
    <col min="6917" max="6918" width="12.85546875" customWidth="1"/>
    <col min="6919" max="6920" width="12" customWidth="1"/>
    <col min="6921" max="6922" width="11.140625" customWidth="1"/>
    <col min="6923" max="6923" width="10.5703125" customWidth="1"/>
    <col min="6924" max="6924" width="10.7109375" customWidth="1"/>
    <col min="6925" max="6925" width="12" customWidth="1"/>
    <col min="6926" max="6926" width="11.7109375" customWidth="1"/>
    <col min="6927" max="6927" width="10.85546875" customWidth="1"/>
    <col min="6928" max="6928" width="12" customWidth="1"/>
    <col min="7169" max="7169" width="24.42578125" customWidth="1"/>
    <col min="7170" max="7170" width="19.28515625" customWidth="1"/>
    <col min="7171" max="7171" width="13.5703125" customWidth="1"/>
    <col min="7172" max="7172" width="12.5703125" customWidth="1"/>
    <col min="7173" max="7174" width="12.85546875" customWidth="1"/>
    <col min="7175" max="7176" width="12" customWidth="1"/>
    <col min="7177" max="7178" width="11.140625" customWidth="1"/>
    <col min="7179" max="7179" width="10.5703125" customWidth="1"/>
    <col min="7180" max="7180" width="10.7109375" customWidth="1"/>
    <col min="7181" max="7181" width="12" customWidth="1"/>
    <col min="7182" max="7182" width="11.7109375" customWidth="1"/>
    <col min="7183" max="7183" width="10.85546875" customWidth="1"/>
    <col min="7184" max="7184" width="12" customWidth="1"/>
    <col min="7425" max="7425" width="24.42578125" customWidth="1"/>
    <col min="7426" max="7426" width="19.28515625" customWidth="1"/>
    <col min="7427" max="7427" width="13.5703125" customWidth="1"/>
    <col min="7428" max="7428" width="12.5703125" customWidth="1"/>
    <col min="7429" max="7430" width="12.85546875" customWidth="1"/>
    <col min="7431" max="7432" width="12" customWidth="1"/>
    <col min="7433" max="7434" width="11.140625" customWidth="1"/>
    <col min="7435" max="7435" width="10.5703125" customWidth="1"/>
    <col min="7436" max="7436" width="10.7109375" customWidth="1"/>
    <col min="7437" max="7437" width="12" customWidth="1"/>
    <col min="7438" max="7438" width="11.7109375" customWidth="1"/>
    <col min="7439" max="7439" width="10.85546875" customWidth="1"/>
    <col min="7440" max="7440" width="12" customWidth="1"/>
    <col min="7681" max="7681" width="24.42578125" customWidth="1"/>
    <col min="7682" max="7682" width="19.28515625" customWidth="1"/>
    <col min="7683" max="7683" width="13.5703125" customWidth="1"/>
    <col min="7684" max="7684" width="12.5703125" customWidth="1"/>
    <col min="7685" max="7686" width="12.85546875" customWidth="1"/>
    <col min="7687" max="7688" width="12" customWidth="1"/>
    <col min="7689" max="7690" width="11.140625" customWidth="1"/>
    <col min="7691" max="7691" width="10.5703125" customWidth="1"/>
    <col min="7692" max="7692" width="10.7109375" customWidth="1"/>
    <col min="7693" max="7693" width="12" customWidth="1"/>
    <col min="7694" max="7694" width="11.7109375" customWidth="1"/>
    <col min="7695" max="7695" width="10.85546875" customWidth="1"/>
    <col min="7696" max="7696" width="12" customWidth="1"/>
    <col min="7937" max="7937" width="24.42578125" customWidth="1"/>
    <col min="7938" max="7938" width="19.28515625" customWidth="1"/>
    <col min="7939" max="7939" width="13.5703125" customWidth="1"/>
    <col min="7940" max="7940" width="12.5703125" customWidth="1"/>
    <col min="7941" max="7942" width="12.85546875" customWidth="1"/>
    <col min="7943" max="7944" width="12" customWidth="1"/>
    <col min="7945" max="7946" width="11.140625" customWidth="1"/>
    <col min="7947" max="7947" width="10.5703125" customWidth="1"/>
    <col min="7948" max="7948" width="10.7109375" customWidth="1"/>
    <col min="7949" max="7949" width="12" customWidth="1"/>
    <col min="7950" max="7950" width="11.7109375" customWidth="1"/>
    <col min="7951" max="7951" width="10.85546875" customWidth="1"/>
    <col min="7952" max="7952" width="12" customWidth="1"/>
    <col min="8193" max="8193" width="24.42578125" customWidth="1"/>
    <col min="8194" max="8194" width="19.28515625" customWidth="1"/>
    <col min="8195" max="8195" width="13.5703125" customWidth="1"/>
    <col min="8196" max="8196" width="12.5703125" customWidth="1"/>
    <col min="8197" max="8198" width="12.85546875" customWidth="1"/>
    <col min="8199" max="8200" width="12" customWidth="1"/>
    <col min="8201" max="8202" width="11.140625" customWidth="1"/>
    <col min="8203" max="8203" width="10.5703125" customWidth="1"/>
    <col min="8204" max="8204" width="10.7109375" customWidth="1"/>
    <col min="8205" max="8205" width="12" customWidth="1"/>
    <col min="8206" max="8206" width="11.7109375" customWidth="1"/>
    <col min="8207" max="8207" width="10.85546875" customWidth="1"/>
    <col min="8208" max="8208" width="12" customWidth="1"/>
    <col min="8449" max="8449" width="24.42578125" customWidth="1"/>
    <col min="8450" max="8450" width="19.28515625" customWidth="1"/>
    <col min="8451" max="8451" width="13.5703125" customWidth="1"/>
    <col min="8452" max="8452" width="12.5703125" customWidth="1"/>
    <col min="8453" max="8454" width="12.85546875" customWidth="1"/>
    <col min="8455" max="8456" width="12" customWidth="1"/>
    <col min="8457" max="8458" width="11.140625" customWidth="1"/>
    <col min="8459" max="8459" width="10.5703125" customWidth="1"/>
    <col min="8460" max="8460" width="10.7109375" customWidth="1"/>
    <col min="8461" max="8461" width="12" customWidth="1"/>
    <col min="8462" max="8462" width="11.7109375" customWidth="1"/>
    <col min="8463" max="8463" width="10.85546875" customWidth="1"/>
    <col min="8464" max="8464" width="12" customWidth="1"/>
    <col min="8705" max="8705" width="24.42578125" customWidth="1"/>
    <col min="8706" max="8706" width="19.28515625" customWidth="1"/>
    <col min="8707" max="8707" width="13.5703125" customWidth="1"/>
    <col min="8708" max="8708" width="12.5703125" customWidth="1"/>
    <col min="8709" max="8710" width="12.85546875" customWidth="1"/>
    <col min="8711" max="8712" width="12" customWidth="1"/>
    <col min="8713" max="8714" width="11.140625" customWidth="1"/>
    <col min="8715" max="8715" width="10.5703125" customWidth="1"/>
    <col min="8716" max="8716" width="10.7109375" customWidth="1"/>
    <col min="8717" max="8717" width="12" customWidth="1"/>
    <col min="8718" max="8718" width="11.7109375" customWidth="1"/>
    <col min="8719" max="8719" width="10.85546875" customWidth="1"/>
    <col min="8720" max="8720" width="12" customWidth="1"/>
    <col min="8961" max="8961" width="24.42578125" customWidth="1"/>
    <col min="8962" max="8962" width="19.28515625" customWidth="1"/>
    <col min="8963" max="8963" width="13.5703125" customWidth="1"/>
    <col min="8964" max="8964" width="12.5703125" customWidth="1"/>
    <col min="8965" max="8966" width="12.85546875" customWidth="1"/>
    <col min="8967" max="8968" width="12" customWidth="1"/>
    <col min="8969" max="8970" width="11.140625" customWidth="1"/>
    <col min="8971" max="8971" width="10.5703125" customWidth="1"/>
    <col min="8972" max="8972" width="10.7109375" customWidth="1"/>
    <col min="8973" max="8973" width="12" customWidth="1"/>
    <col min="8974" max="8974" width="11.7109375" customWidth="1"/>
    <col min="8975" max="8975" width="10.85546875" customWidth="1"/>
    <col min="8976" max="8976" width="12" customWidth="1"/>
    <col min="9217" max="9217" width="24.42578125" customWidth="1"/>
    <col min="9218" max="9218" width="19.28515625" customWidth="1"/>
    <col min="9219" max="9219" width="13.5703125" customWidth="1"/>
    <col min="9220" max="9220" width="12.5703125" customWidth="1"/>
    <col min="9221" max="9222" width="12.85546875" customWidth="1"/>
    <col min="9223" max="9224" width="12" customWidth="1"/>
    <col min="9225" max="9226" width="11.140625" customWidth="1"/>
    <col min="9227" max="9227" width="10.5703125" customWidth="1"/>
    <col min="9228" max="9228" width="10.7109375" customWidth="1"/>
    <col min="9229" max="9229" width="12" customWidth="1"/>
    <col min="9230" max="9230" width="11.7109375" customWidth="1"/>
    <col min="9231" max="9231" width="10.85546875" customWidth="1"/>
    <col min="9232" max="9232" width="12" customWidth="1"/>
    <col min="9473" max="9473" width="24.42578125" customWidth="1"/>
    <col min="9474" max="9474" width="19.28515625" customWidth="1"/>
    <col min="9475" max="9475" width="13.5703125" customWidth="1"/>
    <col min="9476" max="9476" width="12.5703125" customWidth="1"/>
    <col min="9477" max="9478" width="12.85546875" customWidth="1"/>
    <col min="9479" max="9480" width="12" customWidth="1"/>
    <col min="9481" max="9482" width="11.140625" customWidth="1"/>
    <col min="9483" max="9483" width="10.5703125" customWidth="1"/>
    <col min="9484" max="9484" width="10.7109375" customWidth="1"/>
    <col min="9485" max="9485" width="12" customWidth="1"/>
    <col min="9486" max="9486" width="11.7109375" customWidth="1"/>
    <col min="9487" max="9487" width="10.85546875" customWidth="1"/>
    <col min="9488" max="9488" width="12" customWidth="1"/>
    <col min="9729" max="9729" width="24.42578125" customWidth="1"/>
    <col min="9730" max="9730" width="19.28515625" customWidth="1"/>
    <col min="9731" max="9731" width="13.5703125" customWidth="1"/>
    <col min="9732" max="9732" width="12.5703125" customWidth="1"/>
    <col min="9733" max="9734" width="12.85546875" customWidth="1"/>
    <col min="9735" max="9736" width="12" customWidth="1"/>
    <col min="9737" max="9738" width="11.140625" customWidth="1"/>
    <col min="9739" max="9739" width="10.5703125" customWidth="1"/>
    <col min="9740" max="9740" width="10.7109375" customWidth="1"/>
    <col min="9741" max="9741" width="12" customWidth="1"/>
    <col min="9742" max="9742" width="11.7109375" customWidth="1"/>
    <col min="9743" max="9743" width="10.85546875" customWidth="1"/>
    <col min="9744" max="9744" width="12" customWidth="1"/>
    <col min="9985" max="9985" width="24.42578125" customWidth="1"/>
    <col min="9986" max="9986" width="19.28515625" customWidth="1"/>
    <col min="9987" max="9987" width="13.5703125" customWidth="1"/>
    <col min="9988" max="9988" width="12.5703125" customWidth="1"/>
    <col min="9989" max="9990" width="12.85546875" customWidth="1"/>
    <col min="9991" max="9992" width="12" customWidth="1"/>
    <col min="9993" max="9994" width="11.140625" customWidth="1"/>
    <col min="9995" max="9995" width="10.5703125" customWidth="1"/>
    <col min="9996" max="9996" width="10.7109375" customWidth="1"/>
    <col min="9997" max="9997" width="12" customWidth="1"/>
    <col min="9998" max="9998" width="11.7109375" customWidth="1"/>
    <col min="9999" max="9999" width="10.85546875" customWidth="1"/>
    <col min="10000" max="10000" width="12" customWidth="1"/>
    <col min="10241" max="10241" width="24.42578125" customWidth="1"/>
    <col min="10242" max="10242" width="19.28515625" customWidth="1"/>
    <col min="10243" max="10243" width="13.5703125" customWidth="1"/>
    <col min="10244" max="10244" width="12.5703125" customWidth="1"/>
    <col min="10245" max="10246" width="12.85546875" customWidth="1"/>
    <col min="10247" max="10248" width="12" customWidth="1"/>
    <col min="10249" max="10250" width="11.140625" customWidth="1"/>
    <col min="10251" max="10251" width="10.5703125" customWidth="1"/>
    <col min="10252" max="10252" width="10.7109375" customWidth="1"/>
    <col min="10253" max="10253" width="12" customWidth="1"/>
    <col min="10254" max="10254" width="11.7109375" customWidth="1"/>
    <col min="10255" max="10255" width="10.85546875" customWidth="1"/>
    <col min="10256" max="10256" width="12" customWidth="1"/>
    <col min="10497" max="10497" width="24.42578125" customWidth="1"/>
    <col min="10498" max="10498" width="19.28515625" customWidth="1"/>
    <col min="10499" max="10499" width="13.5703125" customWidth="1"/>
    <col min="10500" max="10500" width="12.5703125" customWidth="1"/>
    <col min="10501" max="10502" width="12.85546875" customWidth="1"/>
    <col min="10503" max="10504" width="12" customWidth="1"/>
    <col min="10505" max="10506" width="11.140625" customWidth="1"/>
    <col min="10507" max="10507" width="10.5703125" customWidth="1"/>
    <col min="10508" max="10508" width="10.7109375" customWidth="1"/>
    <col min="10509" max="10509" width="12" customWidth="1"/>
    <col min="10510" max="10510" width="11.7109375" customWidth="1"/>
    <col min="10511" max="10511" width="10.85546875" customWidth="1"/>
    <col min="10512" max="10512" width="12" customWidth="1"/>
    <col min="10753" max="10753" width="24.42578125" customWidth="1"/>
    <col min="10754" max="10754" width="19.28515625" customWidth="1"/>
    <col min="10755" max="10755" width="13.5703125" customWidth="1"/>
    <col min="10756" max="10756" width="12.5703125" customWidth="1"/>
    <col min="10757" max="10758" width="12.85546875" customWidth="1"/>
    <col min="10759" max="10760" width="12" customWidth="1"/>
    <col min="10761" max="10762" width="11.140625" customWidth="1"/>
    <col min="10763" max="10763" width="10.5703125" customWidth="1"/>
    <col min="10764" max="10764" width="10.7109375" customWidth="1"/>
    <col min="10765" max="10765" width="12" customWidth="1"/>
    <col min="10766" max="10766" width="11.7109375" customWidth="1"/>
    <col min="10767" max="10767" width="10.85546875" customWidth="1"/>
    <col min="10768" max="10768" width="12" customWidth="1"/>
    <col min="11009" max="11009" width="24.42578125" customWidth="1"/>
    <col min="11010" max="11010" width="19.28515625" customWidth="1"/>
    <col min="11011" max="11011" width="13.5703125" customWidth="1"/>
    <col min="11012" max="11012" width="12.5703125" customWidth="1"/>
    <col min="11013" max="11014" width="12.85546875" customWidth="1"/>
    <col min="11015" max="11016" width="12" customWidth="1"/>
    <col min="11017" max="11018" width="11.140625" customWidth="1"/>
    <col min="11019" max="11019" width="10.5703125" customWidth="1"/>
    <col min="11020" max="11020" width="10.7109375" customWidth="1"/>
    <col min="11021" max="11021" width="12" customWidth="1"/>
    <col min="11022" max="11022" width="11.7109375" customWidth="1"/>
    <col min="11023" max="11023" width="10.85546875" customWidth="1"/>
    <col min="11024" max="11024" width="12" customWidth="1"/>
    <col min="11265" max="11265" width="24.42578125" customWidth="1"/>
    <col min="11266" max="11266" width="19.28515625" customWidth="1"/>
    <col min="11267" max="11267" width="13.5703125" customWidth="1"/>
    <col min="11268" max="11268" width="12.5703125" customWidth="1"/>
    <col min="11269" max="11270" width="12.85546875" customWidth="1"/>
    <col min="11271" max="11272" width="12" customWidth="1"/>
    <col min="11273" max="11274" width="11.140625" customWidth="1"/>
    <col min="11275" max="11275" width="10.5703125" customWidth="1"/>
    <col min="11276" max="11276" width="10.7109375" customWidth="1"/>
    <col min="11277" max="11277" width="12" customWidth="1"/>
    <col min="11278" max="11278" width="11.7109375" customWidth="1"/>
    <col min="11279" max="11279" width="10.85546875" customWidth="1"/>
    <col min="11280" max="11280" width="12" customWidth="1"/>
    <col min="11521" max="11521" width="24.42578125" customWidth="1"/>
    <col min="11522" max="11522" width="19.28515625" customWidth="1"/>
    <col min="11523" max="11523" width="13.5703125" customWidth="1"/>
    <col min="11524" max="11524" width="12.5703125" customWidth="1"/>
    <col min="11525" max="11526" width="12.85546875" customWidth="1"/>
    <col min="11527" max="11528" width="12" customWidth="1"/>
    <col min="11529" max="11530" width="11.140625" customWidth="1"/>
    <col min="11531" max="11531" width="10.5703125" customWidth="1"/>
    <col min="11532" max="11532" width="10.7109375" customWidth="1"/>
    <col min="11533" max="11533" width="12" customWidth="1"/>
    <col min="11534" max="11534" width="11.7109375" customWidth="1"/>
    <col min="11535" max="11535" width="10.85546875" customWidth="1"/>
    <col min="11536" max="11536" width="12" customWidth="1"/>
    <col min="11777" max="11777" width="24.42578125" customWidth="1"/>
    <col min="11778" max="11778" width="19.28515625" customWidth="1"/>
    <col min="11779" max="11779" width="13.5703125" customWidth="1"/>
    <col min="11780" max="11780" width="12.5703125" customWidth="1"/>
    <col min="11781" max="11782" width="12.85546875" customWidth="1"/>
    <col min="11783" max="11784" width="12" customWidth="1"/>
    <col min="11785" max="11786" width="11.140625" customWidth="1"/>
    <col min="11787" max="11787" width="10.5703125" customWidth="1"/>
    <col min="11788" max="11788" width="10.7109375" customWidth="1"/>
    <col min="11789" max="11789" width="12" customWidth="1"/>
    <col min="11790" max="11790" width="11.7109375" customWidth="1"/>
    <col min="11791" max="11791" width="10.85546875" customWidth="1"/>
    <col min="11792" max="11792" width="12" customWidth="1"/>
    <col min="12033" max="12033" width="24.42578125" customWidth="1"/>
    <col min="12034" max="12034" width="19.28515625" customWidth="1"/>
    <col min="12035" max="12035" width="13.5703125" customWidth="1"/>
    <col min="12036" max="12036" width="12.5703125" customWidth="1"/>
    <col min="12037" max="12038" width="12.85546875" customWidth="1"/>
    <col min="12039" max="12040" width="12" customWidth="1"/>
    <col min="12041" max="12042" width="11.140625" customWidth="1"/>
    <col min="12043" max="12043" width="10.5703125" customWidth="1"/>
    <col min="12044" max="12044" width="10.7109375" customWidth="1"/>
    <col min="12045" max="12045" width="12" customWidth="1"/>
    <col min="12046" max="12046" width="11.7109375" customWidth="1"/>
    <col min="12047" max="12047" width="10.85546875" customWidth="1"/>
    <col min="12048" max="12048" width="12" customWidth="1"/>
    <col min="12289" max="12289" width="24.42578125" customWidth="1"/>
    <col min="12290" max="12290" width="19.28515625" customWidth="1"/>
    <col min="12291" max="12291" width="13.5703125" customWidth="1"/>
    <col min="12292" max="12292" width="12.5703125" customWidth="1"/>
    <col min="12293" max="12294" width="12.85546875" customWidth="1"/>
    <col min="12295" max="12296" width="12" customWidth="1"/>
    <col min="12297" max="12298" width="11.140625" customWidth="1"/>
    <col min="12299" max="12299" width="10.5703125" customWidth="1"/>
    <col min="12300" max="12300" width="10.7109375" customWidth="1"/>
    <col min="12301" max="12301" width="12" customWidth="1"/>
    <col min="12302" max="12302" width="11.7109375" customWidth="1"/>
    <col min="12303" max="12303" width="10.85546875" customWidth="1"/>
    <col min="12304" max="12304" width="12" customWidth="1"/>
    <col min="12545" max="12545" width="24.42578125" customWidth="1"/>
    <col min="12546" max="12546" width="19.28515625" customWidth="1"/>
    <col min="12547" max="12547" width="13.5703125" customWidth="1"/>
    <col min="12548" max="12548" width="12.5703125" customWidth="1"/>
    <col min="12549" max="12550" width="12.85546875" customWidth="1"/>
    <col min="12551" max="12552" width="12" customWidth="1"/>
    <col min="12553" max="12554" width="11.140625" customWidth="1"/>
    <col min="12555" max="12555" width="10.5703125" customWidth="1"/>
    <col min="12556" max="12556" width="10.7109375" customWidth="1"/>
    <col min="12557" max="12557" width="12" customWidth="1"/>
    <col min="12558" max="12558" width="11.7109375" customWidth="1"/>
    <col min="12559" max="12559" width="10.85546875" customWidth="1"/>
    <col min="12560" max="12560" width="12" customWidth="1"/>
    <col min="12801" max="12801" width="24.42578125" customWidth="1"/>
    <col min="12802" max="12802" width="19.28515625" customWidth="1"/>
    <col min="12803" max="12803" width="13.5703125" customWidth="1"/>
    <col min="12804" max="12804" width="12.5703125" customWidth="1"/>
    <col min="12805" max="12806" width="12.85546875" customWidth="1"/>
    <col min="12807" max="12808" width="12" customWidth="1"/>
    <col min="12809" max="12810" width="11.140625" customWidth="1"/>
    <col min="12811" max="12811" width="10.5703125" customWidth="1"/>
    <col min="12812" max="12812" width="10.7109375" customWidth="1"/>
    <col min="12813" max="12813" width="12" customWidth="1"/>
    <col min="12814" max="12814" width="11.7109375" customWidth="1"/>
    <col min="12815" max="12815" width="10.85546875" customWidth="1"/>
    <col min="12816" max="12816" width="12" customWidth="1"/>
    <col min="13057" max="13057" width="24.42578125" customWidth="1"/>
    <col min="13058" max="13058" width="19.28515625" customWidth="1"/>
    <col min="13059" max="13059" width="13.5703125" customWidth="1"/>
    <col min="13060" max="13060" width="12.5703125" customWidth="1"/>
    <col min="13061" max="13062" width="12.85546875" customWidth="1"/>
    <col min="13063" max="13064" width="12" customWidth="1"/>
    <col min="13065" max="13066" width="11.140625" customWidth="1"/>
    <col min="13067" max="13067" width="10.5703125" customWidth="1"/>
    <col min="13068" max="13068" width="10.7109375" customWidth="1"/>
    <col min="13069" max="13069" width="12" customWidth="1"/>
    <col min="13070" max="13070" width="11.7109375" customWidth="1"/>
    <col min="13071" max="13071" width="10.85546875" customWidth="1"/>
    <col min="13072" max="13072" width="12" customWidth="1"/>
    <col min="13313" max="13313" width="24.42578125" customWidth="1"/>
    <col min="13314" max="13314" width="19.28515625" customWidth="1"/>
    <col min="13315" max="13315" width="13.5703125" customWidth="1"/>
    <col min="13316" max="13316" width="12.5703125" customWidth="1"/>
    <col min="13317" max="13318" width="12.85546875" customWidth="1"/>
    <col min="13319" max="13320" width="12" customWidth="1"/>
    <col min="13321" max="13322" width="11.140625" customWidth="1"/>
    <col min="13323" max="13323" width="10.5703125" customWidth="1"/>
    <col min="13324" max="13324" width="10.7109375" customWidth="1"/>
    <col min="13325" max="13325" width="12" customWidth="1"/>
    <col min="13326" max="13326" width="11.7109375" customWidth="1"/>
    <col min="13327" max="13327" width="10.85546875" customWidth="1"/>
    <col min="13328" max="13328" width="12" customWidth="1"/>
    <col min="13569" max="13569" width="24.42578125" customWidth="1"/>
    <col min="13570" max="13570" width="19.28515625" customWidth="1"/>
    <col min="13571" max="13571" width="13.5703125" customWidth="1"/>
    <col min="13572" max="13572" width="12.5703125" customWidth="1"/>
    <col min="13573" max="13574" width="12.85546875" customWidth="1"/>
    <col min="13575" max="13576" width="12" customWidth="1"/>
    <col min="13577" max="13578" width="11.140625" customWidth="1"/>
    <col min="13579" max="13579" width="10.5703125" customWidth="1"/>
    <col min="13580" max="13580" width="10.7109375" customWidth="1"/>
    <col min="13581" max="13581" width="12" customWidth="1"/>
    <col min="13582" max="13582" width="11.7109375" customWidth="1"/>
    <col min="13583" max="13583" width="10.85546875" customWidth="1"/>
    <col min="13584" max="13584" width="12" customWidth="1"/>
    <col min="13825" max="13825" width="24.42578125" customWidth="1"/>
    <col min="13826" max="13826" width="19.28515625" customWidth="1"/>
    <col min="13827" max="13827" width="13.5703125" customWidth="1"/>
    <col min="13828" max="13828" width="12.5703125" customWidth="1"/>
    <col min="13829" max="13830" width="12.85546875" customWidth="1"/>
    <col min="13831" max="13832" width="12" customWidth="1"/>
    <col min="13833" max="13834" width="11.140625" customWidth="1"/>
    <col min="13835" max="13835" width="10.5703125" customWidth="1"/>
    <col min="13836" max="13836" width="10.7109375" customWidth="1"/>
    <col min="13837" max="13837" width="12" customWidth="1"/>
    <col min="13838" max="13838" width="11.7109375" customWidth="1"/>
    <col min="13839" max="13839" width="10.85546875" customWidth="1"/>
    <col min="13840" max="13840" width="12" customWidth="1"/>
    <col min="14081" max="14081" width="24.42578125" customWidth="1"/>
    <col min="14082" max="14082" width="19.28515625" customWidth="1"/>
    <col min="14083" max="14083" width="13.5703125" customWidth="1"/>
    <col min="14084" max="14084" width="12.5703125" customWidth="1"/>
    <col min="14085" max="14086" width="12.85546875" customWidth="1"/>
    <col min="14087" max="14088" width="12" customWidth="1"/>
    <col min="14089" max="14090" width="11.140625" customWidth="1"/>
    <col min="14091" max="14091" width="10.5703125" customWidth="1"/>
    <col min="14092" max="14092" width="10.7109375" customWidth="1"/>
    <col min="14093" max="14093" width="12" customWidth="1"/>
    <col min="14094" max="14094" width="11.7109375" customWidth="1"/>
    <col min="14095" max="14095" width="10.85546875" customWidth="1"/>
    <col min="14096" max="14096" width="12" customWidth="1"/>
    <col min="14337" max="14337" width="24.42578125" customWidth="1"/>
    <col min="14338" max="14338" width="19.28515625" customWidth="1"/>
    <col min="14339" max="14339" width="13.5703125" customWidth="1"/>
    <col min="14340" max="14340" width="12.5703125" customWidth="1"/>
    <col min="14341" max="14342" width="12.85546875" customWidth="1"/>
    <col min="14343" max="14344" width="12" customWidth="1"/>
    <col min="14345" max="14346" width="11.140625" customWidth="1"/>
    <col min="14347" max="14347" width="10.5703125" customWidth="1"/>
    <col min="14348" max="14348" width="10.7109375" customWidth="1"/>
    <col min="14349" max="14349" width="12" customWidth="1"/>
    <col min="14350" max="14350" width="11.7109375" customWidth="1"/>
    <col min="14351" max="14351" width="10.85546875" customWidth="1"/>
    <col min="14352" max="14352" width="12" customWidth="1"/>
    <col min="14593" max="14593" width="24.42578125" customWidth="1"/>
    <col min="14594" max="14594" width="19.28515625" customWidth="1"/>
    <col min="14595" max="14595" width="13.5703125" customWidth="1"/>
    <col min="14596" max="14596" width="12.5703125" customWidth="1"/>
    <col min="14597" max="14598" width="12.85546875" customWidth="1"/>
    <col min="14599" max="14600" width="12" customWidth="1"/>
    <col min="14601" max="14602" width="11.140625" customWidth="1"/>
    <col min="14603" max="14603" width="10.5703125" customWidth="1"/>
    <col min="14604" max="14604" width="10.7109375" customWidth="1"/>
    <col min="14605" max="14605" width="12" customWidth="1"/>
    <col min="14606" max="14606" width="11.7109375" customWidth="1"/>
    <col min="14607" max="14607" width="10.85546875" customWidth="1"/>
    <col min="14608" max="14608" width="12" customWidth="1"/>
    <col min="14849" max="14849" width="24.42578125" customWidth="1"/>
    <col min="14850" max="14850" width="19.28515625" customWidth="1"/>
    <col min="14851" max="14851" width="13.5703125" customWidth="1"/>
    <col min="14852" max="14852" width="12.5703125" customWidth="1"/>
    <col min="14853" max="14854" width="12.85546875" customWidth="1"/>
    <col min="14855" max="14856" width="12" customWidth="1"/>
    <col min="14857" max="14858" width="11.140625" customWidth="1"/>
    <col min="14859" max="14859" width="10.5703125" customWidth="1"/>
    <col min="14860" max="14860" width="10.7109375" customWidth="1"/>
    <col min="14861" max="14861" width="12" customWidth="1"/>
    <col min="14862" max="14862" width="11.7109375" customWidth="1"/>
    <col min="14863" max="14863" width="10.85546875" customWidth="1"/>
    <col min="14864" max="14864" width="12" customWidth="1"/>
    <col min="15105" max="15105" width="24.42578125" customWidth="1"/>
    <col min="15106" max="15106" width="19.28515625" customWidth="1"/>
    <col min="15107" max="15107" width="13.5703125" customWidth="1"/>
    <col min="15108" max="15108" width="12.5703125" customWidth="1"/>
    <col min="15109" max="15110" width="12.85546875" customWidth="1"/>
    <col min="15111" max="15112" width="12" customWidth="1"/>
    <col min="15113" max="15114" width="11.140625" customWidth="1"/>
    <col min="15115" max="15115" width="10.5703125" customWidth="1"/>
    <col min="15116" max="15116" width="10.7109375" customWidth="1"/>
    <col min="15117" max="15117" width="12" customWidth="1"/>
    <col min="15118" max="15118" width="11.7109375" customWidth="1"/>
    <col min="15119" max="15119" width="10.85546875" customWidth="1"/>
    <col min="15120" max="15120" width="12" customWidth="1"/>
    <col min="15361" max="15361" width="24.42578125" customWidth="1"/>
    <col min="15362" max="15362" width="19.28515625" customWidth="1"/>
    <col min="15363" max="15363" width="13.5703125" customWidth="1"/>
    <col min="15364" max="15364" width="12.5703125" customWidth="1"/>
    <col min="15365" max="15366" width="12.85546875" customWidth="1"/>
    <col min="15367" max="15368" width="12" customWidth="1"/>
    <col min="15369" max="15370" width="11.140625" customWidth="1"/>
    <col min="15371" max="15371" width="10.5703125" customWidth="1"/>
    <col min="15372" max="15372" width="10.7109375" customWidth="1"/>
    <col min="15373" max="15373" width="12" customWidth="1"/>
    <col min="15374" max="15374" width="11.7109375" customWidth="1"/>
    <col min="15375" max="15375" width="10.85546875" customWidth="1"/>
    <col min="15376" max="15376" width="12" customWidth="1"/>
    <col min="15617" max="15617" width="24.42578125" customWidth="1"/>
    <col min="15618" max="15618" width="19.28515625" customWidth="1"/>
    <col min="15619" max="15619" width="13.5703125" customWidth="1"/>
    <col min="15620" max="15620" width="12.5703125" customWidth="1"/>
    <col min="15621" max="15622" width="12.85546875" customWidth="1"/>
    <col min="15623" max="15624" width="12" customWidth="1"/>
    <col min="15625" max="15626" width="11.140625" customWidth="1"/>
    <col min="15627" max="15627" width="10.5703125" customWidth="1"/>
    <col min="15628" max="15628" width="10.7109375" customWidth="1"/>
    <col min="15629" max="15629" width="12" customWidth="1"/>
    <col min="15630" max="15630" width="11.7109375" customWidth="1"/>
    <col min="15631" max="15631" width="10.85546875" customWidth="1"/>
    <col min="15632" max="15632" width="12" customWidth="1"/>
    <col min="15873" max="15873" width="24.42578125" customWidth="1"/>
    <col min="15874" max="15874" width="19.28515625" customWidth="1"/>
    <col min="15875" max="15875" width="13.5703125" customWidth="1"/>
    <col min="15876" max="15876" width="12.5703125" customWidth="1"/>
    <col min="15877" max="15878" width="12.85546875" customWidth="1"/>
    <col min="15879" max="15880" width="12" customWidth="1"/>
    <col min="15881" max="15882" width="11.140625" customWidth="1"/>
    <col min="15883" max="15883" width="10.5703125" customWidth="1"/>
    <col min="15884" max="15884" width="10.7109375" customWidth="1"/>
    <col min="15885" max="15885" width="12" customWidth="1"/>
    <col min="15886" max="15886" width="11.7109375" customWidth="1"/>
    <col min="15887" max="15887" width="10.85546875" customWidth="1"/>
    <col min="15888" max="15888" width="12" customWidth="1"/>
    <col min="16129" max="16129" width="24.42578125" customWidth="1"/>
    <col min="16130" max="16130" width="19.28515625" customWidth="1"/>
    <col min="16131" max="16131" width="13.5703125" customWidth="1"/>
    <col min="16132" max="16132" width="12.5703125" customWidth="1"/>
    <col min="16133" max="16134" width="12.85546875" customWidth="1"/>
    <col min="16135" max="16136" width="12" customWidth="1"/>
    <col min="16137" max="16138" width="11.140625" customWidth="1"/>
    <col min="16139" max="16139" width="10.5703125" customWidth="1"/>
    <col min="16140" max="16140" width="10.7109375" customWidth="1"/>
    <col min="16141" max="16141" width="12" customWidth="1"/>
    <col min="16142" max="16142" width="11.7109375" customWidth="1"/>
    <col min="16143" max="16143" width="10.85546875" customWidth="1"/>
    <col min="16144" max="16144" width="12" customWidth="1"/>
  </cols>
  <sheetData>
    <row r="1" spans="1:18" ht="48.75" customHeight="1" x14ac:dyDescent="0.25"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8" ht="21.75" customHeight="1" x14ac:dyDescent="0.25">
      <c r="A2" s="691" t="s">
        <v>387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</row>
    <row r="3" spans="1:18" ht="18" x14ac:dyDescent="0.25">
      <c r="A3" s="691" t="s">
        <v>403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</row>
    <row r="4" spans="1:18" ht="4.5" customHeight="1" x14ac:dyDescent="0.25">
      <c r="B4" s="12"/>
      <c r="C4" s="16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8" ht="15" customHeight="1" x14ac:dyDescent="0.25">
      <c r="A5" s="687" t="s">
        <v>0</v>
      </c>
      <c r="B5" s="688"/>
      <c r="C5" s="653" t="s">
        <v>41</v>
      </c>
      <c r="D5" s="654"/>
      <c r="E5" s="654"/>
      <c r="F5" s="654"/>
      <c r="G5" s="654"/>
      <c r="H5" s="654"/>
      <c r="I5" s="654"/>
      <c r="J5" s="654"/>
      <c r="K5" s="654"/>
      <c r="L5" s="654"/>
      <c r="M5" s="653"/>
      <c r="N5" s="653"/>
      <c r="O5" s="653"/>
      <c r="P5" s="653"/>
    </row>
    <row r="6" spans="1:18" ht="19.5" customHeight="1" x14ac:dyDescent="0.25">
      <c r="A6" s="687"/>
      <c r="B6" s="688"/>
      <c r="C6" s="655" t="s">
        <v>85</v>
      </c>
      <c r="D6" s="656" t="s">
        <v>1</v>
      </c>
      <c r="E6" s="656" t="s">
        <v>2</v>
      </c>
      <c r="F6" s="656" t="s">
        <v>3</v>
      </c>
      <c r="G6" s="656" t="s">
        <v>4</v>
      </c>
      <c r="H6" s="656" t="s">
        <v>5</v>
      </c>
      <c r="I6" s="656" t="s">
        <v>6</v>
      </c>
      <c r="J6" s="656" t="s">
        <v>7</v>
      </c>
      <c r="K6" s="656" t="s">
        <v>8</v>
      </c>
      <c r="L6" s="656" t="s">
        <v>9</v>
      </c>
      <c r="M6" s="655" t="s">
        <v>389</v>
      </c>
      <c r="N6" s="655" t="s">
        <v>11</v>
      </c>
      <c r="O6" s="655" t="s">
        <v>12</v>
      </c>
      <c r="P6" s="655" t="s">
        <v>13</v>
      </c>
    </row>
    <row r="7" spans="1:18" s="32" customFormat="1" ht="18.75" customHeight="1" x14ac:dyDescent="0.2">
      <c r="A7" s="657" t="s">
        <v>42</v>
      </c>
      <c r="C7" s="65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8" ht="15.75" customHeight="1" x14ac:dyDescent="0.25">
      <c r="A8" s="683" t="s">
        <v>100</v>
      </c>
      <c r="B8" s="47" t="s">
        <v>101</v>
      </c>
      <c r="C8" s="659" t="s">
        <v>14</v>
      </c>
      <c r="D8" s="660">
        <v>31.163333333333334</v>
      </c>
      <c r="E8" s="660">
        <v>31.196969696969692</v>
      </c>
      <c r="F8" s="660">
        <v>31.685714285714287</v>
      </c>
      <c r="G8" s="660">
        <v>32.363636363636367</v>
      </c>
      <c r="H8" s="660">
        <v>32.86666666666666</v>
      </c>
      <c r="I8" s="660">
        <v>33.06388888888889</v>
      </c>
      <c r="J8" s="660">
        <v>33.125000000000007</v>
      </c>
      <c r="K8" s="660">
        <v>32.674358974358981</v>
      </c>
      <c r="L8" s="660">
        <v>33.68055555555555</v>
      </c>
      <c r="M8" s="660">
        <v>34.875</v>
      </c>
      <c r="N8" s="660">
        <v>34.797619047619051</v>
      </c>
      <c r="O8" s="660">
        <v>35.575757575757571</v>
      </c>
      <c r="P8" s="661">
        <f>AVERAGE(D8:O8)</f>
        <v>33.089041699041694</v>
      </c>
    </row>
    <row r="9" spans="1:18" ht="15.75" customHeight="1" x14ac:dyDescent="0.25">
      <c r="A9" s="684"/>
      <c r="B9" s="47" t="s">
        <v>102</v>
      </c>
      <c r="C9" s="659" t="s">
        <v>14</v>
      </c>
      <c r="D9" s="660">
        <v>27.693333333333335</v>
      </c>
      <c r="E9" s="660">
        <v>27.751515151515154</v>
      </c>
      <c r="F9" s="660">
        <v>28.085714285714285</v>
      </c>
      <c r="G9" s="660">
        <v>28.181818181818176</v>
      </c>
      <c r="H9" s="660">
        <v>28.133333333333333</v>
      </c>
      <c r="I9" s="660">
        <v>28</v>
      </c>
      <c r="J9" s="660">
        <v>28.319444444444439</v>
      </c>
      <c r="K9" s="660">
        <v>28.743589743589741</v>
      </c>
      <c r="L9" s="660">
        <v>29.791666666666668</v>
      </c>
      <c r="M9" s="660">
        <v>31.333333333333332</v>
      </c>
      <c r="N9" s="660">
        <v>31.228571428571428</v>
      </c>
      <c r="O9" s="660">
        <v>32.530303030303031</v>
      </c>
      <c r="P9" s="661">
        <f>AVERAGE(D9:O9)</f>
        <v>29.14938524438524</v>
      </c>
    </row>
    <row r="10" spans="1:18" ht="15.75" customHeight="1" x14ac:dyDescent="0.25">
      <c r="A10" s="685"/>
      <c r="B10" s="47" t="s">
        <v>103</v>
      </c>
      <c r="C10" s="659" t="s">
        <v>14</v>
      </c>
      <c r="D10" s="660">
        <v>24.416666666666664</v>
      </c>
      <c r="E10" s="660">
        <v>24.560606060606059</v>
      </c>
      <c r="F10" s="660">
        <v>24.775000000000002</v>
      </c>
      <c r="G10" s="660">
        <v>25.09090909090909</v>
      </c>
      <c r="H10" s="660">
        <v>25.311904761904763</v>
      </c>
      <c r="I10" s="660">
        <v>25.505555555555556</v>
      </c>
      <c r="J10" s="660">
        <v>25.763888888888886</v>
      </c>
      <c r="K10" s="660">
        <v>25.728205128205122</v>
      </c>
      <c r="L10" s="660">
        <v>26.013888888888886</v>
      </c>
      <c r="M10" s="660">
        <v>27.547222222222221</v>
      </c>
      <c r="N10" s="660">
        <v>28.009523809523809</v>
      </c>
      <c r="O10" s="660">
        <v>28.469696969696965</v>
      </c>
      <c r="P10" s="661">
        <f>AVERAGE(D10:O10)</f>
        <v>25.93275567025567</v>
      </c>
    </row>
    <row r="11" spans="1:18" ht="15.75" customHeight="1" x14ac:dyDescent="0.25">
      <c r="B11" s="47" t="s">
        <v>15</v>
      </c>
      <c r="C11" s="659" t="s">
        <v>14</v>
      </c>
      <c r="D11" s="660">
        <v>23.849999999999998</v>
      </c>
      <c r="E11" s="660">
        <v>25.915151515151514</v>
      </c>
      <c r="F11" s="660">
        <v>26.286904761904765</v>
      </c>
      <c r="G11" s="660">
        <v>27.454545454545453</v>
      </c>
      <c r="H11" s="660">
        <v>27.508333333333329</v>
      </c>
      <c r="I11" s="660">
        <v>27.575000000000003</v>
      </c>
      <c r="J11" s="660">
        <v>28.990277777777777</v>
      </c>
      <c r="K11" s="660">
        <v>26.288461538461544</v>
      </c>
      <c r="L11" s="660">
        <v>24.283333333333328</v>
      </c>
      <c r="M11" s="660">
        <v>24.029166666666665</v>
      </c>
      <c r="N11" s="660">
        <v>23.607142857142858</v>
      </c>
      <c r="O11" s="660">
        <v>23.045454545454547</v>
      </c>
      <c r="P11" s="661">
        <f>AVERAGE(D11:O11)</f>
        <v>25.736147648647645</v>
      </c>
    </row>
    <row r="12" spans="1:18" ht="15.75" customHeight="1" x14ac:dyDescent="0.25">
      <c r="B12" s="660"/>
      <c r="C12" s="177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1"/>
    </row>
    <row r="13" spans="1:18" s="32" customFormat="1" ht="15.75" customHeight="1" x14ac:dyDescent="0.2">
      <c r="A13" s="62" t="s">
        <v>44</v>
      </c>
      <c r="C13" s="662"/>
      <c r="D13" s="663"/>
      <c r="E13" s="663"/>
      <c r="F13" s="663"/>
      <c r="G13" s="663"/>
      <c r="H13" s="663"/>
      <c r="I13" s="663"/>
      <c r="J13" s="663"/>
      <c r="K13" s="663"/>
      <c r="L13" s="663"/>
      <c r="M13" s="663"/>
      <c r="N13" s="663"/>
      <c r="O13" s="663"/>
      <c r="P13" s="661"/>
    </row>
    <row r="14" spans="1:18" ht="15.75" customHeight="1" x14ac:dyDescent="0.25">
      <c r="A14" s="683" t="s">
        <v>104</v>
      </c>
      <c r="B14" s="47" t="s">
        <v>105</v>
      </c>
      <c r="C14" s="659" t="s">
        <v>14</v>
      </c>
      <c r="D14" s="660">
        <v>69.000000000000014</v>
      </c>
      <c r="E14" s="660">
        <v>68.13636363636364</v>
      </c>
      <c r="F14" s="660">
        <v>67.946428571428569</v>
      </c>
      <c r="G14" s="660">
        <v>68.393939393939391</v>
      </c>
      <c r="H14" s="660">
        <v>68.785714285714292</v>
      </c>
      <c r="I14" s="660">
        <v>68.277777777777786</v>
      </c>
      <c r="J14" s="660">
        <v>68.541666666666671</v>
      </c>
      <c r="K14" s="660">
        <v>68.623076923076937</v>
      </c>
      <c r="L14" s="660">
        <v>68.902777777777771</v>
      </c>
      <c r="M14" s="660">
        <v>69.133333333333326</v>
      </c>
      <c r="N14" s="660">
        <v>67.604761904761901</v>
      </c>
      <c r="O14" s="660">
        <v>68.924242424242436</v>
      </c>
      <c r="P14" s="661">
        <f t="shared" ref="P14:P21" si="0">AVERAGE(D14:O14)</f>
        <v>68.522506891256896</v>
      </c>
      <c r="Q14" s="664"/>
      <c r="R14" s="664"/>
    </row>
    <row r="15" spans="1:18" ht="15.75" customHeight="1" x14ac:dyDescent="0.25">
      <c r="A15" s="684"/>
      <c r="B15" s="47" t="s">
        <v>106</v>
      </c>
      <c r="C15" s="659" t="s">
        <v>14</v>
      </c>
      <c r="D15" s="660">
        <v>72.283333333333331</v>
      </c>
      <c r="E15" s="660">
        <v>71.984848484848484</v>
      </c>
      <c r="F15" s="660">
        <v>71.660714285714292</v>
      </c>
      <c r="G15" s="660">
        <v>71.818181818181813</v>
      </c>
      <c r="H15" s="660">
        <v>71.869047619047606</v>
      </c>
      <c r="I15" s="660">
        <v>71.722222222222214</v>
      </c>
      <c r="J15" s="660">
        <v>71.791666666666671</v>
      </c>
      <c r="K15" s="660">
        <v>72.615384615384613</v>
      </c>
      <c r="L15" s="660">
        <v>71.666666666666657</v>
      </c>
      <c r="M15" s="660">
        <v>71.680555555555557</v>
      </c>
      <c r="N15" s="660">
        <v>70.19047619047619</v>
      </c>
      <c r="O15" s="660">
        <v>69.393939393939391</v>
      </c>
      <c r="P15" s="661">
        <f t="shared" si="0"/>
        <v>71.556419737669728</v>
      </c>
    </row>
    <row r="16" spans="1:18" ht="15.75" customHeight="1" x14ac:dyDescent="0.25">
      <c r="A16" s="684"/>
      <c r="B16" s="47" t="s">
        <v>107</v>
      </c>
      <c r="C16" s="659" t="s">
        <v>14</v>
      </c>
      <c r="D16" s="660">
        <v>50.166666666666671</v>
      </c>
      <c r="E16" s="660">
        <v>49.757575757575758</v>
      </c>
      <c r="F16" s="660">
        <v>50.904761904761912</v>
      </c>
      <c r="G16" s="660">
        <v>51.666666666666657</v>
      </c>
      <c r="H16" s="660">
        <v>52.557142857142857</v>
      </c>
      <c r="I16" s="660">
        <v>57.56944444444445</v>
      </c>
      <c r="J16" s="660">
        <v>58.055555555555564</v>
      </c>
      <c r="K16" s="660">
        <v>57.487179487179482</v>
      </c>
      <c r="L16" s="660">
        <v>56.888888888888886</v>
      </c>
      <c r="M16" s="660">
        <v>57.19444444444445</v>
      </c>
      <c r="N16" s="660">
        <v>56.273809523809526</v>
      </c>
      <c r="O16" s="660">
        <v>55.681818181818173</v>
      </c>
      <c r="P16" s="661">
        <f t="shared" si="0"/>
        <v>54.516996198246197</v>
      </c>
    </row>
    <row r="17" spans="1:16" ht="15.75" customHeight="1" x14ac:dyDescent="0.25">
      <c r="A17" s="684"/>
      <c r="B17" s="47" t="s">
        <v>108</v>
      </c>
      <c r="C17" s="659" t="s">
        <v>14</v>
      </c>
      <c r="D17" s="660">
        <v>57.033333333333324</v>
      </c>
      <c r="E17" s="660">
        <v>56.696969696969695</v>
      </c>
      <c r="F17" s="660">
        <v>56.886904761904759</v>
      </c>
      <c r="G17" s="660">
        <v>56.666666666666671</v>
      </c>
      <c r="H17" s="660">
        <v>58.488095238095241</v>
      </c>
      <c r="I17" s="660">
        <v>58.625</v>
      </c>
      <c r="J17" s="660">
        <v>59.583333333333336</v>
      </c>
      <c r="K17" s="660">
        <v>58.628205128205131</v>
      </c>
      <c r="L17" s="660">
        <v>58.333333333333343</v>
      </c>
      <c r="M17" s="660">
        <v>58.791666666666664</v>
      </c>
      <c r="N17" s="660">
        <v>59.761904761904766</v>
      </c>
      <c r="O17" s="660">
        <v>58.409090909090907</v>
      </c>
      <c r="P17" s="661">
        <f t="shared" si="0"/>
        <v>58.15870865245865</v>
      </c>
    </row>
    <row r="18" spans="1:16" ht="15.75" customHeight="1" x14ac:dyDescent="0.25">
      <c r="A18" s="684"/>
      <c r="B18" s="47" t="s">
        <v>109</v>
      </c>
      <c r="C18" s="659" t="s">
        <v>14</v>
      </c>
      <c r="D18" s="660"/>
      <c r="E18" s="660"/>
      <c r="F18" s="660"/>
      <c r="G18" s="660">
        <v>65</v>
      </c>
      <c r="H18" s="660">
        <v>63.958333333333336</v>
      </c>
      <c r="I18" s="660"/>
      <c r="J18" s="660"/>
      <c r="K18" s="660">
        <v>60</v>
      </c>
      <c r="L18" s="660"/>
      <c r="M18" s="660"/>
      <c r="N18" s="660"/>
      <c r="O18" s="660">
        <v>60</v>
      </c>
      <c r="P18" s="661">
        <f t="shared" si="0"/>
        <v>62.239583333333336</v>
      </c>
    </row>
    <row r="19" spans="1:16" ht="15.75" customHeight="1" x14ac:dyDescent="0.25">
      <c r="A19" s="685"/>
      <c r="B19" s="47" t="s">
        <v>110</v>
      </c>
      <c r="C19" s="659" t="s">
        <v>14</v>
      </c>
      <c r="D19" s="660">
        <v>52.716666666666676</v>
      </c>
      <c r="E19" s="660">
        <v>51.818181818181806</v>
      </c>
      <c r="F19" s="660">
        <v>51.95595238095239</v>
      </c>
      <c r="G19" s="660">
        <v>52.590909090909079</v>
      </c>
      <c r="H19" s="660">
        <v>53.833333333333329</v>
      </c>
      <c r="I19" s="660">
        <v>56.708333333333336</v>
      </c>
      <c r="J19" s="660">
        <v>56.958333333333321</v>
      </c>
      <c r="K19" s="660">
        <v>55.525641025641022</v>
      </c>
      <c r="L19" s="660">
        <v>55.06944444444445</v>
      </c>
      <c r="M19" s="660">
        <v>53.638888888888893</v>
      </c>
      <c r="N19" s="660">
        <v>52.797619047619044</v>
      </c>
      <c r="O19" s="660">
        <v>54.954545454545446</v>
      </c>
      <c r="P19" s="661">
        <f t="shared" si="0"/>
        <v>54.047320734820737</v>
      </c>
    </row>
    <row r="20" spans="1:16" ht="15.75" customHeight="1" x14ac:dyDescent="0.25">
      <c r="A20" s="683" t="s">
        <v>111</v>
      </c>
      <c r="B20" s="47" t="s">
        <v>112</v>
      </c>
      <c r="C20" s="659" t="s">
        <v>14</v>
      </c>
      <c r="D20" s="660">
        <v>104.7</v>
      </c>
      <c r="E20" s="660">
        <v>107.06060606060606</v>
      </c>
      <c r="F20" s="660">
        <v>104.58928571428574</v>
      </c>
      <c r="G20" s="660">
        <v>110.95454545454545</v>
      </c>
      <c r="H20" s="660">
        <v>116.66666666666666</v>
      </c>
      <c r="I20" s="660">
        <v>164.71527777777777</v>
      </c>
      <c r="J20" s="660">
        <v>145.23611111111111</v>
      </c>
      <c r="K20" s="660">
        <v>145.7948717948718</v>
      </c>
      <c r="L20" s="660">
        <v>162.16666666666666</v>
      </c>
      <c r="M20" s="660">
        <v>173.20833333333334</v>
      </c>
      <c r="N20" s="660">
        <v>168.03571428571428</v>
      </c>
      <c r="O20" s="660">
        <v>130.22727272727275</v>
      </c>
      <c r="P20" s="661">
        <f t="shared" si="0"/>
        <v>136.11294596607095</v>
      </c>
    </row>
    <row r="21" spans="1:16" ht="15.75" customHeight="1" x14ac:dyDescent="0.25">
      <c r="A21" s="685"/>
      <c r="B21" s="47" t="s">
        <v>113</v>
      </c>
      <c r="C21" s="659" t="s">
        <v>14</v>
      </c>
      <c r="D21" s="660">
        <v>32.549999999999997</v>
      </c>
      <c r="E21" s="660">
        <v>36.972727272727269</v>
      </c>
      <c r="F21" s="660">
        <v>38.864285714285714</v>
      </c>
      <c r="G21" s="660">
        <v>43.613636363636367</v>
      </c>
      <c r="H21" s="660">
        <v>46.607142857142854</v>
      </c>
      <c r="I21" s="660">
        <v>40</v>
      </c>
      <c r="J21" s="660">
        <v>36</v>
      </c>
      <c r="K21" s="660">
        <v>34.166666666666664</v>
      </c>
      <c r="L21" s="660">
        <v>35.18181818181818</v>
      </c>
      <c r="M21" s="660">
        <v>42.5</v>
      </c>
      <c r="N21" s="660">
        <v>52.25</v>
      </c>
      <c r="O21" s="660">
        <v>41.212121212121211</v>
      </c>
      <c r="P21" s="661">
        <f t="shared" si="0"/>
        <v>39.993199855699856</v>
      </c>
    </row>
    <row r="22" spans="1:16" ht="15.75" customHeight="1" x14ac:dyDescent="0.25">
      <c r="B22" s="47"/>
      <c r="C22" s="177"/>
      <c r="D22" s="660"/>
      <c r="E22" s="660"/>
      <c r="F22" s="660"/>
      <c r="G22" s="660"/>
      <c r="H22" s="660"/>
      <c r="I22" s="660"/>
      <c r="J22" s="660"/>
      <c r="K22" s="660"/>
      <c r="L22" s="660"/>
      <c r="M22" s="660"/>
      <c r="N22" s="660"/>
      <c r="O22" s="660"/>
      <c r="P22" s="661"/>
    </row>
    <row r="23" spans="1:16" s="32" customFormat="1" ht="15.75" customHeight="1" x14ac:dyDescent="0.2">
      <c r="A23" s="62" t="s">
        <v>45</v>
      </c>
      <c r="C23" s="662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1"/>
    </row>
    <row r="24" spans="1:16" ht="15.75" customHeight="1" x14ac:dyDescent="0.25">
      <c r="B24" s="47" t="s">
        <v>16</v>
      </c>
      <c r="C24" s="659" t="s">
        <v>14</v>
      </c>
      <c r="D24" s="660">
        <v>26.216666666666669</v>
      </c>
      <c r="E24" s="660">
        <v>24.806060606060608</v>
      </c>
      <c r="F24" s="660">
        <v>24.284523809523815</v>
      </c>
      <c r="G24" s="660">
        <v>25.030303030303028</v>
      </c>
      <c r="H24" s="660">
        <v>23.892857142857142</v>
      </c>
      <c r="I24" s="660">
        <v>23.688888888888886</v>
      </c>
      <c r="J24" s="660">
        <v>25.083333333333332</v>
      </c>
      <c r="K24" s="660">
        <v>30.235897435897435</v>
      </c>
      <c r="L24" s="660">
        <v>30.930555555555561</v>
      </c>
      <c r="M24" s="660">
        <v>30.433333333333334</v>
      </c>
      <c r="N24" s="660">
        <v>30.150000000000006</v>
      </c>
      <c r="O24" s="660">
        <v>34.075757575757571</v>
      </c>
      <c r="P24" s="661">
        <f t="shared" ref="P24:P31" si="1">AVERAGE(D24:O24)</f>
        <v>27.402348114848113</v>
      </c>
    </row>
    <row r="25" spans="1:16" ht="15.75" customHeight="1" x14ac:dyDescent="0.25">
      <c r="A25" s="683" t="s">
        <v>17</v>
      </c>
      <c r="B25" s="47" t="s">
        <v>70</v>
      </c>
      <c r="C25" s="659" t="s">
        <v>14</v>
      </c>
      <c r="D25" s="660">
        <v>47</v>
      </c>
      <c r="E25" s="660">
        <v>47.575757575757571</v>
      </c>
      <c r="F25" s="660">
        <v>54.178571428571431</v>
      </c>
      <c r="G25" s="660">
        <v>60.727272727272727</v>
      </c>
      <c r="H25" s="660">
        <v>61.469047619047615</v>
      </c>
      <c r="I25" s="660">
        <v>62.069444444444436</v>
      </c>
      <c r="J25" s="660">
        <v>64.645833333333343</v>
      </c>
      <c r="K25" s="660">
        <v>69.5625</v>
      </c>
      <c r="L25" s="660">
        <v>70.840277777777786</v>
      </c>
      <c r="M25" s="660">
        <v>58.777777777777771</v>
      </c>
      <c r="N25" s="660">
        <v>52.071428571428569</v>
      </c>
      <c r="O25" s="660">
        <v>47.803030303030305</v>
      </c>
      <c r="P25" s="661">
        <f t="shared" si="1"/>
        <v>58.06007846320346</v>
      </c>
    </row>
    <row r="26" spans="1:16" ht="15.75" customHeight="1" x14ac:dyDescent="0.25">
      <c r="A26" s="685"/>
      <c r="B26" s="47" t="s">
        <v>71</v>
      </c>
      <c r="C26" s="659" t="s">
        <v>14</v>
      </c>
      <c r="D26" s="660">
        <v>65.800000000000011</v>
      </c>
      <c r="E26" s="660">
        <v>70.015151515151516</v>
      </c>
      <c r="F26" s="660">
        <v>74.922619047619037</v>
      </c>
      <c r="G26" s="660">
        <v>73.348484848484858</v>
      </c>
      <c r="H26" s="660">
        <v>74.819047619047623</v>
      </c>
      <c r="I26" s="660">
        <v>78.976388888888891</v>
      </c>
      <c r="J26" s="660">
        <v>83.361111111111114</v>
      </c>
      <c r="K26" s="660">
        <v>82.602564102564116</v>
      </c>
      <c r="L26" s="660">
        <v>85.930555555555557</v>
      </c>
      <c r="M26" s="660">
        <v>83.3888888888889</v>
      </c>
      <c r="N26" s="660">
        <v>79.166666666666671</v>
      </c>
      <c r="O26" s="660">
        <v>74.575757575757564</v>
      </c>
      <c r="P26" s="661">
        <f t="shared" si="1"/>
        <v>77.242269651644662</v>
      </c>
    </row>
    <row r="27" spans="1:16" ht="15.75" customHeight="1" x14ac:dyDescent="0.25">
      <c r="B27" s="47" t="s">
        <v>18</v>
      </c>
      <c r="C27" s="659" t="s">
        <v>14</v>
      </c>
      <c r="D27" s="660">
        <v>39.183333333333344</v>
      </c>
      <c r="E27" s="660">
        <v>30.690909090909091</v>
      </c>
      <c r="F27" s="660">
        <v>29.094047619047622</v>
      </c>
      <c r="G27" s="660">
        <v>28.969696969696965</v>
      </c>
      <c r="H27" s="660">
        <v>28.190476190476193</v>
      </c>
      <c r="I27" s="660">
        <v>32.508333333333333</v>
      </c>
      <c r="J27" s="660">
        <v>35.208333333333336</v>
      </c>
      <c r="K27" s="660">
        <v>44.717948717948723</v>
      </c>
      <c r="L27" s="660">
        <v>43.875</v>
      </c>
      <c r="M27" s="660">
        <v>37.822222222222223</v>
      </c>
      <c r="N27" s="660">
        <v>44.738095238095234</v>
      </c>
      <c r="O27" s="660">
        <v>43.68181818181818</v>
      </c>
      <c r="P27" s="661">
        <f t="shared" si="1"/>
        <v>36.556684519184522</v>
      </c>
    </row>
    <row r="28" spans="1:16" ht="15.75" customHeight="1" x14ac:dyDescent="0.25">
      <c r="A28" s="683" t="s">
        <v>114</v>
      </c>
      <c r="B28" s="47" t="s">
        <v>115</v>
      </c>
      <c r="C28" s="659" t="s">
        <v>14</v>
      </c>
      <c r="D28" s="660">
        <v>74.316666666666677</v>
      </c>
      <c r="E28" s="660">
        <v>74.681818181818173</v>
      </c>
      <c r="F28" s="660">
        <v>75.779761904761898</v>
      </c>
      <c r="G28" s="660">
        <v>74.77272727272728</v>
      </c>
      <c r="H28" s="660">
        <v>75.661904761904765</v>
      </c>
      <c r="I28" s="660">
        <v>79.152777777777771</v>
      </c>
      <c r="J28" s="660">
        <v>91.555555555555543</v>
      </c>
      <c r="K28" s="660">
        <v>115.84615384615384</v>
      </c>
      <c r="L28" s="660">
        <v>125.08333333333333</v>
      </c>
      <c r="M28" s="660">
        <v>123.02083333333333</v>
      </c>
      <c r="N28" s="660">
        <v>115.91071428571431</v>
      </c>
      <c r="O28" s="660">
        <v>107.65151515151516</v>
      </c>
      <c r="P28" s="661">
        <f t="shared" si="1"/>
        <v>94.452813505938522</v>
      </c>
    </row>
    <row r="29" spans="1:16" ht="15.75" customHeight="1" x14ac:dyDescent="0.25">
      <c r="A29" s="684"/>
      <c r="B29" s="47" t="s">
        <v>116</v>
      </c>
      <c r="C29" s="659" t="s">
        <v>14</v>
      </c>
      <c r="D29" s="660">
        <v>71.599999999999994</v>
      </c>
      <c r="E29" s="660">
        <v>70.212121212121218</v>
      </c>
      <c r="F29" s="660">
        <v>71.267857142857139</v>
      </c>
      <c r="G29" s="660">
        <v>70.37878787878789</v>
      </c>
      <c r="H29" s="660">
        <v>71.023809523809533</v>
      </c>
      <c r="I29" s="660">
        <v>70.438888888888883</v>
      </c>
      <c r="J29" s="660">
        <v>80</v>
      </c>
      <c r="K29" s="660">
        <v>90.282051282051285</v>
      </c>
      <c r="L29" s="660">
        <v>97.083333333333329</v>
      </c>
      <c r="M29" s="660">
        <v>101.97222222222221</v>
      </c>
      <c r="N29" s="660">
        <v>102.23809523809523</v>
      </c>
      <c r="O29" s="660">
        <v>101.28787878787877</v>
      </c>
      <c r="P29" s="661">
        <f t="shared" si="1"/>
        <v>83.148753792503783</v>
      </c>
    </row>
    <row r="30" spans="1:16" ht="15.75" customHeight="1" x14ac:dyDescent="0.25">
      <c r="A30" s="685"/>
      <c r="B30" s="47" t="s">
        <v>117</v>
      </c>
      <c r="C30" s="659" t="s">
        <v>14</v>
      </c>
      <c r="D30" s="660">
        <v>48.300000000000004</v>
      </c>
      <c r="E30" s="660">
        <v>52.651515151515149</v>
      </c>
      <c r="F30" s="660">
        <v>55.214285714285715</v>
      </c>
      <c r="G30" s="660">
        <v>56.348484848484851</v>
      </c>
      <c r="H30" s="660">
        <v>56.416666666666679</v>
      </c>
      <c r="I30" s="660">
        <v>54.833333333333336</v>
      </c>
      <c r="J30" s="660">
        <v>51.694444444444436</v>
      </c>
      <c r="K30" s="660">
        <v>49.794871794871788</v>
      </c>
      <c r="L30" s="660">
        <v>50.30555555555555</v>
      </c>
      <c r="M30" s="660">
        <v>48.833333333333336</v>
      </c>
      <c r="N30" s="660">
        <v>47.535714285714285</v>
      </c>
      <c r="O30" s="660">
        <v>47.5</v>
      </c>
      <c r="P30" s="661">
        <f t="shared" si="1"/>
        <v>51.619017094017096</v>
      </c>
    </row>
    <row r="31" spans="1:16" ht="15.75" customHeight="1" x14ac:dyDescent="0.25">
      <c r="B31" s="47" t="s">
        <v>118</v>
      </c>
      <c r="C31" s="659" t="s">
        <v>14</v>
      </c>
      <c r="D31" s="660">
        <v>26.843333333333334</v>
      </c>
      <c r="E31" s="660">
        <v>26.960606060606064</v>
      </c>
      <c r="F31" s="660">
        <v>30.144047619047619</v>
      </c>
      <c r="G31" s="660">
        <v>30.696969696969692</v>
      </c>
      <c r="H31" s="660">
        <v>30.011904761904759</v>
      </c>
      <c r="I31" s="660">
        <v>30.652777777777775</v>
      </c>
      <c r="J31" s="660">
        <v>29.888888888888889</v>
      </c>
      <c r="K31" s="660">
        <v>30.276923076923083</v>
      </c>
      <c r="L31" s="660">
        <v>30.625</v>
      </c>
      <c r="M31" s="660">
        <v>30.569444444444446</v>
      </c>
      <c r="N31" s="660">
        <v>29.066666666666666</v>
      </c>
      <c r="O31" s="660">
        <v>28.727272727272727</v>
      </c>
      <c r="P31" s="661">
        <f t="shared" si="1"/>
        <v>29.538652921152927</v>
      </c>
    </row>
    <row r="32" spans="1:16" ht="15.75" customHeight="1" x14ac:dyDescent="0.25">
      <c r="B32" s="665"/>
      <c r="C32" s="177"/>
      <c r="D32" s="660"/>
      <c r="E32" s="660"/>
      <c r="F32" s="660"/>
      <c r="G32" s="660"/>
      <c r="H32" s="660"/>
      <c r="I32" s="660"/>
      <c r="J32" s="202"/>
      <c r="K32" s="660"/>
      <c r="L32" s="660"/>
      <c r="M32" s="660"/>
      <c r="N32" s="660"/>
      <c r="O32" s="660"/>
      <c r="P32" s="661"/>
    </row>
    <row r="33" spans="1:16" s="32" customFormat="1" ht="15.75" customHeight="1" x14ac:dyDescent="0.2">
      <c r="A33" s="62" t="s">
        <v>46</v>
      </c>
      <c r="C33" s="662"/>
      <c r="D33" s="663"/>
      <c r="E33" s="663"/>
      <c r="F33" s="663"/>
      <c r="G33" s="663"/>
      <c r="H33" s="663"/>
      <c r="I33" s="663"/>
      <c r="J33" s="59"/>
      <c r="K33" s="663"/>
      <c r="L33" s="663"/>
      <c r="M33" s="663"/>
      <c r="N33" s="663"/>
      <c r="O33" s="663"/>
      <c r="P33" s="661"/>
    </row>
    <row r="34" spans="1:16" ht="15.75" customHeight="1" x14ac:dyDescent="0.25">
      <c r="A34" s="683" t="s">
        <v>119</v>
      </c>
      <c r="B34" s="47" t="s">
        <v>120</v>
      </c>
      <c r="C34" s="659" t="s">
        <v>63</v>
      </c>
      <c r="D34" s="660">
        <v>29.696666666666669</v>
      </c>
      <c r="E34" s="660">
        <v>27.666666666666664</v>
      </c>
      <c r="F34" s="660">
        <v>27.75357142857143</v>
      </c>
      <c r="G34" s="660">
        <v>27.381818181818179</v>
      </c>
      <c r="H34" s="660">
        <v>26.826190476190472</v>
      </c>
      <c r="I34" s="660">
        <v>28.186111111111103</v>
      </c>
      <c r="J34" s="660">
        <v>28.849999999999998</v>
      </c>
      <c r="K34" s="660">
        <v>29.876923076923084</v>
      </c>
      <c r="L34" s="660">
        <v>33.913888888888891</v>
      </c>
      <c r="M34" s="660">
        <v>33.841666666666669</v>
      </c>
      <c r="N34" s="660">
        <v>30.064285714285713</v>
      </c>
      <c r="O34" s="660">
        <v>29.621212121212125</v>
      </c>
      <c r="P34" s="661">
        <f t="shared" ref="P34:P42" si="2">AVERAGE(D34:O34)</f>
        <v>29.473250083250083</v>
      </c>
    </row>
    <row r="35" spans="1:16" ht="15.75" customHeight="1" x14ac:dyDescent="0.25">
      <c r="A35" s="684"/>
      <c r="B35" s="47" t="s">
        <v>121</v>
      </c>
      <c r="C35" s="659" t="s">
        <v>63</v>
      </c>
      <c r="D35" s="660">
        <v>24.145</v>
      </c>
      <c r="E35" s="660">
        <v>23.066666666666666</v>
      </c>
      <c r="F35" s="660">
        <v>23.18333333333333</v>
      </c>
      <c r="G35" s="660">
        <v>22.878787878787879</v>
      </c>
      <c r="H35" s="660">
        <v>22.264285714285712</v>
      </c>
      <c r="I35" s="660">
        <v>24.502777777777776</v>
      </c>
      <c r="J35" s="663">
        <v>25.319444444444443</v>
      </c>
      <c r="K35" s="660">
        <v>25.105128205128203</v>
      </c>
      <c r="L35" s="660">
        <v>28.180555555555557</v>
      </c>
      <c r="M35" s="660">
        <v>28.266666666666666</v>
      </c>
      <c r="N35" s="660">
        <v>25.852380952380948</v>
      </c>
      <c r="O35" s="660">
        <v>25.651515151515149</v>
      </c>
      <c r="P35" s="661">
        <f t="shared" si="2"/>
        <v>24.868045195545189</v>
      </c>
    </row>
    <row r="36" spans="1:16" ht="15.75" customHeight="1" x14ac:dyDescent="0.25">
      <c r="A36" s="684"/>
      <c r="B36" s="47" t="s">
        <v>194</v>
      </c>
      <c r="C36" s="659" t="s">
        <v>63</v>
      </c>
      <c r="D36" s="660">
        <v>26.65</v>
      </c>
      <c r="E36" s="660">
        <v>27</v>
      </c>
      <c r="F36" s="660">
        <v>27</v>
      </c>
      <c r="G36" s="660">
        <v>25.09090909090909</v>
      </c>
      <c r="H36" s="660">
        <v>23.928571428571427</v>
      </c>
      <c r="I36" s="660">
        <v>27.1</v>
      </c>
      <c r="J36" s="660">
        <v>26.4</v>
      </c>
      <c r="K36" s="660">
        <v>27.53846153846154</v>
      </c>
      <c r="L36" s="660">
        <v>30.25</v>
      </c>
      <c r="M36" s="660">
        <v>30</v>
      </c>
      <c r="N36" s="660">
        <v>28</v>
      </c>
      <c r="O36" s="660">
        <v>28.5</v>
      </c>
      <c r="P36" s="661">
        <f t="shared" si="2"/>
        <v>27.288161838161841</v>
      </c>
    </row>
    <row r="37" spans="1:16" ht="15.75" customHeight="1" x14ac:dyDescent="0.25">
      <c r="A37" s="684"/>
      <c r="B37" s="47" t="s">
        <v>390</v>
      </c>
      <c r="C37" s="659" t="s">
        <v>63</v>
      </c>
      <c r="D37" s="660">
        <v>22.75</v>
      </c>
      <c r="E37" s="660">
        <v>23.59090909090909</v>
      </c>
      <c r="F37" s="660">
        <v>23.142857142857142</v>
      </c>
      <c r="G37" s="660">
        <v>21.181818181818183</v>
      </c>
      <c r="H37" s="660">
        <v>20.285714285714285</v>
      </c>
      <c r="I37" s="660">
        <v>24.5</v>
      </c>
      <c r="J37" s="660">
        <v>23.7</v>
      </c>
      <c r="K37" s="660">
        <v>24.6</v>
      </c>
      <c r="L37" s="660">
        <v>27.083333333333332</v>
      </c>
      <c r="M37" s="660">
        <v>26.833333333333332</v>
      </c>
      <c r="N37" s="660">
        <v>24.214285714285715</v>
      </c>
      <c r="O37" s="660">
        <v>25.636363636363637</v>
      </c>
      <c r="P37" s="661">
        <f t="shared" si="2"/>
        <v>23.959884559884557</v>
      </c>
    </row>
    <row r="38" spans="1:16" ht="15.75" customHeight="1" x14ac:dyDescent="0.25">
      <c r="A38" s="684"/>
      <c r="B38" s="47" t="s">
        <v>122</v>
      </c>
      <c r="C38" s="659" t="s">
        <v>63</v>
      </c>
      <c r="D38" s="660">
        <v>22.18333333333333</v>
      </c>
      <c r="E38" s="660">
        <v>23.348484848484848</v>
      </c>
      <c r="F38" s="660">
        <v>22.023809523809522</v>
      </c>
      <c r="G38" s="660">
        <v>21.727272727272727</v>
      </c>
      <c r="H38" s="660">
        <v>20.75</v>
      </c>
      <c r="I38" s="660">
        <v>20.333333333333332</v>
      </c>
      <c r="J38" s="660">
        <v>19</v>
      </c>
      <c r="K38" s="660">
        <v>21</v>
      </c>
      <c r="L38" s="660">
        <v>20</v>
      </c>
      <c r="M38" s="660">
        <v>19</v>
      </c>
      <c r="N38" s="660">
        <v>20.642857142857142</v>
      </c>
      <c r="O38" s="660">
        <v>20.555555555555557</v>
      </c>
      <c r="P38" s="661">
        <f t="shared" si="2"/>
        <v>20.880387205387205</v>
      </c>
    </row>
    <row r="39" spans="1:16" ht="15.75" customHeight="1" x14ac:dyDescent="0.25">
      <c r="A39" s="684"/>
      <c r="B39" s="47" t="s">
        <v>123</v>
      </c>
      <c r="C39" s="659" t="s">
        <v>63</v>
      </c>
      <c r="D39" s="660">
        <v>17.7</v>
      </c>
      <c r="E39" s="660">
        <v>17.757575757575758</v>
      </c>
      <c r="F39" s="660">
        <v>18.095238095238095</v>
      </c>
      <c r="G39" s="660">
        <v>17.272727272727277</v>
      </c>
      <c r="H39" s="660">
        <v>17.214285714285715</v>
      </c>
      <c r="I39" s="660">
        <v>16.541666666666668</v>
      </c>
      <c r="J39" s="660">
        <v>15.263888888888891</v>
      </c>
      <c r="K39" s="660">
        <v>18.166666666666668</v>
      </c>
      <c r="L39" s="660">
        <v>19</v>
      </c>
      <c r="M39" s="660">
        <v>16.714285714285715</v>
      </c>
      <c r="N39" s="660">
        <v>16.071428571428573</v>
      </c>
      <c r="O39" s="660">
        <v>15.055555555555555</v>
      </c>
      <c r="P39" s="661">
        <f t="shared" si="2"/>
        <v>17.071109908609909</v>
      </c>
    </row>
    <row r="40" spans="1:16" ht="15.75" customHeight="1" x14ac:dyDescent="0.25">
      <c r="A40" s="684"/>
      <c r="B40" s="665" t="s">
        <v>391</v>
      </c>
      <c r="C40" s="659" t="s">
        <v>63</v>
      </c>
      <c r="D40" s="660">
        <v>15.483333333333334</v>
      </c>
      <c r="E40" s="660">
        <v>14.378787878787881</v>
      </c>
      <c r="F40" s="660">
        <v>12.392857142857142</v>
      </c>
      <c r="G40" s="660">
        <v>12.045454545454545</v>
      </c>
      <c r="H40" s="660">
        <v>12.095238095238097</v>
      </c>
      <c r="I40" s="660">
        <v>11.680555555555557</v>
      </c>
      <c r="J40" s="660">
        <v>12</v>
      </c>
      <c r="K40" s="660">
        <v>15.384615384615385</v>
      </c>
      <c r="L40" s="660">
        <v>15.791666666666666</v>
      </c>
      <c r="M40" s="660">
        <v>17.125</v>
      </c>
      <c r="N40" s="660">
        <v>16.821428571428573</v>
      </c>
      <c r="O40" s="660">
        <v>15.863636363636363</v>
      </c>
      <c r="P40" s="661">
        <f t="shared" si="2"/>
        <v>14.255214461464464</v>
      </c>
    </row>
    <row r="41" spans="1:16" ht="18" customHeight="1" x14ac:dyDescent="0.25">
      <c r="A41" s="685"/>
      <c r="B41" s="666" t="s">
        <v>212</v>
      </c>
      <c r="C41" s="659" t="s">
        <v>63</v>
      </c>
      <c r="D41" s="660">
        <v>27.32</v>
      </c>
      <c r="E41" s="660">
        <v>25.518181818181823</v>
      </c>
      <c r="F41" s="660">
        <v>25.184523809523807</v>
      </c>
      <c r="G41" s="660">
        <v>25.212121212121211</v>
      </c>
      <c r="H41" s="660">
        <v>24.707142857142852</v>
      </c>
      <c r="I41" s="660">
        <v>25.75555555555556</v>
      </c>
      <c r="J41" s="660">
        <v>26.555555555555557</v>
      </c>
      <c r="K41" s="660">
        <v>27.689743589743589</v>
      </c>
      <c r="L41" s="660">
        <v>29.402777777777775</v>
      </c>
      <c r="M41" s="660">
        <v>30.333333333333332</v>
      </c>
      <c r="N41" s="660">
        <v>27.833333333333336</v>
      </c>
      <c r="O41" s="660">
        <v>27.196969696969692</v>
      </c>
      <c r="P41" s="661">
        <f t="shared" si="2"/>
        <v>26.892436544936544</v>
      </c>
    </row>
    <row r="42" spans="1:16" ht="18" customHeight="1" x14ac:dyDescent="0.25">
      <c r="A42" s="667"/>
      <c r="B42" s="47" t="s">
        <v>392</v>
      </c>
      <c r="C42" s="659" t="s">
        <v>63</v>
      </c>
      <c r="D42" s="660">
        <v>7.17</v>
      </c>
      <c r="E42" s="660">
        <v>7.0696969696969711</v>
      </c>
      <c r="F42" s="660">
        <v>7.1869047619047617</v>
      </c>
      <c r="G42" s="660">
        <v>7.2121212121212119</v>
      </c>
      <c r="H42" s="660">
        <v>6.3166666666666673</v>
      </c>
      <c r="I42" s="660">
        <v>6.1416666666666657</v>
      </c>
      <c r="J42" s="660">
        <v>6.2916666666666652</v>
      </c>
      <c r="K42" s="660">
        <v>7.0871794871794869</v>
      </c>
      <c r="L42" s="660">
        <v>7.4722222222222214</v>
      </c>
      <c r="M42" s="660">
        <v>7.0972222222222223</v>
      </c>
      <c r="N42" s="660">
        <v>7.0714285714285712</v>
      </c>
      <c r="O42" s="660">
        <v>7.1818181818181817</v>
      </c>
      <c r="P42" s="661">
        <f t="shared" si="2"/>
        <v>6.9415494690494697</v>
      </c>
    </row>
    <row r="43" spans="1:16" ht="79.5" customHeight="1" x14ac:dyDescent="0.25">
      <c r="A43" s="691" t="s">
        <v>387</v>
      </c>
      <c r="B43" s="691"/>
      <c r="C43" s="691"/>
      <c r="D43" s="691"/>
      <c r="E43" s="691"/>
      <c r="F43" s="691"/>
      <c r="G43" s="691"/>
      <c r="H43" s="691"/>
      <c r="I43" s="691"/>
      <c r="J43" s="691"/>
      <c r="K43" s="691"/>
      <c r="L43" s="691"/>
      <c r="M43" s="691"/>
      <c r="N43" s="691"/>
      <c r="O43" s="691"/>
      <c r="P43" s="691"/>
    </row>
    <row r="44" spans="1:16" ht="22.5" customHeight="1" x14ac:dyDescent="0.25">
      <c r="A44" s="691" t="str">
        <f>A3</f>
        <v>Mercados de Santo Domingo, Enero-Diciembre 2023, (En RD$)</v>
      </c>
      <c r="B44" s="691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</row>
    <row r="45" spans="1:16" ht="6.75" customHeight="1" x14ac:dyDescent="0.25">
      <c r="B45" s="12"/>
      <c r="C45" s="169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6.5" customHeight="1" x14ac:dyDescent="0.25">
      <c r="A46" s="687" t="s">
        <v>0</v>
      </c>
      <c r="B46" s="688"/>
      <c r="C46" s="653" t="s">
        <v>41</v>
      </c>
      <c r="D46" s="654"/>
      <c r="E46" s="654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654"/>
    </row>
    <row r="47" spans="1:16" ht="19.5" customHeight="1" x14ac:dyDescent="0.25">
      <c r="A47" s="687"/>
      <c r="B47" s="688"/>
      <c r="C47" s="655" t="s">
        <v>85</v>
      </c>
      <c r="D47" s="656" t="s">
        <v>1</v>
      </c>
      <c r="E47" s="656" t="s">
        <v>2</v>
      </c>
      <c r="F47" s="656" t="s">
        <v>3</v>
      </c>
      <c r="G47" s="656" t="s">
        <v>4</v>
      </c>
      <c r="H47" s="656" t="s">
        <v>5</v>
      </c>
      <c r="I47" s="656" t="s">
        <v>6</v>
      </c>
      <c r="J47" s="656" t="s">
        <v>7</v>
      </c>
      <c r="K47" s="656" t="s">
        <v>8</v>
      </c>
      <c r="L47" s="656" t="s">
        <v>9</v>
      </c>
      <c r="M47" s="656" t="s">
        <v>389</v>
      </c>
      <c r="N47" s="656" t="s">
        <v>11</v>
      </c>
      <c r="O47" s="656" t="s">
        <v>12</v>
      </c>
      <c r="P47" s="656" t="s">
        <v>13</v>
      </c>
    </row>
    <row r="48" spans="1:16" s="32" customFormat="1" ht="16.5" customHeight="1" x14ac:dyDescent="0.25">
      <c r="A48" s="657" t="s">
        <v>48</v>
      </c>
      <c r="C48" s="668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ht="16.5" customHeight="1" x14ac:dyDescent="0.25">
      <c r="B49" s="47" t="s">
        <v>19</v>
      </c>
      <c r="C49" s="659" t="s">
        <v>63</v>
      </c>
      <c r="D49" s="660">
        <v>54.416666666666664</v>
      </c>
      <c r="E49" s="660">
        <v>53.545454545454533</v>
      </c>
      <c r="F49" s="660">
        <v>53.81547619047619</v>
      </c>
      <c r="G49" s="660">
        <v>55.909090909090921</v>
      </c>
      <c r="H49" s="660">
        <v>55.988095238095234</v>
      </c>
      <c r="I49" s="660">
        <v>54.94444444444445</v>
      </c>
      <c r="J49" s="660">
        <v>56.944444444444436</v>
      </c>
      <c r="K49" s="660">
        <v>56.512820512820518</v>
      </c>
      <c r="L49" s="660">
        <v>64.097222222222229</v>
      </c>
      <c r="M49" s="660">
        <v>59.708333333333336</v>
      </c>
      <c r="N49" s="660">
        <v>59.523809523809526</v>
      </c>
      <c r="O49" s="660">
        <v>56.81818181818182</v>
      </c>
      <c r="P49" s="661">
        <f>AVERAGE(D49:O49)</f>
        <v>56.852003320753333</v>
      </c>
    </row>
    <row r="50" spans="1:16" ht="16.5" customHeight="1" x14ac:dyDescent="0.25">
      <c r="B50" s="47"/>
      <c r="C50" s="177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1"/>
    </row>
    <row r="51" spans="1:16" s="32" customFormat="1" ht="16.5" customHeight="1" x14ac:dyDescent="0.2">
      <c r="A51" s="62" t="s">
        <v>49</v>
      </c>
      <c r="C51" s="662"/>
      <c r="D51" s="663"/>
      <c r="E51" s="663"/>
      <c r="F51" s="663"/>
      <c r="G51" s="663"/>
      <c r="H51" s="663"/>
      <c r="I51" s="663"/>
      <c r="J51" s="663"/>
      <c r="K51" s="663"/>
      <c r="L51" s="663"/>
      <c r="M51" s="663"/>
      <c r="N51" s="663"/>
      <c r="O51" s="663"/>
      <c r="P51" s="661"/>
    </row>
    <row r="52" spans="1:16" ht="16.5" customHeight="1" x14ac:dyDescent="0.25">
      <c r="A52" s="683" t="s">
        <v>125</v>
      </c>
      <c r="B52" s="47" t="s">
        <v>126</v>
      </c>
      <c r="C52" s="659" t="s">
        <v>14</v>
      </c>
      <c r="D52" s="660">
        <v>37.75</v>
      </c>
      <c r="E52" s="660">
        <v>35.287878787878789</v>
      </c>
      <c r="F52" s="660">
        <v>39.93452380952381</v>
      </c>
      <c r="G52" s="660">
        <v>39.499999999999993</v>
      </c>
      <c r="H52" s="660">
        <v>36.626190476190473</v>
      </c>
      <c r="I52" s="660">
        <v>40.200000000000003</v>
      </c>
      <c r="J52" s="660">
        <v>49.486111111111107</v>
      </c>
      <c r="K52" s="660">
        <v>50.794871794871788</v>
      </c>
      <c r="L52" s="660">
        <v>49.847222222222229</v>
      </c>
      <c r="M52" s="660">
        <v>55.708333333333336</v>
      </c>
      <c r="N52" s="660">
        <v>59.309523809523803</v>
      </c>
      <c r="O52" s="660">
        <v>89.848484848484844</v>
      </c>
      <c r="P52" s="661">
        <f t="shared" ref="P52:P83" si="3">AVERAGE(D52:O52)</f>
        <v>48.691095016095005</v>
      </c>
    </row>
    <row r="53" spans="1:16" ht="16.5" customHeight="1" x14ac:dyDescent="0.25">
      <c r="A53" s="684"/>
      <c r="B53" s="47" t="s">
        <v>127</v>
      </c>
      <c r="C53" s="659" t="s">
        <v>14</v>
      </c>
      <c r="D53" s="663">
        <v>135.93333333333334</v>
      </c>
      <c r="E53" s="663">
        <v>117.54545454545452</v>
      </c>
      <c r="F53" s="663">
        <v>123.67857142857144</v>
      </c>
      <c r="G53" s="663">
        <v>130.27272727272725</v>
      </c>
      <c r="H53" s="663">
        <v>124.41666666666667</v>
      </c>
      <c r="I53" s="663">
        <v>116.8888888888889</v>
      </c>
      <c r="J53" s="663">
        <v>135.48611111111111</v>
      </c>
      <c r="K53" s="663">
        <v>168.05128205128204</v>
      </c>
      <c r="L53" s="663">
        <v>142.70833333333337</v>
      </c>
      <c r="M53" s="663">
        <v>124.79166666666667</v>
      </c>
      <c r="N53" s="663">
        <v>133.5595238095238</v>
      </c>
      <c r="O53" s="663">
        <v>195.30303030303031</v>
      </c>
      <c r="P53" s="661">
        <f t="shared" si="3"/>
        <v>137.38629911754913</v>
      </c>
    </row>
    <row r="54" spans="1:16" ht="16.5" customHeight="1" x14ac:dyDescent="0.25">
      <c r="A54" s="684"/>
      <c r="B54" s="47" t="s">
        <v>128</v>
      </c>
      <c r="C54" s="659" t="s">
        <v>14</v>
      </c>
      <c r="D54" s="660">
        <v>85</v>
      </c>
      <c r="E54" s="660">
        <v>60</v>
      </c>
      <c r="F54" s="660">
        <v>72.5</v>
      </c>
      <c r="G54" s="660">
        <v>64.015151515151516</v>
      </c>
      <c r="H54" s="660">
        <v>72.261904761904773</v>
      </c>
      <c r="I54" s="660">
        <v>84.166666666666671</v>
      </c>
      <c r="J54" s="660">
        <v>91.780303030303017</v>
      </c>
      <c r="K54" s="660">
        <v>135.80128205128204</v>
      </c>
      <c r="L54" s="660">
        <v>102.91666666666667</v>
      </c>
      <c r="M54" s="660">
        <v>107.91666666666667</v>
      </c>
      <c r="N54" s="660">
        <v>107</v>
      </c>
      <c r="O54" s="660"/>
      <c r="P54" s="661">
        <f t="shared" si="3"/>
        <v>89.39624012351284</v>
      </c>
    </row>
    <row r="55" spans="1:16" ht="16.5" customHeight="1" x14ac:dyDescent="0.25">
      <c r="A55" s="685"/>
      <c r="B55" s="47" t="s">
        <v>129</v>
      </c>
      <c r="C55" s="659" t="s">
        <v>14</v>
      </c>
      <c r="D55" s="660">
        <v>61.36666666666666</v>
      </c>
      <c r="E55" s="660">
        <v>47.06666666666667</v>
      </c>
      <c r="F55" s="660">
        <v>70.000000000000014</v>
      </c>
      <c r="G55" s="660">
        <v>68.257575757575765</v>
      </c>
      <c r="H55" s="660">
        <v>49.55952380952381</v>
      </c>
      <c r="I55" s="660">
        <v>51.18055555555555</v>
      </c>
      <c r="J55" s="660">
        <v>63.402777777777779</v>
      </c>
      <c r="K55" s="660">
        <v>85.641025641025649</v>
      </c>
      <c r="L55" s="660">
        <v>94.097222222222229</v>
      </c>
      <c r="M55" s="660">
        <v>80.555555555555571</v>
      </c>
      <c r="N55" s="660">
        <v>57.738095238095234</v>
      </c>
      <c r="O55" s="660">
        <v>95.681818181818187</v>
      </c>
      <c r="P55" s="661">
        <f t="shared" si="3"/>
        <v>68.712290256040248</v>
      </c>
    </row>
    <row r="56" spans="1:16" ht="16.5" customHeight="1" x14ac:dyDescent="0.25">
      <c r="A56" s="683" t="s">
        <v>39</v>
      </c>
      <c r="B56" s="47" t="s">
        <v>130</v>
      </c>
      <c r="C56" s="659" t="s">
        <v>14</v>
      </c>
      <c r="D56" s="660">
        <v>121.38333333333333</v>
      </c>
      <c r="E56" s="660">
        <v>103.09090909090907</v>
      </c>
      <c r="F56" s="660">
        <v>97.291666666666657</v>
      </c>
      <c r="G56" s="660">
        <v>97.424242424242408</v>
      </c>
      <c r="H56" s="660">
        <v>104.61904761904762</v>
      </c>
      <c r="I56" s="660">
        <v>124.72222222222221</v>
      </c>
      <c r="J56" s="660">
        <v>123.88888888888887</v>
      </c>
      <c r="K56" s="660">
        <v>118.35897435897435</v>
      </c>
      <c r="L56" s="660">
        <v>121.73611111111113</v>
      </c>
      <c r="M56" s="660">
        <v>155.61111111111111</v>
      </c>
      <c r="N56" s="660">
        <v>226.29761904761907</v>
      </c>
      <c r="O56" s="660">
        <v>240.75757575757578</v>
      </c>
      <c r="P56" s="661">
        <f t="shared" si="3"/>
        <v>136.26514180264181</v>
      </c>
    </row>
    <row r="57" spans="1:16" ht="16.5" customHeight="1" x14ac:dyDescent="0.25">
      <c r="A57" s="685"/>
      <c r="B57" s="47" t="s">
        <v>131</v>
      </c>
      <c r="C57" s="659" t="s">
        <v>14</v>
      </c>
      <c r="D57" s="660">
        <v>123.41666666666666</v>
      </c>
      <c r="E57" s="660">
        <v>124.77272727272727</v>
      </c>
      <c r="F57" s="660">
        <v>123.73809523809523</v>
      </c>
      <c r="G57" s="660">
        <v>124.54545454545455</v>
      </c>
      <c r="H57" s="660">
        <v>129.46428571428569</v>
      </c>
      <c r="I57" s="660">
        <v>140.69444444444443</v>
      </c>
      <c r="J57" s="660">
        <v>146.38888888888889</v>
      </c>
      <c r="K57" s="660"/>
      <c r="L57" s="660">
        <v>90</v>
      </c>
      <c r="M57" s="660">
        <v>109.16666666666667</v>
      </c>
      <c r="N57" s="660">
        <v>177.11458333333334</v>
      </c>
      <c r="O57" s="660">
        <v>177.53030303030303</v>
      </c>
      <c r="P57" s="661">
        <f t="shared" si="3"/>
        <v>133.34837416371508</v>
      </c>
    </row>
    <row r="58" spans="1:16" ht="16.5" customHeight="1" x14ac:dyDescent="0.25">
      <c r="B58" s="47" t="s">
        <v>20</v>
      </c>
      <c r="C58" s="659" t="s">
        <v>14</v>
      </c>
      <c r="D58" s="660">
        <v>36.716666666666669</v>
      </c>
      <c r="E58" s="660">
        <v>35.272727272727273</v>
      </c>
      <c r="F58" s="660">
        <v>38.321428571428569</v>
      </c>
      <c r="G58" s="660">
        <v>41.787878787878782</v>
      </c>
      <c r="H58" s="660">
        <v>45.833333333333336</v>
      </c>
      <c r="I58" s="660">
        <v>45.383333333333333</v>
      </c>
      <c r="J58" s="660">
        <v>45.513888888888886</v>
      </c>
      <c r="K58" s="660">
        <v>41.910256410256416</v>
      </c>
      <c r="L58" s="660">
        <v>36.361111111111121</v>
      </c>
      <c r="M58" s="660">
        <v>34.133333333333333</v>
      </c>
      <c r="N58" s="660">
        <v>32.702380952380956</v>
      </c>
      <c r="O58" s="660">
        <v>35.378787878787882</v>
      </c>
      <c r="P58" s="661">
        <f t="shared" si="3"/>
        <v>39.10959387834388</v>
      </c>
    </row>
    <row r="59" spans="1:16" ht="16.5" customHeight="1" x14ac:dyDescent="0.25">
      <c r="A59" s="683" t="s">
        <v>21</v>
      </c>
      <c r="B59" s="47" t="s">
        <v>132</v>
      </c>
      <c r="C59" s="659" t="s">
        <v>14</v>
      </c>
      <c r="D59" s="660">
        <v>28.833333333333332</v>
      </c>
      <c r="E59" s="660">
        <v>27.585227272727273</v>
      </c>
      <c r="F59" s="660">
        <v>27.819940476190474</v>
      </c>
      <c r="G59" s="660">
        <v>27.926136363636363</v>
      </c>
      <c r="H59" s="660">
        <v>28.191964285714285</v>
      </c>
      <c r="I59" s="660">
        <v>31.25</v>
      </c>
      <c r="J59" s="660">
        <v>33.5</v>
      </c>
      <c r="K59" s="660">
        <v>38.46153846153846</v>
      </c>
      <c r="L59" s="660">
        <v>38.125</v>
      </c>
      <c r="M59" s="660">
        <v>37.5</v>
      </c>
      <c r="N59" s="660"/>
      <c r="O59" s="660">
        <v>35</v>
      </c>
      <c r="P59" s="661">
        <f t="shared" si="3"/>
        <v>32.199376381194561</v>
      </c>
    </row>
    <row r="60" spans="1:16" ht="16.5" customHeight="1" x14ac:dyDescent="0.25">
      <c r="A60" s="685"/>
      <c r="B60" s="47" t="s">
        <v>133</v>
      </c>
      <c r="C60" s="659" t="s">
        <v>14</v>
      </c>
      <c r="D60" s="660">
        <v>23.862500000000001</v>
      </c>
      <c r="E60" s="660">
        <v>25.02840909090909</v>
      </c>
      <c r="F60" s="660">
        <v>27.232142857142854</v>
      </c>
      <c r="G60" s="660">
        <v>27.25</v>
      </c>
      <c r="H60" s="660">
        <v>26.502976190476186</v>
      </c>
      <c r="I60" s="660">
        <v>32.730902777777779</v>
      </c>
      <c r="J60" s="660">
        <v>33.645833333333336</v>
      </c>
      <c r="K60" s="660">
        <v>33.910256410256416</v>
      </c>
      <c r="L60" s="660">
        <v>33.315972222222236</v>
      </c>
      <c r="M60" s="660">
        <v>35.791666666666671</v>
      </c>
      <c r="N60" s="660">
        <v>38.169642857142854</v>
      </c>
      <c r="O60" s="660">
        <v>38.534090909090914</v>
      </c>
      <c r="P60" s="661">
        <f t="shared" si="3"/>
        <v>31.331199442918194</v>
      </c>
    </row>
    <row r="61" spans="1:16" ht="16.5" customHeight="1" x14ac:dyDescent="0.25">
      <c r="A61" s="683" t="s">
        <v>382</v>
      </c>
      <c r="B61" s="47" t="s">
        <v>393</v>
      </c>
      <c r="C61" s="659" t="s">
        <v>14</v>
      </c>
      <c r="D61" s="660"/>
      <c r="E61" s="660">
        <v>38.452380952380956</v>
      </c>
      <c r="F61" s="660">
        <v>37.779761904761912</v>
      </c>
      <c r="G61" s="660">
        <v>37.015151515151508</v>
      </c>
      <c r="H61" s="660">
        <v>33.922619047619051</v>
      </c>
      <c r="I61" s="660">
        <v>40.034722222222221</v>
      </c>
      <c r="J61" s="660">
        <v>49.175000000000004</v>
      </c>
      <c r="K61" s="660">
        <v>58.628205128205131</v>
      </c>
      <c r="L61" s="660">
        <v>60.902777777777771</v>
      </c>
      <c r="M61" s="660">
        <v>56.083333333333336</v>
      </c>
      <c r="N61" s="660"/>
      <c r="O61" s="660">
        <v>52.5</v>
      </c>
      <c r="P61" s="661">
        <f t="shared" si="3"/>
        <v>46.449395188145189</v>
      </c>
    </row>
    <row r="62" spans="1:16" ht="16.5" customHeight="1" x14ac:dyDescent="0.25">
      <c r="A62" s="684"/>
      <c r="B62" s="47" t="s">
        <v>135</v>
      </c>
      <c r="C62" s="659" t="s">
        <v>14</v>
      </c>
      <c r="D62" s="660">
        <v>48.025000000000006</v>
      </c>
      <c r="E62" s="660">
        <v>38.636363636363633</v>
      </c>
      <c r="F62" s="660">
        <v>37.577380952380949</v>
      </c>
      <c r="G62" s="660">
        <v>36.636363636363633</v>
      </c>
      <c r="H62" s="660">
        <v>35.423809523809524</v>
      </c>
      <c r="I62" s="660">
        <v>40.625000000000007</v>
      </c>
      <c r="J62" s="660">
        <v>47.583333333333336</v>
      </c>
      <c r="K62" s="660">
        <v>57.66153846153847</v>
      </c>
      <c r="L62" s="660">
        <v>65.1388888888889</v>
      </c>
      <c r="M62" s="660">
        <v>57.590277777777779</v>
      </c>
      <c r="N62" s="660">
        <v>57.76428571428572</v>
      </c>
      <c r="O62" s="660">
        <v>57.196969696969695</v>
      </c>
      <c r="P62" s="661">
        <f t="shared" si="3"/>
        <v>48.32160096847597</v>
      </c>
    </row>
    <row r="63" spans="1:16" ht="16.5" customHeight="1" x14ac:dyDescent="0.25">
      <c r="A63" s="684"/>
      <c r="B63" s="47" t="s">
        <v>136</v>
      </c>
      <c r="C63" s="659" t="s">
        <v>14</v>
      </c>
      <c r="D63" s="660">
        <v>47.75</v>
      </c>
      <c r="E63" s="660">
        <v>39.242424242424249</v>
      </c>
      <c r="F63" s="660">
        <v>36.626190476190473</v>
      </c>
      <c r="G63" s="660">
        <v>36.778787878787881</v>
      </c>
      <c r="H63" s="660">
        <v>36.026190476190479</v>
      </c>
      <c r="I63" s="660">
        <v>40.138888888888893</v>
      </c>
      <c r="J63" s="660">
        <v>45</v>
      </c>
      <c r="K63" s="660">
        <v>56.666666666666657</v>
      </c>
      <c r="L63" s="660">
        <v>58.749999999999993</v>
      </c>
      <c r="M63" s="660">
        <v>56.152777777777771</v>
      </c>
      <c r="N63" s="660">
        <v>57.107142857142854</v>
      </c>
      <c r="O63" s="660">
        <v>57.363636363636367</v>
      </c>
      <c r="P63" s="661">
        <f t="shared" si="3"/>
        <v>47.300225468975469</v>
      </c>
    </row>
    <row r="64" spans="1:16" ht="16.5" customHeight="1" x14ac:dyDescent="0.25">
      <c r="A64" s="685"/>
      <c r="B64" s="47" t="s">
        <v>137</v>
      </c>
      <c r="C64" s="659" t="s">
        <v>14</v>
      </c>
      <c r="D64" s="660">
        <v>50.749999999999993</v>
      </c>
      <c r="E64" s="660">
        <v>42.175757575757572</v>
      </c>
      <c r="F64" s="660">
        <v>38.041666666666664</v>
      </c>
      <c r="G64" s="660">
        <v>37.212121212121218</v>
      </c>
      <c r="H64" s="660">
        <v>35.214285714285715</v>
      </c>
      <c r="I64" s="660">
        <v>40.909722222222221</v>
      </c>
      <c r="J64" s="660">
        <v>43.4375</v>
      </c>
      <c r="K64" s="660">
        <v>55</v>
      </c>
      <c r="L64" s="660">
        <v>64.642857142857139</v>
      </c>
      <c r="M64" s="660">
        <v>57.083333333333336</v>
      </c>
      <c r="N64" s="660">
        <v>58.204761904761895</v>
      </c>
      <c r="O64" s="660">
        <v>59.121212121212125</v>
      </c>
      <c r="P64" s="661">
        <f t="shared" si="3"/>
        <v>48.482768157768156</v>
      </c>
    </row>
    <row r="65" spans="1:16" ht="16.5" customHeight="1" x14ac:dyDescent="0.25">
      <c r="B65" s="47" t="s">
        <v>22</v>
      </c>
      <c r="C65" s="659" t="s">
        <v>14</v>
      </c>
      <c r="D65" s="660">
        <v>39.68333333333333</v>
      </c>
      <c r="E65" s="660">
        <v>41.106060606060609</v>
      </c>
      <c r="F65" s="660">
        <v>41.589285714285708</v>
      </c>
      <c r="G65" s="660">
        <v>44.439393939393945</v>
      </c>
      <c r="H65" s="660">
        <v>44.380952380952387</v>
      </c>
      <c r="I65" s="660">
        <v>40.388888888888893</v>
      </c>
      <c r="J65" s="660">
        <v>41.291666666666671</v>
      </c>
      <c r="K65" s="660">
        <v>43.182051282051276</v>
      </c>
      <c r="L65" s="660">
        <v>42.361111111111114</v>
      </c>
      <c r="M65" s="660">
        <v>42.375</v>
      </c>
      <c r="N65" s="660">
        <v>45.428571428571438</v>
      </c>
      <c r="O65" s="660">
        <v>42.090909090909086</v>
      </c>
      <c r="P65" s="661">
        <f t="shared" si="3"/>
        <v>42.359768703518696</v>
      </c>
    </row>
    <row r="66" spans="1:16" ht="16.5" customHeight="1" x14ac:dyDescent="0.25">
      <c r="B66" s="47" t="s">
        <v>23</v>
      </c>
      <c r="C66" s="659" t="s">
        <v>14</v>
      </c>
      <c r="D66" s="660">
        <v>27.761904761904766</v>
      </c>
      <c r="E66" s="660">
        <v>29.168831168831172</v>
      </c>
      <c r="F66" s="660">
        <v>28.15986394557823</v>
      </c>
      <c r="G66" s="660">
        <v>30.259740259740258</v>
      </c>
      <c r="H66" s="660">
        <v>27.901360544217685</v>
      </c>
      <c r="I66" s="660">
        <v>28.670634920634921</v>
      </c>
      <c r="J66" s="660">
        <v>28.833333333333339</v>
      </c>
      <c r="K66" s="660">
        <v>30.38461538461539</v>
      </c>
      <c r="L66" s="660">
        <v>30.833333333333339</v>
      </c>
      <c r="M66" s="660">
        <v>34.960317460317462</v>
      </c>
      <c r="N66" s="660">
        <v>37.857142857142854</v>
      </c>
      <c r="O66" s="660">
        <v>36.904761904761919</v>
      </c>
      <c r="P66" s="661">
        <f t="shared" si="3"/>
        <v>30.97465332286761</v>
      </c>
    </row>
    <row r="67" spans="1:16" ht="16.5" customHeight="1" x14ac:dyDescent="0.25">
      <c r="B67" s="47" t="s">
        <v>24</v>
      </c>
      <c r="C67" s="659" t="s">
        <v>63</v>
      </c>
      <c r="D67" s="660">
        <v>22.35</v>
      </c>
      <c r="E67" s="660">
        <v>22.490909090909089</v>
      </c>
      <c r="F67" s="660">
        <v>24.517857142857142</v>
      </c>
      <c r="G67" s="660">
        <v>25.575757575757578</v>
      </c>
      <c r="H67" s="660">
        <v>29.999999999999996</v>
      </c>
      <c r="I67" s="660">
        <v>28.702777777777779</v>
      </c>
      <c r="J67" s="660">
        <v>34.027777777777771</v>
      </c>
      <c r="K67" s="660">
        <v>37.051282051282051</v>
      </c>
      <c r="L67" s="660">
        <v>38.166666666666671</v>
      </c>
      <c r="M67" s="660">
        <v>31.350000000000005</v>
      </c>
      <c r="N67" s="660">
        <v>31.030952380952382</v>
      </c>
      <c r="O67" s="660">
        <v>30.86363636363636</v>
      </c>
      <c r="P67" s="661">
        <f t="shared" si="3"/>
        <v>29.677301402301406</v>
      </c>
    </row>
    <row r="68" spans="1:16" ht="16.5" customHeight="1" x14ac:dyDescent="0.25">
      <c r="A68" s="683" t="s">
        <v>138</v>
      </c>
      <c r="B68" s="47" t="s">
        <v>139</v>
      </c>
      <c r="C68" s="659" t="s">
        <v>14</v>
      </c>
      <c r="D68" s="660">
        <v>34.875</v>
      </c>
      <c r="E68" s="660">
        <v>34.719696969696969</v>
      </c>
      <c r="F68" s="660">
        <v>35.88214285714286</v>
      </c>
      <c r="G68" s="660">
        <v>36.690909090909095</v>
      </c>
      <c r="H68" s="660">
        <v>39.128571428571433</v>
      </c>
      <c r="I68" s="660">
        <v>48.543055555555554</v>
      </c>
      <c r="J68" s="660">
        <v>43.986111111111107</v>
      </c>
      <c r="K68" s="660">
        <v>43.762820512820511</v>
      </c>
      <c r="L68" s="660">
        <v>47.94444444444445</v>
      </c>
      <c r="M68" s="660">
        <v>46.666666666666664</v>
      </c>
      <c r="N68" s="660">
        <v>39.833333333333329</v>
      </c>
      <c r="O68" s="660">
        <v>44.924242424242429</v>
      </c>
      <c r="P68" s="661">
        <f t="shared" si="3"/>
        <v>41.413082866207866</v>
      </c>
    </row>
    <row r="69" spans="1:16" ht="16.5" customHeight="1" x14ac:dyDescent="0.25">
      <c r="A69" s="685"/>
      <c r="B69" s="47" t="s">
        <v>140</v>
      </c>
      <c r="C69" s="659" t="s">
        <v>14</v>
      </c>
      <c r="D69" s="660">
        <v>33.250000000000007</v>
      </c>
      <c r="E69" s="660">
        <v>34.257575757575758</v>
      </c>
      <c r="F69" s="660">
        <v>37.357142857142854</v>
      </c>
      <c r="G69" s="660">
        <v>34.63636363636364</v>
      </c>
      <c r="H69" s="660">
        <v>41.845238095238088</v>
      </c>
      <c r="I69" s="660">
        <v>61.972222222222229</v>
      </c>
      <c r="J69" s="660">
        <v>43.958333333333336</v>
      </c>
      <c r="K69" s="660">
        <v>42.897435897435898</v>
      </c>
      <c r="L69" s="660">
        <v>64.236111111111114</v>
      </c>
      <c r="M69" s="660">
        <v>56.430555555555543</v>
      </c>
      <c r="N69" s="660">
        <v>46.047619047619044</v>
      </c>
      <c r="O69" s="660">
        <v>46.439393939393945</v>
      </c>
      <c r="P69" s="661">
        <f t="shared" si="3"/>
        <v>45.277332621082621</v>
      </c>
    </row>
    <row r="70" spans="1:16" ht="16.5" customHeight="1" x14ac:dyDescent="0.25">
      <c r="B70" s="47" t="s">
        <v>25</v>
      </c>
      <c r="C70" s="659" t="s">
        <v>14</v>
      </c>
      <c r="D70" s="660">
        <v>32.833333333333336</v>
      </c>
      <c r="E70" s="660">
        <v>30.63636363636363</v>
      </c>
      <c r="F70" s="660">
        <v>30.190476190476193</v>
      </c>
      <c r="G70" s="660">
        <v>31.530303030303035</v>
      </c>
      <c r="H70" s="660">
        <v>28.523809523809526</v>
      </c>
      <c r="I70" s="660">
        <v>27.083333333333332</v>
      </c>
      <c r="J70" s="660">
        <v>29.833333333333332</v>
      </c>
      <c r="K70" s="660">
        <v>36.384615384615387</v>
      </c>
      <c r="L70" s="660">
        <v>35.680555555555557</v>
      </c>
      <c r="M70" s="660">
        <v>36.230555555555554</v>
      </c>
      <c r="N70" s="660">
        <v>36.964285714285715</v>
      </c>
      <c r="O70" s="660">
        <v>44.469696969696969</v>
      </c>
      <c r="P70" s="661">
        <f t="shared" si="3"/>
        <v>33.363388463388468</v>
      </c>
    </row>
    <row r="71" spans="1:16" ht="16.5" customHeight="1" x14ac:dyDescent="0.25">
      <c r="B71" s="47" t="s">
        <v>26</v>
      </c>
      <c r="C71" s="659" t="s">
        <v>63</v>
      </c>
      <c r="D71" s="660">
        <v>100.53333333333332</v>
      </c>
      <c r="E71" s="660">
        <v>94.545454545454518</v>
      </c>
      <c r="F71" s="660">
        <v>95.732142857142847</v>
      </c>
      <c r="G71" s="660">
        <v>101.2121212121212</v>
      </c>
      <c r="H71" s="660">
        <v>108.36904761904762</v>
      </c>
      <c r="I71" s="660">
        <v>136.38333333333333</v>
      </c>
      <c r="J71" s="660">
        <v>157.43055555555557</v>
      </c>
      <c r="K71" s="660">
        <v>166.37179487179489</v>
      </c>
      <c r="L71" s="660">
        <v>159.93055555555554</v>
      </c>
      <c r="M71" s="660">
        <v>153.23611111111111</v>
      </c>
      <c r="N71" s="660">
        <v>131.5952380952381</v>
      </c>
      <c r="O71" s="660">
        <v>121.43939393939391</v>
      </c>
      <c r="P71" s="661">
        <f t="shared" si="3"/>
        <v>127.23159016909017</v>
      </c>
    </row>
    <row r="72" spans="1:16" ht="16.5" customHeight="1" x14ac:dyDescent="0.25">
      <c r="A72" s="683" t="s">
        <v>141</v>
      </c>
      <c r="B72" s="47" t="s">
        <v>142</v>
      </c>
      <c r="C72" s="659" t="s">
        <v>14</v>
      </c>
      <c r="D72" s="660">
        <v>36.983333333333334</v>
      </c>
      <c r="E72" s="660">
        <v>32.718181818181812</v>
      </c>
      <c r="F72" s="660">
        <v>34.351190476190467</v>
      </c>
      <c r="G72" s="660">
        <v>35.621212121212118</v>
      </c>
      <c r="H72" s="660">
        <v>36.65</v>
      </c>
      <c r="I72" s="660">
        <v>48.333333333333321</v>
      </c>
      <c r="J72" s="660">
        <v>54.166666666666664</v>
      </c>
      <c r="K72" s="660">
        <v>46.42307692307692</v>
      </c>
      <c r="L72" s="660">
        <v>48.763888888888886</v>
      </c>
      <c r="M72" s="660">
        <v>49.097222222222221</v>
      </c>
      <c r="N72" s="660">
        <v>51.202380952380949</v>
      </c>
      <c r="O72" s="660">
        <v>54.621212121212118</v>
      </c>
      <c r="P72" s="661">
        <f t="shared" si="3"/>
        <v>44.07764157139156</v>
      </c>
    </row>
    <row r="73" spans="1:16" ht="16.5" customHeight="1" x14ac:dyDescent="0.25">
      <c r="A73" s="685"/>
      <c r="B73" s="47" t="s">
        <v>143</v>
      </c>
      <c r="C73" s="659" t="s">
        <v>14</v>
      </c>
      <c r="D73" s="660">
        <v>32.283333333333331</v>
      </c>
      <c r="E73" s="660">
        <v>28.675757575757576</v>
      </c>
      <c r="F73" s="660">
        <v>28.494047619047613</v>
      </c>
      <c r="G73" s="660">
        <v>30.954545454545453</v>
      </c>
      <c r="H73" s="660">
        <v>33.30952380952381</v>
      </c>
      <c r="I73" s="660">
        <v>41.527777777777779</v>
      </c>
      <c r="J73" s="660">
        <v>51.152777777777771</v>
      </c>
      <c r="K73" s="660">
        <v>40.53846153846154</v>
      </c>
      <c r="L73" s="660">
        <v>32.777777777777779</v>
      </c>
      <c r="M73" s="660">
        <v>29.452777777777779</v>
      </c>
      <c r="N73" s="660">
        <v>39.619047619047613</v>
      </c>
      <c r="O73" s="660">
        <v>46.606060606060616</v>
      </c>
      <c r="P73" s="661">
        <f t="shared" si="3"/>
        <v>36.282657388907388</v>
      </c>
    </row>
    <row r="74" spans="1:16" ht="16.5" customHeight="1" x14ac:dyDescent="0.25">
      <c r="B74" s="47" t="s">
        <v>27</v>
      </c>
      <c r="C74" s="659" t="s">
        <v>14</v>
      </c>
      <c r="D74" s="660">
        <v>31.083333333333332</v>
      </c>
      <c r="E74" s="660">
        <v>28.827272727272728</v>
      </c>
      <c r="F74" s="660">
        <v>27.416666666666668</v>
      </c>
      <c r="G74" s="660">
        <v>27.242424242424239</v>
      </c>
      <c r="H74" s="660">
        <v>26.519047619047623</v>
      </c>
      <c r="I74" s="660">
        <v>29.166666666666671</v>
      </c>
      <c r="J74" s="660">
        <v>39.263888888888886</v>
      </c>
      <c r="K74" s="660">
        <v>43.52820512820513</v>
      </c>
      <c r="L74" s="660">
        <v>42.666666666666664</v>
      </c>
      <c r="M74" s="660">
        <v>45.361111111111107</v>
      </c>
      <c r="N74" s="660">
        <v>53.530952380952378</v>
      </c>
      <c r="O74" s="660">
        <v>48.242424242424249</v>
      </c>
      <c r="P74" s="661">
        <f t="shared" si="3"/>
        <v>36.904054972804978</v>
      </c>
    </row>
    <row r="75" spans="1:16" ht="16.5" customHeight="1" x14ac:dyDescent="0.25">
      <c r="B75" s="47" t="s">
        <v>28</v>
      </c>
      <c r="C75" s="659" t="s">
        <v>14</v>
      </c>
      <c r="D75" s="660">
        <v>48.6</v>
      </c>
      <c r="E75" s="660">
        <v>47.287878787878796</v>
      </c>
      <c r="F75" s="660">
        <v>47.363095238095234</v>
      </c>
      <c r="G75" s="660">
        <v>49.666666666666657</v>
      </c>
      <c r="H75" s="660">
        <v>51.869047619047628</v>
      </c>
      <c r="I75" s="660">
        <v>65.958333333333343</v>
      </c>
      <c r="J75" s="660">
        <v>62.19444444444445</v>
      </c>
      <c r="K75" s="660">
        <v>60.307692307692307</v>
      </c>
      <c r="L75" s="660">
        <v>65.7638888888889</v>
      </c>
      <c r="M75" s="660">
        <v>70.152777777777771</v>
      </c>
      <c r="N75" s="660">
        <v>74.36904761904762</v>
      </c>
      <c r="O75" s="660">
        <v>67.803030303030312</v>
      </c>
      <c r="P75" s="661">
        <f t="shared" si="3"/>
        <v>59.277991915491917</v>
      </c>
    </row>
    <row r="76" spans="1:16" ht="16.5" customHeight="1" x14ac:dyDescent="0.25">
      <c r="B76" s="47" t="s">
        <v>50</v>
      </c>
      <c r="C76" s="659" t="s">
        <v>14</v>
      </c>
      <c r="D76" s="660">
        <v>49.783333333333339</v>
      </c>
      <c r="E76" s="660">
        <v>46.515151515151508</v>
      </c>
      <c r="F76" s="660">
        <v>45.880952380952387</v>
      </c>
      <c r="G76" s="660">
        <v>48.303030303030305</v>
      </c>
      <c r="H76" s="660">
        <v>51.583333333333329</v>
      </c>
      <c r="I76" s="660">
        <v>66.111111111111114</v>
      </c>
      <c r="J76" s="660">
        <v>61.80555555555555</v>
      </c>
      <c r="K76" s="660">
        <v>61.243589743589759</v>
      </c>
      <c r="L76" s="660">
        <v>64.222222222222229</v>
      </c>
      <c r="M76" s="660">
        <v>69.805555555555557</v>
      </c>
      <c r="N76" s="660">
        <v>74.059523809523824</v>
      </c>
      <c r="O76" s="660">
        <v>66.818181818181813</v>
      </c>
      <c r="P76" s="661">
        <f t="shared" si="3"/>
        <v>58.844295056795069</v>
      </c>
    </row>
    <row r="77" spans="1:16" ht="16.5" customHeight="1" x14ac:dyDescent="0.25">
      <c r="B77" s="47" t="s">
        <v>29</v>
      </c>
      <c r="C77" s="659" t="s">
        <v>14</v>
      </c>
      <c r="D77" s="660">
        <v>58.658333333333324</v>
      </c>
      <c r="E77" s="660">
        <v>58.204545454545453</v>
      </c>
      <c r="F77" s="660">
        <v>57.570238095238089</v>
      </c>
      <c r="G77" s="660">
        <v>56.060606060606055</v>
      </c>
      <c r="H77" s="660">
        <v>57.666666666666664</v>
      </c>
      <c r="I77" s="660">
        <v>52.416666666666679</v>
      </c>
      <c r="J77" s="660">
        <v>54.333333333333336</v>
      </c>
      <c r="K77" s="660">
        <v>63.833333333333336</v>
      </c>
      <c r="L77" s="660">
        <v>65.2638888888889</v>
      </c>
      <c r="M77" s="660">
        <v>60.374999999999993</v>
      </c>
      <c r="N77" s="660">
        <v>56.285714285714278</v>
      </c>
      <c r="O77" s="660">
        <v>61.628787878787868</v>
      </c>
      <c r="P77" s="661">
        <f t="shared" si="3"/>
        <v>58.524759499759504</v>
      </c>
    </row>
    <row r="78" spans="1:16" ht="16.5" customHeight="1" x14ac:dyDescent="0.25">
      <c r="B78" s="47" t="s">
        <v>30</v>
      </c>
      <c r="C78" s="659" t="s">
        <v>14</v>
      </c>
      <c r="D78" s="660">
        <v>73.033333333333331</v>
      </c>
      <c r="E78" s="660">
        <v>68.696969696969688</v>
      </c>
      <c r="F78" s="660">
        <v>66.138095238095232</v>
      </c>
      <c r="G78" s="660">
        <v>72.424242424242422</v>
      </c>
      <c r="H78" s="660">
        <v>68.05952380952381</v>
      </c>
      <c r="I78" s="660">
        <v>63.847222222222221</v>
      </c>
      <c r="J78" s="660">
        <v>71.638888888888886</v>
      </c>
      <c r="K78" s="660">
        <v>70.628205128205124</v>
      </c>
      <c r="L78" s="660">
        <v>69.666666666666671</v>
      </c>
      <c r="M78" s="660">
        <v>71.555555555555557</v>
      </c>
      <c r="N78" s="660">
        <v>72.833333333333343</v>
      </c>
      <c r="O78" s="660">
        <v>82.348484848484858</v>
      </c>
      <c r="P78" s="661">
        <f t="shared" si="3"/>
        <v>70.905876762126766</v>
      </c>
    </row>
    <row r="79" spans="1:16" ht="16.5" customHeight="1" x14ac:dyDescent="0.25">
      <c r="B79" s="47" t="s">
        <v>31</v>
      </c>
      <c r="C79" s="659" t="s">
        <v>95</v>
      </c>
      <c r="D79" s="669">
        <v>145.24166666666665</v>
      </c>
      <c r="E79" s="669">
        <v>66.424242424242422</v>
      </c>
      <c r="F79" s="669">
        <v>44.409523809523805</v>
      </c>
      <c r="G79" s="669">
        <v>46.962121212121204</v>
      </c>
      <c r="H79" s="660">
        <v>46.261904761904766</v>
      </c>
      <c r="I79" s="660">
        <v>49.041666666666664</v>
      </c>
      <c r="J79" s="660">
        <v>54.013888888888886</v>
      </c>
      <c r="K79" s="660">
        <v>56.025641025641022</v>
      </c>
      <c r="L79" s="660">
        <v>53.472222222222229</v>
      </c>
      <c r="M79" s="660">
        <v>53.069444444444457</v>
      </c>
      <c r="N79" s="660">
        <v>53.476190476190482</v>
      </c>
      <c r="O79" s="660">
        <v>54.772727272727273</v>
      </c>
      <c r="P79" s="661">
        <f t="shared" si="3"/>
        <v>60.264269989269984</v>
      </c>
    </row>
    <row r="80" spans="1:16" ht="16.5" customHeight="1" x14ac:dyDescent="0.25">
      <c r="A80" s="683" t="s">
        <v>51</v>
      </c>
      <c r="B80" s="47" t="s">
        <v>144</v>
      </c>
      <c r="C80" s="659" t="s">
        <v>82</v>
      </c>
      <c r="D80" s="660">
        <v>71.033333333333331</v>
      </c>
      <c r="E80" s="660">
        <v>60.424242424242422</v>
      </c>
      <c r="F80" s="660">
        <v>58.58333333333335</v>
      </c>
      <c r="G80" s="660">
        <v>65.833333333333343</v>
      </c>
      <c r="H80" s="669">
        <v>66.05952380952381</v>
      </c>
      <c r="I80" s="669">
        <v>66.125</v>
      </c>
      <c r="J80" s="669">
        <v>72.569444444444457</v>
      </c>
      <c r="K80" s="669">
        <v>78.410256410256409</v>
      </c>
      <c r="L80" s="669">
        <v>75.25</v>
      </c>
      <c r="M80" s="669">
        <v>82.736111111111114</v>
      </c>
      <c r="N80" s="669">
        <v>82.36904761904762</v>
      </c>
      <c r="O80" s="669">
        <v>77.727272727272734</v>
      </c>
      <c r="P80" s="661">
        <f t="shared" si="3"/>
        <v>71.426741545491538</v>
      </c>
    </row>
    <row r="81" spans="1:16" ht="16.5" customHeight="1" x14ac:dyDescent="0.25">
      <c r="A81" s="685"/>
      <c r="B81" s="47" t="s">
        <v>145</v>
      </c>
      <c r="C81" s="659" t="s">
        <v>82</v>
      </c>
      <c r="D81" s="660">
        <v>70.566666666666663</v>
      </c>
      <c r="E81" s="660">
        <v>59.954545454545453</v>
      </c>
      <c r="F81" s="660">
        <v>59.351190476190474</v>
      </c>
      <c r="G81" s="660">
        <v>67.5</v>
      </c>
      <c r="H81" s="660">
        <v>100.26190476190474</v>
      </c>
      <c r="I81" s="660">
        <v>110.6111111111111</v>
      </c>
      <c r="J81" s="660">
        <v>104.30555555555559</v>
      </c>
      <c r="K81" s="660">
        <v>116.26923076923077</v>
      </c>
      <c r="L81" s="660">
        <v>119.93055555555556</v>
      </c>
      <c r="M81" s="660">
        <v>179.08333333333334</v>
      </c>
      <c r="N81" s="660">
        <v>139.04761904761907</v>
      </c>
      <c r="O81" s="660">
        <v>100.22727272727273</v>
      </c>
      <c r="P81" s="661">
        <f t="shared" si="3"/>
        <v>102.25908212158213</v>
      </c>
    </row>
    <row r="82" spans="1:16" ht="16.5" customHeight="1" x14ac:dyDescent="0.25">
      <c r="A82" s="667"/>
      <c r="B82" s="47" t="s">
        <v>43</v>
      </c>
      <c r="C82" s="659" t="s">
        <v>14</v>
      </c>
      <c r="D82" s="660">
        <v>48.93333333333333</v>
      </c>
      <c r="E82" s="660">
        <v>40.787878787878789</v>
      </c>
      <c r="F82" s="660">
        <v>46.877976190476183</v>
      </c>
      <c r="G82" s="660">
        <v>47.348484848484844</v>
      </c>
      <c r="H82" s="660">
        <v>46.928571428571445</v>
      </c>
      <c r="I82" s="660">
        <v>47.05555555555555</v>
      </c>
      <c r="J82" s="660">
        <v>44.444444444444436</v>
      </c>
      <c r="K82" s="660">
        <v>48.333333333333329</v>
      </c>
      <c r="L82" s="660">
        <v>45.972222222222207</v>
      </c>
      <c r="M82" s="660">
        <v>46.263888888888886</v>
      </c>
      <c r="N82" s="660">
        <v>49.738095238095241</v>
      </c>
      <c r="O82" s="660">
        <v>45.404040404040408</v>
      </c>
      <c r="P82" s="661">
        <f t="shared" si="3"/>
        <v>46.507318722943729</v>
      </c>
    </row>
    <row r="83" spans="1:16" ht="16.5" customHeight="1" x14ac:dyDescent="0.25">
      <c r="A83" s="667"/>
      <c r="B83" s="47" t="s">
        <v>52</v>
      </c>
      <c r="C83" s="659" t="s">
        <v>82</v>
      </c>
      <c r="D83" s="44">
        <v>118.05</v>
      </c>
      <c r="E83" s="44">
        <v>112.89393939393939</v>
      </c>
      <c r="F83" s="44">
        <v>109.17857142857142</v>
      </c>
      <c r="G83" s="44">
        <v>109.16666666666666</v>
      </c>
      <c r="H83" s="660">
        <v>108.85714285714286</v>
      </c>
      <c r="I83" s="660">
        <v>108.55555555555554</v>
      </c>
      <c r="J83" s="660">
        <v>117.84722222222223</v>
      </c>
      <c r="K83" s="660">
        <v>142.33333333333331</v>
      </c>
      <c r="L83" s="660">
        <v>174.02777777777774</v>
      </c>
      <c r="M83" s="660">
        <v>172.51388888888889</v>
      </c>
      <c r="N83" s="660">
        <v>194.3042857142857</v>
      </c>
      <c r="O83" s="660">
        <v>148.70920745920748</v>
      </c>
      <c r="P83" s="661">
        <f t="shared" si="3"/>
        <v>134.70313260813259</v>
      </c>
    </row>
    <row r="84" spans="1:16" s="11" customFormat="1" x14ac:dyDescent="0.25">
      <c r="A84" s="130"/>
      <c r="B84" s="15"/>
      <c r="C84" s="81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"/>
    </row>
    <row r="85" spans="1:16" s="11" customFormat="1" ht="68.25" customHeight="1" x14ac:dyDescent="0.3">
      <c r="A85" s="686" t="s">
        <v>387</v>
      </c>
      <c r="B85" s="686"/>
      <c r="C85" s="686"/>
      <c r="D85" s="686"/>
      <c r="E85" s="686"/>
      <c r="F85" s="686"/>
      <c r="G85" s="686"/>
      <c r="H85" s="686"/>
      <c r="I85" s="686"/>
      <c r="J85" s="686"/>
      <c r="K85" s="686"/>
      <c r="L85" s="686"/>
      <c r="M85" s="686"/>
      <c r="N85" s="686"/>
      <c r="O85" s="686"/>
      <c r="P85" s="686"/>
    </row>
    <row r="86" spans="1:16" s="11" customFormat="1" ht="25.5" customHeight="1" x14ac:dyDescent="0.3">
      <c r="A86" s="686" t="str">
        <f>A3</f>
        <v>Mercados de Santo Domingo, Enero-Diciembre 2023, (En RD$)</v>
      </c>
      <c r="B86" s="686"/>
      <c r="C86" s="686"/>
      <c r="D86" s="686"/>
      <c r="E86" s="686"/>
      <c r="F86" s="686"/>
      <c r="G86" s="686"/>
      <c r="H86" s="686"/>
      <c r="I86" s="686"/>
      <c r="J86" s="686"/>
      <c r="K86" s="686"/>
      <c r="L86" s="686"/>
      <c r="M86" s="686"/>
      <c r="N86" s="686"/>
      <c r="O86" s="686"/>
      <c r="P86" s="686"/>
    </row>
    <row r="87" spans="1:16" s="11" customFormat="1" ht="6.75" customHeight="1" x14ac:dyDescent="0.25">
      <c r="A87" s="130"/>
      <c r="B87" s="8"/>
      <c r="C87" s="79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6.5" customHeight="1" x14ac:dyDescent="0.25">
      <c r="A88" s="687" t="s">
        <v>0</v>
      </c>
      <c r="B88" s="688"/>
      <c r="C88" s="653" t="s">
        <v>41</v>
      </c>
      <c r="D88" s="654"/>
      <c r="E88" s="654"/>
      <c r="F88" s="654"/>
      <c r="G88" s="654"/>
      <c r="H88" s="654"/>
      <c r="I88" s="654"/>
      <c r="J88" s="654"/>
      <c r="K88" s="654"/>
      <c r="L88" s="654"/>
      <c r="M88" s="653"/>
      <c r="N88" s="653"/>
      <c r="O88" s="653"/>
      <c r="P88" s="653"/>
    </row>
    <row r="89" spans="1:16" ht="19.5" customHeight="1" x14ac:dyDescent="0.25">
      <c r="A89" s="687"/>
      <c r="B89" s="688"/>
      <c r="C89" s="655" t="s">
        <v>85</v>
      </c>
      <c r="D89" s="656" t="s">
        <v>1</v>
      </c>
      <c r="E89" s="656" t="s">
        <v>2</v>
      </c>
      <c r="F89" s="656" t="s">
        <v>3</v>
      </c>
      <c r="G89" s="656" t="s">
        <v>4</v>
      </c>
      <c r="H89" s="656" t="s">
        <v>5</v>
      </c>
      <c r="I89" s="656" t="s">
        <v>6</v>
      </c>
      <c r="J89" s="656" t="s">
        <v>7</v>
      </c>
      <c r="K89" s="656" t="s">
        <v>8</v>
      </c>
      <c r="L89" s="656" t="s">
        <v>9</v>
      </c>
      <c r="M89" s="655" t="s">
        <v>389</v>
      </c>
      <c r="N89" s="655" t="s">
        <v>11</v>
      </c>
      <c r="O89" s="655" t="s">
        <v>12</v>
      </c>
      <c r="P89" s="655" t="s">
        <v>13</v>
      </c>
    </row>
    <row r="90" spans="1:16" s="32" customFormat="1" ht="19.5" customHeight="1" x14ac:dyDescent="0.25">
      <c r="A90" s="670" t="s">
        <v>53</v>
      </c>
      <c r="C90" s="662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</row>
    <row r="91" spans="1:16" ht="18" customHeight="1" x14ac:dyDescent="0.25">
      <c r="A91" s="683" t="s">
        <v>32</v>
      </c>
      <c r="B91" s="47" t="s">
        <v>394</v>
      </c>
      <c r="C91" s="659" t="s">
        <v>63</v>
      </c>
      <c r="D91" s="660">
        <v>33.125</v>
      </c>
      <c r="E91" s="660">
        <v>30</v>
      </c>
      <c r="F91" s="660"/>
      <c r="G91" s="660"/>
      <c r="H91" s="660">
        <v>35</v>
      </c>
      <c r="I91" s="660">
        <v>36.111111111111114</v>
      </c>
      <c r="J91" s="660">
        <v>38.486111111111114</v>
      </c>
      <c r="K91" s="660">
        <v>37.692307692307686</v>
      </c>
      <c r="L91" s="660">
        <v>34.166666666666664</v>
      </c>
      <c r="M91" s="660">
        <v>39.041666666666664</v>
      </c>
      <c r="N91" s="660">
        <v>40.595238095238088</v>
      </c>
      <c r="O91" s="660">
        <v>53.125</v>
      </c>
      <c r="P91" s="661">
        <f>AVERAGE(D91:O91)</f>
        <v>37.734310134310128</v>
      </c>
    </row>
    <row r="92" spans="1:16" ht="18" customHeight="1" x14ac:dyDescent="0.25">
      <c r="A92" s="684"/>
      <c r="B92" s="47" t="s">
        <v>395</v>
      </c>
      <c r="C92" s="659" t="s">
        <v>63</v>
      </c>
      <c r="D92" s="660">
        <v>29.743333333333332</v>
      </c>
      <c r="E92" s="660">
        <v>32.424242424242429</v>
      </c>
      <c r="F92" s="660">
        <v>38.416666666666671</v>
      </c>
      <c r="G92" s="660">
        <v>54.310606060606055</v>
      </c>
      <c r="H92" s="660">
        <v>49.0625</v>
      </c>
      <c r="I92" s="660"/>
      <c r="J92" s="660"/>
      <c r="K92" s="660"/>
      <c r="L92" s="660"/>
      <c r="M92" s="660">
        <v>25</v>
      </c>
      <c r="N92" s="660">
        <v>35.674242424242429</v>
      </c>
      <c r="O92" s="660">
        <v>40.075757575757571</v>
      </c>
      <c r="P92" s="661">
        <f t="shared" ref="P92:P127" si="4">AVERAGE(D92:O92)</f>
        <v>38.088418560606058</v>
      </c>
    </row>
    <row r="93" spans="1:16" ht="21" customHeight="1" x14ac:dyDescent="0.25">
      <c r="A93" s="684"/>
      <c r="B93" s="47" t="s">
        <v>396</v>
      </c>
      <c r="C93" s="659" t="s">
        <v>63</v>
      </c>
      <c r="D93" s="660"/>
      <c r="E93" s="660"/>
      <c r="F93" s="660"/>
      <c r="G93" s="660"/>
      <c r="H93" s="660">
        <v>54.166666666666664</v>
      </c>
      <c r="I93" s="660">
        <v>62.708333333333336</v>
      </c>
      <c r="J93" s="660">
        <v>60.652777777777793</v>
      </c>
      <c r="K93" s="660">
        <v>53.71153846153846</v>
      </c>
      <c r="L93" s="660">
        <v>50.722222222222221</v>
      </c>
      <c r="M93" s="660">
        <v>60</v>
      </c>
      <c r="N93" s="660">
        <v>63.333333333333336</v>
      </c>
      <c r="O93" s="660"/>
      <c r="P93" s="661">
        <f t="shared" si="4"/>
        <v>57.899267399267394</v>
      </c>
    </row>
    <row r="94" spans="1:16" ht="16.5" customHeight="1" x14ac:dyDescent="0.25">
      <c r="A94" s="684"/>
      <c r="B94" s="47" t="s">
        <v>397</v>
      </c>
      <c r="C94" s="659" t="s">
        <v>63</v>
      </c>
      <c r="D94" s="660"/>
      <c r="E94" s="660">
        <v>27.222222222222221</v>
      </c>
      <c r="F94" s="660">
        <v>34.595238095238095</v>
      </c>
      <c r="G94" s="660">
        <v>61.234848484848477</v>
      </c>
      <c r="H94" s="660">
        <v>68.946428571428584</v>
      </c>
      <c r="I94" s="660">
        <v>65.972222222222214</v>
      </c>
      <c r="J94" s="660">
        <v>55</v>
      </c>
      <c r="K94" s="660"/>
      <c r="L94" s="660"/>
      <c r="M94" s="660"/>
      <c r="N94" s="660"/>
      <c r="O94" s="660"/>
      <c r="P94" s="661">
        <f t="shared" si="4"/>
        <v>52.161826599326595</v>
      </c>
    </row>
    <row r="95" spans="1:16" ht="18" customHeight="1" x14ac:dyDescent="0.25">
      <c r="A95" s="684"/>
      <c r="B95" s="47" t="s">
        <v>398</v>
      </c>
      <c r="C95" s="659" t="s">
        <v>63</v>
      </c>
      <c r="D95" s="660">
        <v>27.5</v>
      </c>
      <c r="E95" s="660">
        <v>35</v>
      </c>
      <c r="F95" s="660"/>
      <c r="G95" s="660">
        <v>70</v>
      </c>
      <c r="H95" s="660">
        <v>63.279761904761905</v>
      </c>
      <c r="I95" s="660">
        <v>58.734722222222217</v>
      </c>
      <c r="J95" s="660">
        <v>57.666666666666664</v>
      </c>
      <c r="K95" s="660">
        <v>67.261904761904773</v>
      </c>
      <c r="L95" s="660"/>
      <c r="M95" s="660">
        <v>63.75</v>
      </c>
      <c r="N95" s="660">
        <v>70</v>
      </c>
      <c r="O95" s="660"/>
      <c r="P95" s="661">
        <f t="shared" si="4"/>
        <v>57.021450617283939</v>
      </c>
    </row>
    <row r="96" spans="1:16" ht="18" customHeight="1" x14ac:dyDescent="0.25">
      <c r="A96" s="683" t="s">
        <v>34</v>
      </c>
      <c r="B96" s="47" t="s">
        <v>151</v>
      </c>
      <c r="C96" s="659" t="s">
        <v>63</v>
      </c>
      <c r="D96" s="660">
        <v>85.5</v>
      </c>
      <c r="E96" s="660">
        <v>90.5</v>
      </c>
      <c r="F96" s="660">
        <v>88.928571428571431</v>
      </c>
      <c r="G96" s="660">
        <v>102.81818181818181</v>
      </c>
      <c r="H96" s="660">
        <v>94.142857142857139</v>
      </c>
      <c r="I96" s="660">
        <v>95.75</v>
      </c>
      <c r="J96" s="660">
        <v>98.833333333333329</v>
      </c>
      <c r="K96" s="660">
        <v>105.25</v>
      </c>
      <c r="L96" s="660">
        <v>120</v>
      </c>
      <c r="M96" s="660">
        <v>101.125</v>
      </c>
      <c r="N96" s="660">
        <v>98.535714285714292</v>
      </c>
      <c r="O96" s="660">
        <v>98.727272727272734</v>
      </c>
      <c r="P96" s="661">
        <f t="shared" si="4"/>
        <v>98.342577561327573</v>
      </c>
    </row>
    <row r="97" spans="1:16" ht="18" customHeight="1" x14ac:dyDescent="0.25">
      <c r="A97" s="684"/>
      <c r="B97" s="47" t="s">
        <v>152</v>
      </c>
      <c r="C97" s="659" t="s">
        <v>63</v>
      </c>
      <c r="D97" s="660">
        <v>51.666666666666664</v>
      </c>
      <c r="E97" s="660">
        <v>69.166666666666671</v>
      </c>
      <c r="F97" s="660">
        <v>76.34615384615384</v>
      </c>
      <c r="G97" s="660">
        <v>80.151515151515156</v>
      </c>
      <c r="H97" s="660">
        <v>76.071428571428569</v>
      </c>
      <c r="I97" s="660">
        <v>79.166666666666671</v>
      </c>
      <c r="J97" s="660">
        <v>81.25</v>
      </c>
      <c r="K97" s="660">
        <v>85.625</v>
      </c>
      <c r="L97" s="660">
        <v>95.833333333333329</v>
      </c>
      <c r="M97" s="660">
        <v>79.375</v>
      </c>
      <c r="N97" s="660">
        <v>78.928571428571431</v>
      </c>
      <c r="O97" s="660">
        <v>82.727272727272734</v>
      </c>
      <c r="P97" s="661">
        <f t="shared" si="4"/>
        <v>78.025689588189593</v>
      </c>
    </row>
    <row r="98" spans="1:16" ht="18" customHeight="1" x14ac:dyDescent="0.25">
      <c r="A98" s="684"/>
      <c r="B98" s="47" t="s">
        <v>153</v>
      </c>
      <c r="C98" s="659" t="s">
        <v>63</v>
      </c>
      <c r="D98" s="660">
        <v>33.333333333333336</v>
      </c>
      <c r="E98" s="660">
        <v>51.666666666666664</v>
      </c>
      <c r="F98" s="660">
        <v>58.92307692307692</v>
      </c>
      <c r="G98" s="660">
        <v>60.454545454545453</v>
      </c>
      <c r="H98" s="660">
        <v>59.428571428571431</v>
      </c>
      <c r="I98" s="660">
        <v>63.083333333333336</v>
      </c>
      <c r="J98" s="660">
        <v>64.291666666666671</v>
      </c>
      <c r="K98" s="660">
        <v>65.916666666666671</v>
      </c>
      <c r="L98" s="660">
        <v>76.666666666666671</v>
      </c>
      <c r="M98" s="660">
        <v>60.75</v>
      </c>
      <c r="N98" s="660">
        <v>59.857142857142854</v>
      </c>
      <c r="O98" s="660">
        <v>65</v>
      </c>
      <c r="P98" s="661">
        <f t="shared" si="4"/>
        <v>59.947639166389166</v>
      </c>
    </row>
    <row r="99" spans="1:16" ht="18" customHeight="1" x14ac:dyDescent="0.25">
      <c r="A99" s="684"/>
      <c r="B99" s="47" t="s">
        <v>154</v>
      </c>
      <c r="C99" s="659" t="s">
        <v>63</v>
      </c>
      <c r="D99" s="660">
        <v>95.083333333333329</v>
      </c>
      <c r="E99" s="660">
        <v>96.38636363636364</v>
      </c>
      <c r="F99" s="660">
        <v>97.845238095238088</v>
      </c>
      <c r="G99" s="660">
        <v>113.2560606060606</v>
      </c>
      <c r="H99" s="660">
        <v>106.78452380952383</v>
      </c>
      <c r="I99" s="660">
        <v>107.75833333333334</v>
      </c>
      <c r="J99" s="660">
        <v>118.21944444444445</v>
      </c>
      <c r="K99" s="660">
        <v>125.68717948717949</v>
      </c>
      <c r="L99" s="660">
        <v>128.65277777777777</v>
      </c>
      <c r="M99" s="660">
        <v>128.76388888888891</v>
      </c>
      <c r="N99" s="660">
        <v>107.48571428571427</v>
      </c>
      <c r="O99" s="660">
        <v>108.37272727272729</v>
      </c>
      <c r="P99" s="661">
        <f t="shared" si="4"/>
        <v>111.19129874754877</v>
      </c>
    </row>
    <row r="100" spans="1:16" ht="18" customHeight="1" x14ac:dyDescent="0.25">
      <c r="A100" s="684"/>
      <c r="B100" s="47" t="s">
        <v>155</v>
      </c>
      <c r="C100" s="659" t="s">
        <v>63</v>
      </c>
      <c r="D100" s="660">
        <v>72.224999999999994</v>
      </c>
      <c r="E100" s="660">
        <v>68.924242424242422</v>
      </c>
      <c r="F100" s="660">
        <v>72.041666666666657</v>
      </c>
      <c r="G100" s="660">
        <v>86.643939393939391</v>
      </c>
      <c r="H100" s="660">
        <v>78.839285714285708</v>
      </c>
      <c r="I100" s="660">
        <v>84.722222222222214</v>
      </c>
      <c r="J100" s="660">
        <v>92.2361111111111</v>
      </c>
      <c r="K100" s="660">
        <v>95.538461538461533</v>
      </c>
      <c r="L100" s="660">
        <v>95.263888888888872</v>
      </c>
      <c r="M100" s="660">
        <v>93.8611111111111</v>
      </c>
      <c r="N100" s="660">
        <v>83.095238095238088</v>
      </c>
      <c r="O100" s="660">
        <v>85.393939393939391</v>
      </c>
      <c r="P100" s="661">
        <f t="shared" si="4"/>
        <v>84.065425546675542</v>
      </c>
    </row>
    <row r="101" spans="1:16" ht="18" customHeight="1" x14ac:dyDescent="0.25">
      <c r="A101" s="685"/>
      <c r="B101" s="47" t="s">
        <v>156</v>
      </c>
      <c r="C101" s="659" t="s">
        <v>63</v>
      </c>
      <c r="D101" s="660">
        <v>52.416666666666671</v>
      </c>
      <c r="E101" s="660">
        <v>51.515151515151508</v>
      </c>
      <c r="F101" s="660">
        <v>57.305952380952384</v>
      </c>
      <c r="G101" s="660">
        <v>61.712121212121218</v>
      </c>
      <c r="H101" s="660">
        <v>58.863095238095241</v>
      </c>
      <c r="I101" s="660">
        <v>62.123611111111124</v>
      </c>
      <c r="J101" s="660">
        <v>70.363888888888894</v>
      </c>
      <c r="K101" s="660">
        <v>74.44358974358974</v>
      </c>
      <c r="L101" s="660">
        <v>74.465277777777771</v>
      </c>
      <c r="M101" s="660">
        <v>68.506944444444443</v>
      </c>
      <c r="N101" s="660">
        <v>62.654761904761905</v>
      </c>
      <c r="O101" s="660">
        <v>63.418181818181822</v>
      </c>
      <c r="P101" s="661">
        <f t="shared" si="4"/>
        <v>63.149103558478565</v>
      </c>
    </row>
    <row r="102" spans="1:16" ht="18" customHeight="1" x14ac:dyDescent="0.25">
      <c r="B102" s="47" t="s">
        <v>33</v>
      </c>
      <c r="C102" s="659" t="s">
        <v>63</v>
      </c>
      <c r="D102" s="660">
        <v>7.2700000000000005</v>
      </c>
      <c r="E102" s="660">
        <v>7.2939393939393939</v>
      </c>
      <c r="F102" s="660">
        <v>7.2773809523809518</v>
      </c>
      <c r="G102" s="660">
        <v>7.7045454545454541</v>
      </c>
      <c r="H102" s="660">
        <v>7.2464285714285719</v>
      </c>
      <c r="I102" s="660">
        <v>6.6124999999999998</v>
      </c>
      <c r="J102" s="660">
        <v>8.468055555555555</v>
      </c>
      <c r="K102" s="660">
        <v>7.0076923076923059</v>
      </c>
      <c r="L102" s="660">
        <v>7.1388888888888884</v>
      </c>
      <c r="M102" s="660">
        <v>7.322222222222222</v>
      </c>
      <c r="N102" s="660">
        <v>7.0880952380952378</v>
      </c>
      <c r="O102" s="660">
        <v>7.1363636363636349</v>
      </c>
      <c r="P102" s="661">
        <f t="shared" si="4"/>
        <v>7.2971760184260184</v>
      </c>
    </row>
    <row r="103" spans="1:16" ht="18" customHeight="1" x14ac:dyDescent="0.25">
      <c r="A103" s="683" t="s">
        <v>157</v>
      </c>
      <c r="B103" s="47" t="s">
        <v>146</v>
      </c>
      <c r="C103" s="659" t="s">
        <v>80</v>
      </c>
      <c r="D103" s="660">
        <v>115.48571428571429</v>
      </c>
      <c r="E103" s="660">
        <v>163.18181818181819</v>
      </c>
      <c r="F103" s="660">
        <v>161.07142857142858</v>
      </c>
      <c r="G103" s="660">
        <v>155.58500000000001</v>
      </c>
      <c r="H103" s="660">
        <v>98</v>
      </c>
      <c r="I103" s="660">
        <v>63.958333333333336</v>
      </c>
      <c r="J103" s="660">
        <v>53.997222222222213</v>
      </c>
      <c r="K103" s="660">
        <v>61.8</v>
      </c>
      <c r="L103" s="660">
        <v>68.046904761904742</v>
      </c>
      <c r="M103" s="660">
        <v>58.285714285714285</v>
      </c>
      <c r="N103" s="660">
        <v>84.190476190476204</v>
      </c>
      <c r="O103" s="660">
        <v>90.785714285714292</v>
      </c>
      <c r="P103" s="661">
        <f t="shared" si="4"/>
        <v>97.865693843193853</v>
      </c>
    </row>
    <row r="104" spans="1:16" ht="18" customHeight="1" x14ac:dyDescent="0.25">
      <c r="A104" s="685"/>
      <c r="B104" s="47" t="s">
        <v>158</v>
      </c>
      <c r="C104" s="659" t="s">
        <v>80</v>
      </c>
      <c r="D104" s="660">
        <v>146.012</v>
      </c>
      <c r="E104" s="660">
        <v>157.21757575757576</v>
      </c>
      <c r="F104" s="660">
        <v>181.99523809523811</v>
      </c>
      <c r="G104" s="660">
        <v>221.15151515151518</v>
      </c>
      <c r="H104" s="660">
        <v>130.45619047619047</v>
      </c>
      <c r="I104" s="660">
        <v>83.75555555555556</v>
      </c>
      <c r="J104" s="660">
        <v>62.145555555555546</v>
      </c>
      <c r="K104" s="660">
        <v>59.897435897435884</v>
      </c>
      <c r="L104" s="660">
        <v>57.469444444444434</v>
      </c>
      <c r="M104" s="660">
        <v>77.975555555555545</v>
      </c>
      <c r="N104" s="660">
        <v>113.70857142857143</v>
      </c>
      <c r="O104" s="660">
        <v>160.22727272727272</v>
      </c>
      <c r="P104" s="661">
        <f t="shared" si="4"/>
        <v>121.00099255374256</v>
      </c>
    </row>
    <row r="105" spans="1:16" ht="18" customHeight="1" x14ac:dyDescent="0.25">
      <c r="A105" s="683" t="s">
        <v>35</v>
      </c>
      <c r="B105" s="47" t="s">
        <v>159</v>
      </c>
      <c r="C105" s="659" t="s">
        <v>63</v>
      </c>
      <c r="D105" s="660">
        <v>79.933333333333337</v>
      </c>
      <c r="E105" s="660">
        <v>81.295454545454533</v>
      </c>
      <c r="F105" s="660">
        <v>82.708333333333329</v>
      </c>
      <c r="G105" s="660">
        <v>86.969696969696983</v>
      </c>
      <c r="H105" s="660">
        <v>81.178571428571431</v>
      </c>
      <c r="I105" s="660">
        <v>77.756944444444443</v>
      </c>
      <c r="J105" s="660">
        <v>73.25</v>
      </c>
      <c r="K105" s="660">
        <v>75.012820512820511</v>
      </c>
      <c r="L105" s="660">
        <v>91.305555555555557</v>
      </c>
      <c r="M105" s="660">
        <v>89.208333333333329</v>
      </c>
      <c r="N105" s="660">
        <v>86.190476190476176</v>
      </c>
      <c r="O105" s="660">
        <v>93.704545454545453</v>
      </c>
      <c r="P105" s="661">
        <f t="shared" si="4"/>
        <v>83.20950542513043</v>
      </c>
    </row>
    <row r="106" spans="1:16" ht="18" customHeight="1" x14ac:dyDescent="0.25">
      <c r="A106" s="684"/>
      <c r="B106" s="47" t="s">
        <v>160</v>
      </c>
      <c r="C106" s="659" t="s">
        <v>63</v>
      </c>
      <c r="D106" s="660">
        <v>59.85</v>
      </c>
      <c r="E106" s="660">
        <v>61.530303030303031</v>
      </c>
      <c r="F106" s="660">
        <v>61.101190476190482</v>
      </c>
      <c r="G106" s="660">
        <v>67.75</v>
      </c>
      <c r="H106" s="660">
        <v>62.988095238095241</v>
      </c>
      <c r="I106" s="660">
        <v>62.854166666666664</v>
      </c>
      <c r="J106" s="660">
        <v>54.875</v>
      </c>
      <c r="K106" s="660">
        <v>55.192307692307701</v>
      </c>
      <c r="L106" s="660">
        <v>65.722222222222229</v>
      </c>
      <c r="M106" s="660">
        <v>64.743055555555557</v>
      </c>
      <c r="N106" s="660">
        <v>68.321428571428569</v>
      </c>
      <c r="O106" s="660">
        <v>71.818181818181827</v>
      </c>
      <c r="P106" s="661">
        <f t="shared" si="4"/>
        <v>63.062162605912611</v>
      </c>
    </row>
    <row r="107" spans="1:16" ht="21.75" customHeight="1" x14ac:dyDescent="0.25">
      <c r="A107" s="684"/>
      <c r="B107" s="47" t="s">
        <v>161</v>
      </c>
      <c r="C107" s="659" t="s">
        <v>63</v>
      </c>
      <c r="D107" s="660">
        <v>102.22222222222223</v>
      </c>
      <c r="E107" s="660">
        <v>97.5</v>
      </c>
      <c r="F107" s="660">
        <v>110</v>
      </c>
      <c r="G107" s="660">
        <v>97.5</v>
      </c>
      <c r="H107" s="660">
        <v>105.41666666666667</v>
      </c>
      <c r="I107" s="660">
        <v>100.45454545454545</v>
      </c>
      <c r="J107" s="660">
        <v>86.25</v>
      </c>
      <c r="K107" s="660">
        <v>60</v>
      </c>
      <c r="L107" s="660">
        <v>80</v>
      </c>
      <c r="M107" s="660">
        <v>90</v>
      </c>
      <c r="N107" s="660"/>
      <c r="O107" s="660"/>
      <c r="P107" s="661">
        <f t="shared" si="4"/>
        <v>92.934343434343447</v>
      </c>
    </row>
    <row r="108" spans="1:16" ht="21.75" customHeight="1" x14ac:dyDescent="0.25">
      <c r="A108" s="685"/>
      <c r="B108" s="47" t="s">
        <v>162</v>
      </c>
      <c r="C108" s="659" t="s">
        <v>63</v>
      </c>
      <c r="D108" s="660">
        <v>82.222222222222229</v>
      </c>
      <c r="E108" s="660">
        <v>79.545454545454547</v>
      </c>
      <c r="F108" s="660">
        <v>81.535714285714292</v>
      </c>
      <c r="G108" s="660">
        <v>88.25</v>
      </c>
      <c r="H108" s="660">
        <v>77.75</v>
      </c>
      <c r="I108" s="660">
        <v>67.5</v>
      </c>
      <c r="J108" s="660">
        <v>68.5</v>
      </c>
      <c r="K108" s="660"/>
      <c r="L108" s="660">
        <v>60</v>
      </c>
      <c r="M108" s="660">
        <v>67.5</v>
      </c>
      <c r="N108" s="660"/>
      <c r="O108" s="660"/>
      <c r="P108" s="661">
        <f t="shared" si="4"/>
        <v>74.755932339265684</v>
      </c>
    </row>
    <row r="109" spans="1:16" ht="18" customHeight="1" x14ac:dyDescent="0.25">
      <c r="A109" s="683" t="s">
        <v>163</v>
      </c>
      <c r="B109" s="47" t="s">
        <v>164</v>
      </c>
      <c r="C109" s="659" t="s">
        <v>80</v>
      </c>
      <c r="D109" s="660">
        <v>108.94666666666667</v>
      </c>
      <c r="E109" s="660">
        <v>115.73030303030303</v>
      </c>
      <c r="F109" s="660">
        <v>131.51428571428571</v>
      </c>
      <c r="G109" s="660">
        <v>197.21212121212119</v>
      </c>
      <c r="H109" s="660">
        <v>238.31190476190474</v>
      </c>
      <c r="I109" s="660">
        <v>261.5</v>
      </c>
      <c r="J109" s="660">
        <v>226.11111111111109</v>
      </c>
      <c r="K109" s="660">
        <v>161.47435897435901</v>
      </c>
      <c r="L109" s="660">
        <v>131.56666666666666</v>
      </c>
      <c r="M109" s="660">
        <v>118.80555555555556</v>
      </c>
      <c r="N109" s="660">
        <v>112.91095238095238</v>
      </c>
      <c r="O109" s="660">
        <v>106.60606060606061</v>
      </c>
      <c r="P109" s="661">
        <f t="shared" si="4"/>
        <v>159.22416555666555</v>
      </c>
    </row>
    <row r="110" spans="1:16" ht="18" customHeight="1" x14ac:dyDescent="0.25">
      <c r="A110" s="685"/>
      <c r="B110" s="47" t="s">
        <v>165</v>
      </c>
      <c r="C110" s="659" t="s">
        <v>80</v>
      </c>
      <c r="D110" s="660">
        <v>123.88333333333335</v>
      </c>
      <c r="E110" s="660">
        <v>141.37121212121212</v>
      </c>
      <c r="F110" s="660">
        <v>163.10714285714286</v>
      </c>
      <c r="G110" s="660">
        <v>203.40909090909091</v>
      </c>
      <c r="H110" s="660">
        <v>248.61904761904762</v>
      </c>
      <c r="I110" s="660">
        <v>271.91666666666669</v>
      </c>
      <c r="J110" s="660">
        <v>227.72727272727272</v>
      </c>
      <c r="K110" s="660">
        <v>110</v>
      </c>
      <c r="L110" s="660">
        <v>127.25</v>
      </c>
      <c r="M110" s="660">
        <v>125.69444444444446</v>
      </c>
      <c r="N110" s="660">
        <v>132.45238095238096</v>
      </c>
      <c r="O110" s="660">
        <v>122.66666666666669</v>
      </c>
      <c r="P110" s="661">
        <f t="shared" si="4"/>
        <v>166.50810485810487</v>
      </c>
    </row>
    <row r="111" spans="1:16" ht="18" customHeight="1" x14ac:dyDescent="0.25">
      <c r="A111" s="683" t="s">
        <v>36</v>
      </c>
      <c r="B111" s="47" t="s">
        <v>166</v>
      </c>
      <c r="C111" s="659" t="s">
        <v>63</v>
      </c>
      <c r="D111" s="660">
        <v>87.850000000000009</v>
      </c>
      <c r="E111" s="660">
        <v>86.189393939393938</v>
      </c>
      <c r="F111" s="660">
        <v>87.636904761904745</v>
      </c>
      <c r="G111" s="660">
        <v>92.219696969696969</v>
      </c>
      <c r="H111" s="660">
        <v>94.642857142857125</v>
      </c>
      <c r="I111" s="660">
        <v>74.916666666666657</v>
      </c>
      <c r="J111" s="660">
        <v>90.472222222222214</v>
      </c>
      <c r="K111" s="660">
        <v>120.51282051282053</v>
      </c>
      <c r="L111" s="660">
        <v>132.39583333333334</v>
      </c>
      <c r="M111" s="660">
        <v>138.18750000000003</v>
      </c>
      <c r="N111" s="660">
        <v>135.4702380952381</v>
      </c>
      <c r="O111" s="660">
        <v>135.27272727272725</v>
      </c>
      <c r="P111" s="661">
        <f t="shared" si="4"/>
        <v>106.31390507640508</v>
      </c>
    </row>
    <row r="112" spans="1:16" ht="18" customHeight="1" x14ac:dyDescent="0.25">
      <c r="A112" s="685"/>
      <c r="B112" s="47" t="s">
        <v>167</v>
      </c>
      <c r="C112" s="659" t="s">
        <v>63</v>
      </c>
      <c r="D112" s="660">
        <v>60.516666666666666</v>
      </c>
      <c r="E112" s="660">
        <v>61.530303030303031</v>
      </c>
      <c r="F112" s="660">
        <v>62.494047619047635</v>
      </c>
      <c r="G112" s="660">
        <v>63.159090909090907</v>
      </c>
      <c r="H112" s="660">
        <v>64.714285714285694</v>
      </c>
      <c r="I112" s="660">
        <v>56.694444444444436</v>
      </c>
      <c r="J112" s="660">
        <v>64.354166666666671</v>
      </c>
      <c r="K112" s="660">
        <v>85.71794871794873</v>
      </c>
      <c r="L112" s="660">
        <v>91</v>
      </c>
      <c r="M112" s="660">
        <v>94.3263888888889</v>
      </c>
      <c r="N112" s="660">
        <v>96.910714285714292</v>
      </c>
      <c r="O112" s="660">
        <v>90.651515151515142</v>
      </c>
      <c r="P112" s="661">
        <f t="shared" si="4"/>
        <v>74.339131007881008</v>
      </c>
    </row>
    <row r="113" spans="1:16" ht="18" customHeight="1" x14ac:dyDescent="0.25">
      <c r="B113" s="47" t="s">
        <v>62</v>
      </c>
      <c r="C113" s="659" t="s">
        <v>63</v>
      </c>
      <c r="D113" s="660">
        <v>20.061166666666669</v>
      </c>
      <c r="E113" s="660">
        <v>23.127705627705634</v>
      </c>
      <c r="F113" s="660">
        <v>27.201309523809527</v>
      </c>
      <c r="G113" s="660">
        <v>33.5</v>
      </c>
      <c r="H113" s="660">
        <v>35</v>
      </c>
      <c r="I113" s="660">
        <v>26</v>
      </c>
      <c r="J113" s="660">
        <v>25</v>
      </c>
      <c r="K113" s="660"/>
      <c r="L113" s="660">
        <v>22.136363636363637</v>
      </c>
      <c r="M113" s="660">
        <v>22.805555555555554</v>
      </c>
      <c r="N113" s="660">
        <v>23.809523809523807</v>
      </c>
      <c r="O113" s="660">
        <v>24.545454545454547</v>
      </c>
      <c r="P113" s="661">
        <f t="shared" si="4"/>
        <v>25.744279942279942</v>
      </c>
    </row>
    <row r="114" spans="1:16" ht="18" customHeight="1" x14ac:dyDescent="0.25">
      <c r="A114" s="683" t="s">
        <v>37</v>
      </c>
      <c r="B114" s="47" t="s">
        <v>168</v>
      </c>
      <c r="C114" s="659" t="s">
        <v>63</v>
      </c>
      <c r="D114" s="660">
        <v>371.66666666666663</v>
      </c>
      <c r="E114" s="660">
        <v>344.36363636363637</v>
      </c>
      <c r="F114" s="660">
        <v>334.3154761904762</v>
      </c>
      <c r="G114" s="660">
        <v>359.88636363636368</v>
      </c>
      <c r="H114" s="660">
        <v>283.24404761904765</v>
      </c>
      <c r="I114" s="660">
        <v>313.99305555555554</v>
      </c>
      <c r="J114" s="660">
        <v>304.51388888888886</v>
      </c>
      <c r="K114" s="660">
        <v>309.53846153846155</v>
      </c>
      <c r="L114" s="660">
        <v>318.02083333333331</v>
      </c>
      <c r="M114" s="660">
        <v>345.1875</v>
      </c>
      <c r="N114" s="660">
        <v>382.32738095238091</v>
      </c>
      <c r="O114" s="660">
        <v>325.12121212121207</v>
      </c>
      <c r="P114" s="661">
        <f t="shared" si="4"/>
        <v>332.68154357216855</v>
      </c>
    </row>
    <row r="115" spans="1:16" ht="18" customHeight="1" x14ac:dyDescent="0.25">
      <c r="A115" s="684"/>
      <c r="B115" s="47" t="s">
        <v>169</v>
      </c>
      <c r="C115" s="659" t="s">
        <v>63</v>
      </c>
      <c r="D115" s="660">
        <v>247.58333333333334</v>
      </c>
      <c r="E115" s="660">
        <v>223.72727272727272</v>
      </c>
      <c r="F115" s="660">
        <v>239.51190476190476</v>
      </c>
      <c r="G115" s="660">
        <v>266.12121212121212</v>
      </c>
      <c r="H115" s="660">
        <v>225.61904761904762</v>
      </c>
      <c r="I115" s="660">
        <v>231.49444444444441</v>
      </c>
      <c r="J115" s="660">
        <v>217.37638888888887</v>
      </c>
      <c r="K115" s="660">
        <v>213.38461538461539</v>
      </c>
      <c r="L115" s="660">
        <v>233.34722222222217</v>
      </c>
      <c r="M115" s="660">
        <v>238.19444444444443</v>
      </c>
      <c r="N115" s="660">
        <v>258.17261904761904</v>
      </c>
      <c r="O115" s="660">
        <v>215.34090909090904</v>
      </c>
      <c r="P115" s="661">
        <f t="shared" si="4"/>
        <v>234.15611784049284</v>
      </c>
    </row>
    <row r="116" spans="1:16" ht="16.5" customHeight="1" x14ac:dyDescent="0.25">
      <c r="A116" s="685"/>
      <c r="B116" s="47" t="s">
        <v>170</v>
      </c>
      <c r="C116" s="659" t="s">
        <v>63</v>
      </c>
      <c r="D116" s="660">
        <v>154.05833333333334</v>
      </c>
      <c r="E116" s="660">
        <v>142.77272727272728</v>
      </c>
      <c r="F116" s="660">
        <v>158.98809523809521</v>
      </c>
      <c r="G116" s="660">
        <v>178.60606060606059</v>
      </c>
      <c r="H116" s="660">
        <v>145.62499999999997</v>
      </c>
      <c r="I116" s="660">
        <v>156.76388888888889</v>
      </c>
      <c r="J116" s="660">
        <v>134.16388888888889</v>
      </c>
      <c r="K116" s="660">
        <v>137.30769230769229</v>
      </c>
      <c r="L116" s="660">
        <v>158.41666666666666</v>
      </c>
      <c r="M116" s="660">
        <v>166.34722222222223</v>
      </c>
      <c r="N116" s="660">
        <v>178.27619047619046</v>
      </c>
      <c r="O116" s="660">
        <v>147.03030303030303</v>
      </c>
      <c r="P116" s="661">
        <f t="shared" si="4"/>
        <v>154.86300574425576</v>
      </c>
    </row>
    <row r="117" spans="1:16" ht="18.75" customHeight="1" x14ac:dyDescent="0.25">
      <c r="A117" s="683" t="s">
        <v>171</v>
      </c>
      <c r="B117" s="47" t="s">
        <v>54</v>
      </c>
      <c r="C117" s="659" t="s">
        <v>63</v>
      </c>
      <c r="D117" s="660"/>
      <c r="E117" s="660"/>
      <c r="F117" s="660">
        <v>36.071428571428569</v>
      </c>
      <c r="G117" s="660">
        <v>29.318181818181817</v>
      </c>
      <c r="H117" s="660">
        <v>17.63095238095238</v>
      </c>
      <c r="I117" s="660">
        <v>19.375</v>
      </c>
      <c r="J117" s="660">
        <v>40.3125</v>
      </c>
      <c r="K117" s="660">
        <v>20</v>
      </c>
      <c r="L117" s="660">
        <v>30</v>
      </c>
      <c r="M117" s="660">
        <v>30</v>
      </c>
      <c r="N117" s="660"/>
      <c r="O117" s="660"/>
      <c r="P117" s="661">
        <f t="shared" si="4"/>
        <v>27.838507846320347</v>
      </c>
    </row>
    <row r="118" spans="1:16" ht="18" customHeight="1" x14ac:dyDescent="0.25">
      <c r="A118" s="684"/>
      <c r="B118" s="47" t="s">
        <v>172</v>
      </c>
      <c r="C118" s="659" t="s">
        <v>63</v>
      </c>
      <c r="D118" s="660">
        <v>18.125</v>
      </c>
      <c r="E118" s="660">
        <v>15.8</v>
      </c>
      <c r="F118" s="660">
        <v>16.5</v>
      </c>
      <c r="G118" s="660">
        <v>20.940909090909091</v>
      </c>
      <c r="H118" s="660">
        <v>12.327380952380953</v>
      </c>
      <c r="I118" s="660">
        <v>11.0625</v>
      </c>
      <c r="J118" s="660">
        <v>12.083333333333334</v>
      </c>
      <c r="K118" s="660">
        <v>15</v>
      </c>
      <c r="L118" s="660"/>
      <c r="M118" s="660"/>
      <c r="N118" s="660">
        <v>18.666666666666668</v>
      </c>
      <c r="O118" s="660">
        <v>17.125</v>
      </c>
      <c r="P118" s="661">
        <f t="shared" si="4"/>
        <v>15.763079004329004</v>
      </c>
    </row>
    <row r="119" spans="1:16" ht="18" customHeight="1" x14ac:dyDescent="0.25">
      <c r="A119" s="684"/>
      <c r="B119" s="47" t="s">
        <v>399</v>
      </c>
      <c r="C119" s="659" t="s">
        <v>63</v>
      </c>
      <c r="D119" s="660">
        <v>26.25</v>
      </c>
      <c r="E119" s="660">
        <v>22.75</v>
      </c>
      <c r="F119" s="660">
        <v>23.38095238095238</v>
      </c>
      <c r="G119" s="660">
        <v>24.166666666666671</v>
      </c>
      <c r="H119" s="660">
        <v>15.571428571428571</v>
      </c>
      <c r="I119" s="660">
        <v>11.729166666666666</v>
      </c>
      <c r="J119" s="660">
        <v>10.833333333333334</v>
      </c>
      <c r="K119" s="660">
        <v>25</v>
      </c>
      <c r="L119" s="660"/>
      <c r="M119" s="660"/>
      <c r="N119" s="660"/>
      <c r="O119" s="660"/>
      <c r="P119" s="661">
        <f t="shared" si="4"/>
        <v>19.960193452380953</v>
      </c>
    </row>
    <row r="120" spans="1:16" ht="18" customHeight="1" x14ac:dyDescent="0.25">
      <c r="A120" s="684"/>
      <c r="B120" s="47" t="s">
        <v>174</v>
      </c>
      <c r="C120" s="659" t="s">
        <v>63</v>
      </c>
      <c r="D120" s="660"/>
      <c r="E120" s="660">
        <v>12.090909090909092</v>
      </c>
      <c r="F120" s="660">
        <v>11.125</v>
      </c>
      <c r="G120" s="660">
        <v>12.5</v>
      </c>
      <c r="H120" s="660">
        <v>10.083333333333334</v>
      </c>
      <c r="I120" s="660">
        <v>7.0763888888888893</v>
      </c>
      <c r="J120" s="660">
        <v>8.4027777777777786</v>
      </c>
      <c r="K120" s="660">
        <v>9.2307692307692299</v>
      </c>
      <c r="L120" s="660"/>
      <c r="M120" s="660"/>
      <c r="N120" s="660"/>
      <c r="O120" s="660"/>
      <c r="P120" s="661">
        <f t="shared" si="4"/>
        <v>10.072739760239761</v>
      </c>
    </row>
    <row r="121" spans="1:16" ht="18" customHeight="1" x14ac:dyDescent="0.25">
      <c r="A121" s="684"/>
      <c r="B121" s="47" t="s">
        <v>175</v>
      </c>
      <c r="C121" s="659" t="s">
        <v>63</v>
      </c>
      <c r="D121" s="660"/>
      <c r="E121" s="660">
        <v>11.428571428571429</v>
      </c>
      <c r="F121" s="660">
        <v>15.666666666666666</v>
      </c>
      <c r="G121" s="660">
        <v>15.5</v>
      </c>
      <c r="H121" s="660">
        <v>10.678571428571429</v>
      </c>
      <c r="I121" s="660">
        <v>7.1428571428571432</v>
      </c>
      <c r="J121" s="660">
        <v>7.1428571428571432</v>
      </c>
      <c r="K121" s="660"/>
      <c r="L121" s="660"/>
      <c r="M121" s="660"/>
      <c r="N121" s="660"/>
      <c r="O121" s="660">
        <v>25</v>
      </c>
      <c r="P121" s="661">
        <f t="shared" si="4"/>
        <v>13.222789115646259</v>
      </c>
    </row>
    <row r="122" spans="1:16" ht="15.75" customHeight="1" x14ac:dyDescent="0.25">
      <c r="A122" s="684"/>
      <c r="B122" s="47" t="s">
        <v>176</v>
      </c>
      <c r="C122" s="659" t="s">
        <v>63</v>
      </c>
      <c r="D122" s="660">
        <v>66.666666666666671</v>
      </c>
      <c r="E122" s="660">
        <v>45</v>
      </c>
      <c r="F122" s="660">
        <v>41.712962962962962</v>
      </c>
      <c r="G122" s="660">
        <v>39.356060606060602</v>
      </c>
      <c r="H122" s="660">
        <v>27.413095238095234</v>
      </c>
      <c r="I122" s="660">
        <v>23.480555555555558</v>
      </c>
      <c r="J122" s="660">
        <v>21.055555555555554</v>
      </c>
      <c r="K122" s="660">
        <v>22.212820512820517</v>
      </c>
      <c r="L122" s="660">
        <v>23.497222222222224</v>
      </c>
      <c r="M122" s="660">
        <v>23.769444444444446</v>
      </c>
      <c r="N122" s="660">
        <v>50.727272727272727</v>
      </c>
      <c r="O122" s="660"/>
      <c r="P122" s="661">
        <f t="shared" si="4"/>
        <v>34.990150590150591</v>
      </c>
    </row>
    <row r="123" spans="1:16" ht="19.5" customHeight="1" x14ac:dyDescent="0.25">
      <c r="A123" s="685"/>
      <c r="B123" s="47" t="s">
        <v>400</v>
      </c>
      <c r="C123" s="659" t="s">
        <v>63</v>
      </c>
      <c r="D123" s="660"/>
      <c r="E123" s="660"/>
      <c r="F123" s="660">
        <v>25</v>
      </c>
      <c r="G123" s="660"/>
      <c r="H123" s="660">
        <v>15.625</v>
      </c>
      <c r="I123" s="660">
        <v>14.181818181818182</v>
      </c>
      <c r="J123" s="660">
        <v>14.333333333333334</v>
      </c>
      <c r="K123" s="660"/>
      <c r="L123" s="660"/>
      <c r="M123" s="660"/>
      <c r="N123" s="660"/>
      <c r="O123" s="660"/>
      <c r="P123" s="661">
        <f t="shared" si="4"/>
        <v>17.285037878787879</v>
      </c>
    </row>
    <row r="124" spans="1:16" ht="18" customHeight="1" x14ac:dyDescent="0.25">
      <c r="B124" s="47" t="s">
        <v>38</v>
      </c>
      <c r="C124" s="659" t="s">
        <v>80</v>
      </c>
      <c r="D124" s="660">
        <v>169.96333333333334</v>
      </c>
      <c r="E124" s="660">
        <v>177.46666666666667</v>
      </c>
      <c r="F124" s="660">
        <v>223.62857142857143</v>
      </c>
      <c r="G124" s="660">
        <v>219.34545454545457</v>
      </c>
      <c r="H124" s="660">
        <v>176.43809523809523</v>
      </c>
      <c r="I124" s="660">
        <v>184.68888888888887</v>
      </c>
      <c r="J124" s="660">
        <v>195.52777777777783</v>
      </c>
      <c r="K124" s="660">
        <v>195.20512820512823</v>
      </c>
      <c r="L124" s="660">
        <v>200.15277777777774</v>
      </c>
      <c r="M124" s="660">
        <v>223.19166666666663</v>
      </c>
      <c r="N124" s="660">
        <v>210.63095238095238</v>
      </c>
      <c r="O124" s="660">
        <v>175.27272727272728</v>
      </c>
      <c r="P124" s="661">
        <f t="shared" si="4"/>
        <v>195.9593366818367</v>
      </c>
    </row>
    <row r="125" spans="1:16" ht="18" customHeight="1" x14ac:dyDescent="0.25">
      <c r="A125" s="683" t="s">
        <v>60</v>
      </c>
      <c r="B125" s="47" t="s">
        <v>177</v>
      </c>
      <c r="C125" s="659" t="s">
        <v>63</v>
      </c>
      <c r="D125" s="660">
        <v>41.216666666666661</v>
      </c>
      <c r="E125" s="660">
        <v>41.136363636363633</v>
      </c>
      <c r="F125" s="660">
        <v>41.833333333333336</v>
      </c>
      <c r="G125" s="660">
        <v>41.287878787878782</v>
      </c>
      <c r="H125" s="660">
        <v>38.661904761904758</v>
      </c>
      <c r="I125" s="660">
        <v>37.80555555555555</v>
      </c>
      <c r="J125" s="660">
        <v>39.819444444444443</v>
      </c>
      <c r="K125" s="660">
        <v>42.967948717948723</v>
      </c>
      <c r="L125" s="660">
        <v>46.166666666666664</v>
      </c>
      <c r="M125" s="660">
        <v>50.902777777777779</v>
      </c>
      <c r="N125" s="660">
        <v>48.083333333333329</v>
      </c>
      <c r="O125" s="660">
        <v>45.189393939393938</v>
      </c>
      <c r="P125" s="661">
        <f t="shared" si="4"/>
        <v>42.92260563510564</v>
      </c>
    </row>
    <row r="126" spans="1:16" ht="18" customHeight="1" x14ac:dyDescent="0.25">
      <c r="A126" s="685"/>
      <c r="B126" s="47" t="s">
        <v>178</v>
      </c>
      <c r="C126" s="659" t="s">
        <v>63</v>
      </c>
      <c r="D126" s="660">
        <v>29.983333333333338</v>
      </c>
      <c r="E126" s="660">
        <v>31.469696969696972</v>
      </c>
      <c r="F126" s="660">
        <v>30.49404761904762</v>
      </c>
      <c r="G126" s="660">
        <v>28.727272727272727</v>
      </c>
      <c r="H126" s="660">
        <v>28.452380952380956</v>
      </c>
      <c r="I126" s="660">
        <v>28.416666666666661</v>
      </c>
      <c r="J126" s="660">
        <v>27.361111111111111</v>
      </c>
      <c r="K126" s="660">
        <v>30.032051282051277</v>
      </c>
      <c r="L126" s="660">
        <v>31.430555555555554</v>
      </c>
      <c r="M126" s="660">
        <v>35.145833333333336</v>
      </c>
      <c r="N126" s="660">
        <v>34.744047619047613</v>
      </c>
      <c r="O126" s="660">
        <v>32.43181818181818</v>
      </c>
      <c r="P126" s="661">
        <f t="shared" si="4"/>
        <v>30.724067945942945</v>
      </c>
    </row>
    <row r="127" spans="1:16" ht="18" customHeight="1" x14ac:dyDescent="0.25">
      <c r="A127" s="667"/>
      <c r="B127" s="47" t="s">
        <v>61</v>
      </c>
      <c r="C127" s="659" t="s">
        <v>81</v>
      </c>
      <c r="D127" s="660">
        <v>141.07142857142858</v>
      </c>
      <c r="E127" s="660">
        <v>89.242424242424235</v>
      </c>
      <c r="F127" s="660">
        <v>115.95529761904763</v>
      </c>
      <c r="G127" s="660">
        <v>128.21924242424242</v>
      </c>
      <c r="H127" s="660">
        <v>100.49583333333332</v>
      </c>
      <c r="I127" s="660">
        <v>55.743055555555564</v>
      </c>
      <c r="J127" s="660">
        <v>59.513888888888886</v>
      </c>
      <c r="K127" s="660">
        <v>56.371794871794869</v>
      </c>
      <c r="L127" s="660">
        <v>62.083333333333336</v>
      </c>
      <c r="M127" s="660">
        <v>65.902777777777771</v>
      </c>
      <c r="N127" s="660">
        <v>79.071428571428569</v>
      </c>
      <c r="O127" s="660">
        <v>84.257575757575765</v>
      </c>
      <c r="P127" s="661">
        <f t="shared" si="4"/>
        <v>86.494006745569266</v>
      </c>
    </row>
    <row r="128" spans="1:16" x14ac:dyDescent="0.25">
      <c r="B128" s="15"/>
      <c r="C128" s="8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4"/>
    </row>
    <row r="129" spans="1:16" x14ac:dyDescent="0.25">
      <c r="B129" s="15"/>
      <c r="C129" s="8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"/>
    </row>
    <row r="130" spans="1:16" ht="57" customHeight="1" x14ac:dyDescent="0.3">
      <c r="A130" s="686" t="s">
        <v>387</v>
      </c>
      <c r="B130" s="686"/>
      <c r="C130" s="686"/>
      <c r="D130" s="686"/>
      <c r="E130" s="686"/>
      <c r="F130" s="686"/>
      <c r="G130" s="686"/>
      <c r="H130" s="686"/>
      <c r="I130" s="686"/>
      <c r="J130" s="686"/>
      <c r="K130" s="686"/>
      <c r="L130" s="686"/>
      <c r="M130" s="686"/>
      <c r="N130" s="686"/>
      <c r="O130" s="686"/>
      <c r="P130" s="686"/>
    </row>
    <row r="131" spans="1:16" ht="18" customHeight="1" x14ac:dyDescent="0.3">
      <c r="A131" s="686" t="str">
        <f>A3</f>
        <v>Mercados de Santo Domingo, Enero-Diciembre 2023, (En RD$)</v>
      </c>
      <c r="B131" s="686"/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</row>
    <row r="132" spans="1:16" ht="3" customHeight="1" x14ac:dyDescent="0.25">
      <c r="B132" s="8"/>
      <c r="C132" s="7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" customHeight="1" x14ac:dyDescent="0.25">
      <c r="A133" s="687" t="s">
        <v>0</v>
      </c>
      <c r="B133" s="688"/>
      <c r="C133" s="653" t="s">
        <v>41</v>
      </c>
      <c r="D133" s="653"/>
      <c r="E133" s="653"/>
      <c r="F133" s="653"/>
      <c r="G133" s="653"/>
      <c r="H133" s="653"/>
      <c r="I133" s="653"/>
      <c r="J133" s="653"/>
      <c r="K133" s="653"/>
      <c r="L133" s="653"/>
      <c r="M133" s="653"/>
      <c r="N133" s="653"/>
      <c r="O133" s="653"/>
      <c r="P133" s="653"/>
    </row>
    <row r="134" spans="1:16" ht="21" customHeight="1" x14ac:dyDescent="0.25">
      <c r="A134" s="687"/>
      <c r="B134" s="688"/>
      <c r="C134" s="655" t="s">
        <v>85</v>
      </c>
      <c r="D134" s="655" t="s">
        <v>1</v>
      </c>
      <c r="E134" s="655" t="s">
        <v>2</v>
      </c>
      <c r="F134" s="655" t="s">
        <v>3</v>
      </c>
      <c r="G134" s="655" t="s">
        <v>4</v>
      </c>
      <c r="H134" s="655" t="s">
        <v>5</v>
      </c>
      <c r="I134" s="655" t="s">
        <v>6</v>
      </c>
      <c r="J134" s="655" t="s">
        <v>7</v>
      </c>
      <c r="K134" s="655" t="s">
        <v>8</v>
      </c>
      <c r="L134" s="655" t="s">
        <v>9</v>
      </c>
      <c r="M134" s="655" t="s">
        <v>389</v>
      </c>
      <c r="N134" s="655" t="s">
        <v>11</v>
      </c>
      <c r="O134" s="655" t="s">
        <v>12</v>
      </c>
      <c r="P134" s="655" t="s">
        <v>13</v>
      </c>
    </row>
    <row r="135" spans="1:16" s="32" customFormat="1" ht="17.25" customHeight="1" x14ac:dyDescent="0.2">
      <c r="A135" s="671" t="s">
        <v>64</v>
      </c>
      <c r="C135" s="672"/>
      <c r="D135" s="95"/>
      <c r="E135" s="95"/>
      <c r="F135" s="95"/>
      <c r="G135" s="680"/>
      <c r="H135" s="680"/>
      <c r="I135" s="95"/>
      <c r="J135" s="95"/>
      <c r="K135" s="95"/>
      <c r="L135" s="95"/>
      <c r="M135" s="95"/>
      <c r="N135" s="95"/>
      <c r="O135" s="95"/>
      <c r="P135" s="51"/>
    </row>
    <row r="136" spans="1:16" ht="21.75" customHeight="1" x14ac:dyDescent="0.25">
      <c r="A136" s="689" t="s">
        <v>179</v>
      </c>
      <c r="B136" s="47" t="s">
        <v>180</v>
      </c>
      <c r="C136" s="659" t="s">
        <v>14</v>
      </c>
      <c r="D136" s="660">
        <v>192.68333333333334</v>
      </c>
      <c r="E136" s="660">
        <v>191.12121212121212</v>
      </c>
      <c r="F136" s="660">
        <v>190.71428571428575</v>
      </c>
      <c r="G136" s="660">
        <v>190</v>
      </c>
      <c r="H136" s="660">
        <v>190.88095238095238</v>
      </c>
      <c r="I136" s="660">
        <v>185.63888888888891</v>
      </c>
      <c r="J136" s="660">
        <v>183.95833333333337</v>
      </c>
      <c r="K136" s="660">
        <v>189.7948717948718</v>
      </c>
      <c r="L136" s="660">
        <v>192.29166666666666</v>
      </c>
      <c r="M136" s="660">
        <v>187.30555555555554</v>
      </c>
      <c r="N136" s="660">
        <v>188.36904761904762</v>
      </c>
      <c r="O136" s="660">
        <v>187.12121212121212</v>
      </c>
      <c r="P136" s="661">
        <f>AVERAGE(D136:O136)</f>
        <v>189.15661329411333</v>
      </c>
    </row>
    <row r="137" spans="1:16" ht="21.75" customHeight="1" x14ac:dyDescent="0.25">
      <c r="A137" s="690"/>
      <c r="B137" s="47" t="s">
        <v>181</v>
      </c>
      <c r="C137" s="659" t="s">
        <v>14</v>
      </c>
      <c r="D137" s="660">
        <v>192.68333333333334</v>
      </c>
      <c r="E137" s="660">
        <v>191.12121212121212</v>
      </c>
      <c r="F137" s="660">
        <v>190.5952380952381</v>
      </c>
      <c r="G137" s="660">
        <v>190</v>
      </c>
      <c r="H137" s="660">
        <v>191.67857142857142</v>
      </c>
      <c r="I137" s="660">
        <v>186.13888888888889</v>
      </c>
      <c r="J137" s="660">
        <v>185.06944444444443</v>
      </c>
      <c r="K137" s="660">
        <v>190.56410256410254</v>
      </c>
      <c r="L137" s="660">
        <v>192.29166666666666</v>
      </c>
      <c r="M137" s="660">
        <v>187.30555555555554</v>
      </c>
      <c r="N137" s="660">
        <v>188.36904761904762</v>
      </c>
      <c r="O137" s="660">
        <v>187.12121212121212</v>
      </c>
      <c r="P137" s="661">
        <f t="shared" ref="P137:P142" si="5">AVERAGE(D137:O137)</f>
        <v>189.41152273652276</v>
      </c>
    </row>
    <row r="138" spans="1:16" ht="21.75" customHeight="1" x14ac:dyDescent="0.25">
      <c r="A138" s="690"/>
      <c r="B138" s="47" t="s">
        <v>182</v>
      </c>
      <c r="C138" s="659" t="s">
        <v>14</v>
      </c>
      <c r="D138" s="660">
        <v>130.08333333333331</v>
      </c>
      <c r="E138" s="660">
        <v>130.34848484848487</v>
      </c>
      <c r="F138" s="660">
        <v>129.70238095238093</v>
      </c>
      <c r="G138" s="660">
        <v>131.28787878787881</v>
      </c>
      <c r="H138" s="660">
        <v>130.1547619047619</v>
      </c>
      <c r="I138" s="660">
        <v>130.29999999999998</v>
      </c>
      <c r="J138" s="660">
        <v>130.20833333333334</v>
      </c>
      <c r="K138" s="660">
        <v>131.56410256410254</v>
      </c>
      <c r="L138" s="660">
        <v>134.23611111111114</v>
      </c>
      <c r="M138" s="660">
        <v>135.05555555555551</v>
      </c>
      <c r="N138" s="660">
        <v>133.77380952380952</v>
      </c>
      <c r="O138" s="660">
        <v>132.80303030303028</v>
      </c>
      <c r="P138" s="661">
        <f t="shared" si="5"/>
        <v>131.62648185148186</v>
      </c>
    </row>
    <row r="139" spans="1:16" ht="21.75" customHeight="1" x14ac:dyDescent="0.25">
      <c r="A139" s="690"/>
      <c r="B139" s="47" t="s">
        <v>183</v>
      </c>
      <c r="C139" s="659" t="s">
        <v>14</v>
      </c>
      <c r="D139" s="660">
        <v>198.58333333333331</v>
      </c>
      <c r="E139" s="660">
        <v>190.51515151515153</v>
      </c>
      <c r="F139" s="660">
        <v>201.14285714285714</v>
      </c>
      <c r="G139" s="660">
        <v>204.31818181818181</v>
      </c>
      <c r="H139" s="660">
        <v>205.8095238095238</v>
      </c>
      <c r="I139" s="660">
        <v>203.41666666666666</v>
      </c>
      <c r="J139" s="660">
        <v>205.34722222222217</v>
      </c>
      <c r="K139" s="660">
        <v>204.10256410256409</v>
      </c>
      <c r="L139" s="660">
        <v>200.55555555555551</v>
      </c>
      <c r="M139" s="660">
        <v>192.13888888888889</v>
      </c>
      <c r="N139" s="660">
        <v>192.46428571428572</v>
      </c>
      <c r="O139" s="660">
        <v>192.87878787878788</v>
      </c>
      <c r="P139" s="661">
        <f t="shared" si="5"/>
        <v>199.27275155400159</v>
      </c>
    </row>
    <row r="140" spans="1:16" ht="21.75" customHeight="1" x14ac:dyDescent="0.25">
      <c r="A140" s="683" t="s">
        <v>184</v>
      </c>
      <c r="B140" s="47" t="s">
        <v>185</v>
      </c>
      <c r="C140" s="659" t="s">
        <v>14</v>
      </c>
      <c r="D140" s="660">
        <v>120.21666666666665</v>
      </c>
      <c r="E140" s="660">
        <v>121.36363636363636</v>
      </c>
      <c r="F140" s="660">
        <v>121.76785714285715</v>
      </c>
      <c r="G140" s="660">
        <v>124.92424242424241</v>
      </c>
      <c r="H140" s="660">
        <v>124.66666666666667</v>
      </c>
      <c r="I140" s="660">
        <v>120.80555555555559</v>
      </c>
      <c r="J140" s="660">
        <v>122.29166666666667</v>
      </c>
      <c r="K140" s="660">
        <v>127.55128205128207</v>
      </c>
      <c r="L140" s="660">
        <v>130.90277777777777</v>
      </c>
      <c r="M140" s="660">
        <v>131.375</v>
      </c>
      <c r="N140" s="660">
        <v>133.23809523809527</v>
      </c>
      <c r="O140" s="660">
        <v>131.25757575757575</v>
      </c>
      <c r="P140" s="661">
        <f t="shared" si="5"/>
        <v>125.86341852591852</v>
      </c>
    </row>
    <row r="141" spans="1:16" ht="21.75" customHeight="1" x14ac:dyDescent="0.25">
      <c r="A141" s="684"/>
      <c r="B141" s="47" t="s">
        <v>186</v>
      </c>
      <c r="C141" s="659" t="s">
        <v>14</v>
      </c>
      <c r="D141" s="660">
        <v>123.7</v>
      </c>
      <c r="E141" s="660">
        <v>123.56060606060606</v>
      </c>
      <c r="F141" s="660">
        <v>123.07142857142858</v>
      </c>
      <c r="G141" s="660">
        <v>132.19696969696969</v>
      </c>
      <c r="H141" s="660">
        <v>132.17857142857144</v>
      </c>
      <c r="I141" s="660">
        <v>127.76388888888887</v>
      </c>
      <c r="J141" s="660">
        <v>128.61111111111111</v>
      </c>
      <c r="K141" s="660">
        <v>132.88461538461542</v>
      </c>
      <c r="L141" s="660">
        <v>132.29166666666666</v>
      </c>
      <c r="M141" s="660">
        <v>132.31944444444446</v>
      </c>
      <c r="N141" s="660">
        <v>132.76190476190476</v>
      </c>
      <c r="O141" s="660">
        <v>137.04545454545456</v>
      </c>
      <c r="P141" s="661">
        <f t="shared" si="5"/>
        <v>129.86547179672181</v>
      </c>
    </row>
    <row r="142" spans="1:16" ht="21.75" customHeight="1" x14ac:dyDescent="0.25">
      <c r="A142" s="685"/>
      <c r="B142" s="47" t="s">
        <v>187</v>
      </c>
      <c r="C142" s="659" t="s">
        <v>14</v>
      </c>
      <c r="D142" s="660">
        <v>118.05000000000003</v>
      </c>
      <c r="E142" s="660">
        <v>119.16666666666666</v>
      </c>
      <c r="F142" s="660">
        <v>117.35714285714286</v>
      </c>
      <c r="G142" s="660">
        <v>120.83333333333331</v>
      </c>
      <c r="H142" s="660">
        <v>121.3214285714286</v>
      </c>
      <c r="I142" s="660">
        <v>122.94444444444444</v>
      </c>
      <c r="J142" s="660">
        <v>119.93055555555556</v>
      </c>
      <c r="K142" s="660">
        <v>123.14102564102565</v>
      </c>
      <c r="L142" s="660">
        <v>127.0138888888889</v>
      </c>
      <c r="M142" s="660">
        <v>126.16666666666667</v>
      </c>
      <c r="N142" s="660">
        <v>124.48809523809521</v>
      </c>
      <c r="O142" s="660">
        <v>123.93939393939394</v>
      </c>
      <c r="P142" s="661">
        <f t="shared" si="5"/>
        <v>122.02938681688683</v>
      </c>
    </row>
    <row r="143" spans="1:16" s="32" customFormat="1" ht="21.75" customHeight="1" x14ac:dyDescent="0.2">
      <c r="A143" s="673" t="s">
        <v>65</v>
      </c>
      <c r="C143" s="674"/>
      <c r="D143" s="675"/>
      <c r="E143" s="675"/>
      <c r="F143" s="675"/>
      <c r="G143" s="675"/>
      <c r="H143" s="675"/>
      <c r="I143" s="675"/>
      <c r="J143" s="675"/>
      <c r="K143" s="675"/>
      <c r="L143" s="675"/>
      <c r="M143" s="675"/>
      <c r="N143" s="675"/>
      <c r="O143" s="675"/>
      <c r="P143" s="661"/>
    </row>
    <row r="144" spans="1:16" ht="21.75" customHeight="1" x14ac:dyDescent="0.25">
      <c r="A144" s="683" t="s">
        <v>188</v>
      </c>
      <c r="B144" s="47" t="s">
        <v>189</v>
      </c>
      <c r="C144" s="659" t="s">
        <v>14</v>
      </c>
      <c r="D144" s="660">
        <v>65</v>
      </c>
      <c r="E144" s="660">
        <v>62.090909090909093</v>
      </c>
      <c r="F144" s="660">
        <v>57.615384615384613</v>
      </c>
      <c r="G144" s="660">
        <v>61.590909090909093</v>
      </c>
      <c r="H144" s="660">
        <v>62.845238095238088</v>
      </c>
      <c r="I144" s="660">
        <v>63.791666666666664</v>
      </c>
      <c r="J144" s="660">
        <v>64.583333333333329</v>
      </c>
      <c r="K144" s="660">
        <v>66.730769230769226</v>
      </c>
      <c r="L144" s="660">
        <v>65.041666666666671</v>
      </c>
      <c r="M144" s="660">
        <v>61.416666666666664</v>
      </c>
      <c r="N144" s="660">
        <v>58.357142857142854</v>
      </c>
      <c r="O144" s="660">
        <v>61.81818181818182</v>
      </c>
      <c r="P144" s="661">
        <f>AVERAGE(D144:O144)</f>
        <v>62.573489010989015</v>
      </c>
    </row>
    <row r="145" spans="1:19" ht="21.75" customHeight="1" x14ac:dyDescent="0.25">
      <c r="A145" s="685"/>
      <c r="B145" s="47" t="s">
        <v>190</v>
      </c>
      <c r="C145" s="659" t="s">
        <v>14</v>
      </c>
      <c r="D145" s="660">
        <v>80.63000000000001</v>
      </c>
      <c r="E145" s="660">
        <v>78.724242424242419</v>
      </c>
      <c r="F145" s="660">
        <v>76.539285714285711</v>
      </c>
      <c r="G145" s="660">
        <v>75.818181818181827</v>
      </c>
      <c r="H145" s="660">
        <v>73.873809523809527</v>
      </c>
      <c r="I145" s="660">
        <v>76.172222222222231</v>
      </c>
      <c r="J145" s="660">
        <v>76.6388888888889</v>
      </c>
      <c r="K145" s="660">
        <v>84.494871794871798</v>
      </c>
      <c r="L145" s="660">
        <v>81.930555555555557</v>
      </c>
      <c r="M145" s="660">
        <v>77.319444444444443</v>
      </c>
      <c r="N145" s="660">
        <v>72.011904761904759</v>
      </c>
      <c r="O145" s="660">
        <v>76.651515151515156</v>
      </c>
      <c r="P145" s="661">
        <f>AVERAGE(D145:O145)</f>
        <v>77.567076858326843</v>
      </c>
      <c r="R145" s="664"/>
      <c r="S145" s="664"/>
    </row>
    <row r="146" spans="1:19" ht="21.75" customHeight="1" x14ac:dyDescent="0.25">
      <c r="A146" s="667"/>
      <c r="B146" s="47" t="s">
        <v>97</v>
      </c>
      <c r="C146" s="659" t="s">
        <v>63</v>
      </c>
      <c r="D146" s="663">
        <v>7.4566666666666661</v>
      </c>
      <c r="E146" s="663">
        <v>7.2171212121212109</v>
      </c>
      <c r="F146" s="663">
        <v>7.5452380952380933</v>
      </c>
      <c r="G146" s="663">
        <v>7.6818181818181817</v>
      </c>
      <c r="H146" s="663">
        <v>7.1773809523809522</v>
      </c>
      <c r="I146" s="663">
        <v>7</v>
      </c>
      <c r="J146" s="663">
        <v>6.833333333333333</v>
      </c>
      <c r="K146" s="663">
        <v>7.4435897435897447</v>
      </c>
      <c r="L146" s="663">
        <v>7.4305555555555545</v>
      </c>
      <c r="M146" s="663">
        <v>6.4111111111111105</v>
      </c>
      <c r="N146" s="663">
        <v>6.1428571428571415</v>
      </c>
      <c r="O146" s="663">
        <v>7.4469696969696964</v>
      </c>
      <c r="P146" s="661">
        <f>AVERAGE(D146:O146)</f>
        <v>7.1488868076368073</v>
      </c>
    </row>
    <row r="147" spans="1:19" ht="18" customHeight="1" x14ac:dyDescent="0.25">
      <c r="A147" s="673" t="s">
        <v>204</v>
      </c>
      <c r="B147" s="676"/>
      <c r="C147" s="677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678"/>
    </row>
    <row r="148" spans="1:19" ht="18" customHeight="1" x14ac:dyDescent="0.25">
      <c r="A148" s="667"/>
      <c r="B148" s="47" t="s">
        <v>205</v>
      </c>
      <c r="C148" s="659" t="s">
        <v>206</v>
      </c>
      <c r="D148" s="663">
        <v>78.466666666666669</v>
      </c>
      <c r="E148" s="663">
        <v>74.833333333333343</v>
      </c>
      <c r="F148" s="663">
        <v>76.470238095238102</v>
      </c>
      <c r="G148" s="663">
        <v>76.13636363636364</v>
      </c>
      <c r="H148" s="663">
        <v>75.80952380952381</v>
      </c>
      <c r="I148" s="663">
        <v>78.744444444444426</v>
      </c>
      <c r="J148" s="663">
        <v>78.958333333333343</v>
      </c>
      <c r="K148" s="663">
        <v>78.320512820512818</v>
      </c>
      <c r="L148" s="663">
        <v>78.75</v>
      </c>
      <c r="M148" s="663">
        <v>78.194444444444443</v>
      </c>
      <c r="N148" s="663">
        <v>76.928571428571416</v>
      </c>
      <c r="O148" s="663">
        <v>77.803030303030312</v>
      </c>
      <c r="P148" s="661">
        <f>AVERAGE(D148:O148)</f>
        <v>77.451288526288522</v>
      </c>
    </row>
    <row r="149" spans="1:19" ht="7.5" customHeight="1" x14ac:dyDescent="0.25">
      <c r="B149" s="1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2"/>
    </row>
    <row r="150" spans="1:19" x14ac:dyDescent="0.25">
      <c r="A150" s="231" t="s">
        <v>401</v>
      </c>
      <c r="C150" s="83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9" ht="14.25" customHeight="1" x14ac:dyDescent="0.25">
      <c r="A151" s="243" t="s">
        <v>404</v>
      </c>
      <c r="C151" s="83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9" x14ac:dyDescent="0.25">
      <c r="B152" s="11"/>
      <c r="C152" s="83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9" x14ac:dyDescent="0.25">
      <c r="B153" s="11"/>
      <c r="C153" s="83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9" x14ac:dyDescent="0.25">
      <c r="B154" s="11"/>
      <c r="C154" s="83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9" x14ac:dyDescent="0.25">
      <c r="B155" s="11"/>
      <c r="C155" s="83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9" x14ac:dyDescent="0.25">
      <c r="B156" s="11"/>
      <c r="C156" s="83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9" x14ac:dyDescent="0.25">
      <c r="B157" s="11"/>
      <c r="C157" s="83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9" x14ac:dyDescent="0.25">
      <c r="B158" s="11"/>
      <c r="C158" s="83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9" x14ac:dyDescent="0.25">
      <c r="B159" s="11"/>
      <c r="C159" s="83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9" x14ac:dyDescent="0.25">
      <c r="B160" s="11"/>
      <c r="C160" s="83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25">
      <c r="B161" s="11"/>
      <c r="C161" s="83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25">
      <c r="B162" s="11"/>
      <c r="C162" s="83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25">
      <c r="B163" s="11"/>
      <c r="C163" s="83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25">
      <c r="B164" s="11"/>
      <c r="C164" s="83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25">
      <c r="B165" s="11"/>
      <c r="C165" s="83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</sheetData>
  <mergeCells count="38">
    <mergeCell ref="A14:A19"/>
    <mergeCell ref="B1:P1"/>
    <mergeCell ref="A2:P2"/>
    <mergeCell ref="A3:P3"/>
    <mergeCell ref="A5:B6"/>
    <mergeCell ref="A8:A10"/>
    <mergeCell ref="A68:A69"/>
    <mergeCell ref="A20:A21"/>
    <mergeCell ref="A25:A26"/>
    <mergeCell ref="A28:A30"/>
    <mergeCell ref="A34:A41"/>
    <mergeCell ref="A43:P43"/>
    <mergeCell ref="A44:P44"/>
    <mergeCell ref="A46:B47"/>
    <mergeCell ref="A52:A55"/>
    <mergeCell ref="A56:A57"/>
    <mergeCell ref="A59:A60"/>
    <mergeCell ref="A61:A64"/>
    <mergeCell ref="A114:A116"/>
    <mergeCell ref="A72:A73"/>
    <mergeCell ref="A80:A81"/>
    <mergeCell ref="A85:P85"/>
    <mergeCell ref="A86:P86"/>
    <mergeCell ref="A88:B89"/>
    <mergeCell ref="A91:A95"/>
    <mergeCell ref="A96:A101"/>
    <mergeCell ref="A103:A104"/>
    <mergeCell ref="A105:A108"/>
    <mergeCell ref="A109:A110"/>
    <mergeCell ref="A111:A112"/>
    <mergeCell ref="A140:A142"/>
    <mergeCell ref="A144:A145"/>
    <mergeCell ref="A117:A123"/>
    <mergeCell ref="A125:A126"/>
    <mergeCell ref="A130:P130"/>
    <mergeCell ref="A131:P131"/>
    <mergeCell ref="A133:B134"/>
    <mergeCell ref="A136:A139"/>
  </mergeCell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89"/>
  <sheetViews>
    <sheetView topLeftCell="A88" workbookViewId="0">
      <selection activeCell="A89" sqref="A89:P90"/>
    </sheetView>
  </sheetViews>
  <sheetFormatPr baseColWidth="10" defaultRowHeight="15" x14ac:dyDescent="0.25"/>
  <cols>
    <col min="1" max="1" width="25.42578125" customWidth="1"/>
    <col min="2" max="2" width="18.85546875" customWidth="1"/>
    <col min="3" max="3" width="11.28515625" style="92" customWidth="1"/>
    <col min="4" max="15" width="8.5703125" customWidth="1"/>
    <col min="16" max="16" width="11.140625" customWidth="1"/>
    <col min="17" max="28" width="11.42578125" style="11"/>
    <col min="258" max="258" width="25.42578125" customWidth="1"/>
    <col min="259" max="259" width="11.28515625" customWidth="1"/>
    <col min="260" max="271" width="8.5703125" customWidth="1"/>
    <col min="272" max="272" width="8" customWidth="1"/>
    <col min="514" max="514" width="25.42578125" customWidth="1"/>
    <col min="515" max="515" width="11.28515625" customWidth="1"/>
    <col min="516" max="527" width="8.5703125" customWidth="1"/>
    <col min="528" max="528" width="8" customWidth="1"/>
    <col min="770" max="770" width="25.42578125" customWidth="1"/>
    <col min="771" max="771" width="11.28515625" customWidth="1"/>
    <col min="772" max="783" width="8.5703125" customWidth="1"/>
    <col min="784" max="784" width="8" customWidth="1"/>
    <col min="1026" max="1026" width="25.42578125" customWidth="1"/>
    <col min="1027" max="1027" width="11.28515625" customWidth="1"/>
    <col min="1028" max="1039" width="8.5703125" customWidth="1"/>
    <col min="1040" max="1040" width="8" customWidth="1"/>
    <col min="1282" max="1282" width="25.42578125" customWidth="1"/>
    <col min="1283" max="1283" width="11.28515625" customWidth="1"/>
    <col min="1284" max="1295" width="8.5703125" customWidth="1"/>
    <col min="1296" max="1296" width="8" customWidth="1"/>
    <col min="1538" max="1538" width="25.42578125" customWidth="1"/>
    <col min="1539" max="1539" width="11.28515625" customWidth="1"/>
    <col min="1540" max="1551" width="8.5703125" customWidth="1"/>
    <col min="1552" max="1552" width="8" customWidth="1"/>
    <col min="1794" max="1794" width="25.42578125" customWidth="1"/>
    <col min="1795" max="1795" width="11.28515625" customWidth="1"/>
    <col min="1796" max="1807" width="8.5703125" customWidth="1"/>
    <col min="1808" max="1808" width="8" customWidth="1"/>
    <col min="2050" max="2050" width="25.42578125" customWidth="1"/>
    <col min="2051" max="2051" width="11.28515625" customWidth="1"/>
    <col min="2052" max="2063" width="8.5703125" customWidth="1"/>
    <col min="2064" max="2064" width="8" customWidth="1"/>
    <col min="2306" max="2306" width="25.42578125" customWidth="1"/>
    <col min="2307" max="2307" width="11.28515625" customWidth="1"/>
    <col min="2308" max="2319" width="8.5703125" customWidth="1"/>
    <col min="2320" max="2320" width="8" customWidth="1"/>
    <col min="2562" max="2562" width="25.42578125" customWidth="1"/>
    <col min="2563" max="2563" width="11.28515625" customWidth="1"/>
    <col min="2564" max="2575" width="8.5703125" customWidth="1"/>
    <col min="2576" max="2576" width="8" customWidth="1"/>
    <col min="2818" max="2818" width="25.42578125" customWidth="1"/>
    <col min="2819" max="2819" width="11.28515625" customWidth="1"/>
    <col min="2820" max="2831" width="8.5703125" customWidth="1"/>
    <col min="2832" max="2832" width="8" customWidth="1"/>
    <col min="3074" max="3074" width="25.42578125" customWidth="1"/>
    <col min="3075" max="3075" width="11.28515625" customWidth="1"/>
    <col min="3076" max="3087" width="8.5703125" customWidth="1"/>
    <col min="3088" max="3088" width="8" customWidth="1"/>
    <col min="3330" max="3330" width="25.42578125" customWidth="1"/>
    <col min="3331" max="3331" width="11.28515625" customWidth="1"/>
    <col min="3332" max="3343" width="8.5703125" customWidth="1"/>
    <col min="3344" max="3344" width="8" customWidth="1"/>
    <col min="3586" max="3586" width="25.42578125" customWidth="1"/>
    <col min="3587" max="3587" width="11.28515625" customWidth="1"/>
    <col min="3588" max="3599" width="8.5703125" customWidth="1"/>
    <col min="3600" max="3600" width="8" customWidth="1"/>
    <col min="3842" max="3842" width="25.42578125" customWidth="1"/>
    <col min="3843" max="3843" width="11.28515625" customWidth="1"/>
    <col min="3844" max="3855" width="8.5703125" customWidth="1"/>
    <col min="3856" max="3856" width="8" customWidth="1"/>
    <col min="4098" max="4098" width="25.42578125" customWidth="1"/>
    <col min="4099" max="4099" width="11.28515625" customWidth="1"/>
    <col min="4100" max="4111" width="8.5703125" customWidth="1"/>
    <col min="4112" max="4112" width="8" customWidth="1"/>
    <col min="4354" max="4354" width="25.42578125" customWidth="1"/>
    <col min="4355" max="4355" width="11.28515625" customWidth="1"/>
    <col min="4356" max="4367" width="8.5703125" customWidth="1"/>
    <col min="4368" max="4368" width="8" customWidth="1"/>
    <col min="4610" max="4610" width="25.42578125" customWidth="1"/>
    <col min="4611" max="4611" width="11.28515625" customWidth="1"/>
    <col min="4612" max="4623" width="8.5703125" customWidth="1"/>
    <col min="4624" max="4624" width="8" customWidth="1"/>
    <col min="4866" max="4866" width="25.42578125" customWidth="1"/>
    <col min="4867" max="4867" width="11.28515625" customWidth="1"/>
    <col min="4868" max="4879" width="8.5703125" customWidth="1"/>
    <col min="4880" max="4880" width="8" customWidth="1"/>
    <col min="5122" max="5122" width="25.42578125" customWidth="1"/>
    <col min="5123" max="5123" width="11.28515625" customWidth="1"/>
    <col min="5124" max="5135" width="8.5703125" customWidth="1"/>
    <col min="5136" max="5136" width="8" customWidth="1"/>
    <col min="5378" max="5378" width="25.42578125" customWidth="1"/>
    <col min="5379" max="5379" width="11.28515625" customWidth="1"/>
    <col min="5380" max="5391" width="8.5703125" customWidth="1"/>
    <col min="5392" max="5392" width="8" customWidth="1"/>
    <col min="5634" max="5634" width="25.42578125" customWidth="1"/>
    <col min="5635" max="5635" width="11.28515625" customWidth="1"/>
    <col min="5636" max="5647" width="8.5703125" customWidth="1"/>
    <col min="5648" max="5648" width="8" customWidth="1"/>
    <col min="5890" max="5890" width="25.42578125" customWidth="1"/>
    <col min="5891" max="5891" width="11.28515625" customWidth="1"/>
    <col min="5892" max="5903" width="8.5703125" customWidth="1"/>
    <col min="5904" max="5904" width="8" customWidth="1"/>
    <col min="6146" max="6146" width="25.42578125" customWidth="1"/>
    <col min="6147" max="6147" width="11.28515625" customWidth="1"/>
    <col min="6148" max="6159" width="8.5703125" customWidth="1"/>
    <col min="6160" max="6160" width="8" customWidth="1"/>
    <col min="6402" max="6402" width="25.42578125" customWidth="1"/>
    <col min="6403" max="6403" width="11.28515625" customWidth="1"/>
    <col min="6404" max="6415" width="8.5703125" customWidth="1"/>
    <col min="6416" max="6416" width="8" customWidth="1"/>
    <col min="6658" max="6658" width="25.42578125" customWidth="1"/>
    <col min="6659" max="6659" width="11.28515625" customWidth="1"/>
    <col min="6660" max="6671" width="8.5703125" customWidth="1"/>
    <col min="6672" max="6672" width="8" customWidth="1"/>
    <col min="6914" max="6914" width="25.42578125" customWidth="1"/>
    <col min="6915" max="6915" width="11.28515625" customWidth="1"/>
    <col min="6916" max="6927" width="8.5703125" customWidth="1"/>
    <col min="6928" max="6928" width="8" customWidth="1"/>
    <col min="7170" max="7170" width="25.42578125" customWidth="1"/>
    <col min="7171" max="7171" width="11.28515625" customWidth="1"/>
    <col min="7172" max="7183" width="8.5703125" customWidth="1"/>
    <col min="7184" max="7184" width="8" customWidth="1"/>
    <col min="7426" max="7426" width="25.42578125" customWidth="1"/>
    <col min="7427" max="7427" width="11.28515625" customWidth="1"/>
    <col min="7428" max="7439" width="8.5703125" customWidth="1"/>
    <col min="7440" max="7440" width="8" customWidth="1"/>
    <col min="7682" max="7682" width="25.42578125" customWidth="1"/>
    <col min="7683" max="7683" width="11.28515625" customWidth="1"/>
    <col min="7684" max="7695" width="8.5703125" customWidth="1"/>
    <col min="7696" max="7696" width="8" customWidth="1"/>
    <col min="7938" max="7938" width="25.42578125" customWidth="1"/>
    <col min="7939" max="7939" width="11.28515625" customWidth="1"/>
    <col min="7940" max="7951" width="8.5703125" customWidth="1"/>
    <col min="7952" max="7952" width="8" customWidth="1"/>
    <col min="8194" max="8194" width="25.42578125" customWidth="1"/>
    <col min="8195" max="8195" width="11.28515625" customWidth="1"/>
    <col min="8196" max="8207" width="8.5703125" customWidth="1"/>
    <col min="8208" max="8208" width="8" customWidth="1"/>
    <col min="8450" max="8450" width="25.42578125" customWidth="1"/>
    <col min="8451" max="8451" width="11.28515625" customWidth="1"/>
    <col min="8452" max="8463" width="8.5703125" customWidth="1"/>
    <col min="8464" max="8464" width="8" customWidth="1"/>
    <col min="8706" max="8706" width="25.42578125" customWidth="1"/>
    <col min="8707" max="8707" width="11.28515625" customWidth="1"/>
    <col min="8708" max="8719" width="8.5703125" customWidth="1"/>
    <col min="8720" max="8720" width="8" customWidth="1"/>
    <col min="8962" max="8962" width="25.42578125" customWidth="1"/>
    <col min="8963" max="8963" width="11.28515625" customWidth="1"/>
    <col min="8964" max="8975" width="8.5703125" customWidth="1"/>
    <col min="8976" max="8976" width="8" customWidth="1"/>
    <col min="9218" max="9218" width="25.42578125" customWidth="1"/>
    <col min="9219" max="9219" width="11.28515625" customWidth="1"/>
    <col min="9220" max="9231" width="8.5703125" customWidth="1"/>
    <col min="9232" max="9232" width="8" customWidth="1"/>
    <col min="9474" max="9474" width="25.42578125" customWidth="1"/>
    <col min="9475" max="9475" width="11.28515625" customWidth="1"/>
    <col min="9476" max="9487" width="8.5703125" customWidth="1"/>
    <col min="9488" max="9488" width="8" customWidth="1"/>
    <col min="9730" max="9730" width="25.42578125" customWidth="1"/>
    <col min="9731" max="9731" width="11.28515625" customWidth="1"/>
    <col min="9732" max="9743" width="8.5703125" customWidth="1"/>
    <col min="9744" max="9744" width="8" customWidth="1"/>
    <col min="9986" max="9986" width="25.42578125" customWidth="1"/>
    <col min="9987" max="9987" width="11.28515625" customWidth="1"/>
    <col min="9988" max="9999" width="8.5703125" customWidth="1"/>
    <col min="10000" max="10000" width="8" customWidth="1"/>
    <col min="10242" max="10242" width="25.42578125" customWidth="1"/>
    <col min="10243" max="10243" width="11.28515625" customWidth="1"/>
    <col min="10244" max="10255" width="8.5703125" customWidth="1"/>
    <col min="10256" max="10256" width="8" customWidth="1"/>
    <col min="10498" max="10498" width="25.42578125" customWidth="1"/>
    <col min="10499" max="10499" width="11.28515625" customWidth="1"/>
    <col min="10500" max="10511" width="8.5703125" customWidth="1"/>
    <col min="10512" max="10512" width="8" customWidth="1"/>
    <col min="10754" max="10754" width="25.42578125" customWidth="1"/>
    <col min="10755" max="10755" width="11.28515625" customWidth="1"/>
    <col min="10756" max="10767" width="8.5703125" customWidth="1"/>
    <col min="10768" max="10768" width="8" customWidth="1"/>
    <col min="11010" max="11010" width="25.42578125" customWidth="1"/>
    <col min="11011" max="11011" width="11.28515625" customWidth="1"/>
    <col min="11012" max="11023" width="8.5703125" customWidth="1"/>
    <col min="11024" max="11024" width="8" customWidth="1"/>
    <col min="11266" max="11266" width="25.42578125" customWidth="1"/>
    <col min="11267" max="11267" width="11.28515625" customWidth="1"/>
    <col min="11268" max="11279" width="8.5703125" customWidth="1"/>
    <col min="11280" max="11280" width="8" customWidth="1"/>
    <col min="11522" max="11522" width="25.42578125" customWidth="1"/>
    <col min="11523" max="11523" width="11.28515625" customWidth="1"/>
    <col min="11524" max="11535" width="8.5703125" customWidth="1"/>
    <col min="11536" max="11536" width="8" customWidth="1"/>
    <col min="11778" max="11778" width="25.42578125" customWidth="1"/>
    <col min="11779" max="11779" width="11.28515625" customWidth="1"/>
    <col min="11780" max="11791" width="8.5703125" customWidth="1"/>
    <col min="11792" max="11792" width="8" customWidth="1"/>
    <col min="12034" max="12034" width="25.42578125" customWidth="1"/>
    <col min="12035" max="12035" width="11.28515625" customWidth="1"/>
    <col min="12036" max="12047" width="8.5703125" customWidth="1"/>
    <col min="12048" max="12048" width="8" customWidth="1"/>
    <col min="12290" max="12290" width="25.42578125" customWidth="1"/>
    <col min="12291" max="12291" width="11.28515625" customWidth="1"/>
    <col min="12292" max="12303" width="8.5703125" customWidth="1"/>
    <col min="12304" max="12304" width="8" customWidth="1"/>
    <col min="12546" max="12546" width="25.42578125" customWidth="1"/>
    <col min="12547" max="12547" width="11.28515625" customWidth="1"/>
    <col min="12548" max="12559" width="8.5703125" customWidth="1"/>
    <col min="12560" max="12560" width="8" customWidth="1"/>
    <col min="12802" max="12802" width="25.42578125" customWidth="1"/>
    <col min="12803" max="12803" width="11.28515625" customWidth="1"/>
    <col min="12804" max="12815" width="8.5703125" customWidth="1"/>
    <col min="12816" max="12816" width="8" customWidth="1"/>
    <col min="13058" max="13058" width="25.42578125" customWidth="1"/>
    <col min="13059" max="13059" width="11.28515625" customWidth="1"/>
    <col min="13060" max="13071" width="8.5703125" customWidth="1"/>
    <col min="13072" max="13072" width="8" customWidth="1"/>
    <col min="13314" max="13314" width="25.42578125" customWidth="1"/>
    <col min="13315" max="13315" width="11.28515625" customWidth="1"/>
    <col min="13316" max="13327" width="8.5703125" customWidth="1"/>
    <col min="13328" max="13328" width="8" customWidth="1"/>
    <col min="13570" max="13570" width="25.42578125" customWidth="1"/>
    <col min="13571" max="13571" width="11.28515625" customWidth="1"/>
    <col min="13572" max="13583" width="8.5703125" customWidth="1"/>
    <col min="13584" max="13584" width="8" customWidth="1"/>
    <col min="13826" max="13826" width="25.42578125" customWidth="1"/>
    <col min="13827" max="13827" width="11.28515625" customWidth="1"/>
    <col min="13828" max="13839" width="8.5703125" customWidth="1"/>
    <col min="13840" max="13840" width="8" customWidth="1"/>
    <col min="14082" max="14082" width="25.42578125" customWidth="1"/>
    <col min="14083" max="14083" width="11.28515625" customWidth="1"/>
    <col min="14084" max="14095" width="8.5703125" customWidth="1"/>
    <col min="14096" max="14096" width="8" customWidth="1"/>
    <col min="14338" max="14338" width="25.42578125" customWidth="1"/>
    <col min="14339" max="14339" width="11.28515625" customWidth="1"/>
    <col min="14340" max="14351" width="8.5703125" customWidth="1"/>
    <col min="14352" max="14352" width="8" customWidth="1"/>
    <col min="14594" max="14594" width="25.42578125" customWidth="1"/>
    <col min="14595" max="14595" width="11.28515625" customWidth="1"/>
    <col min="14596" max="14607" width="8.5703125" customWidth="1"/>
    <col min="14608" max="14608" width="8" customWidth="1"/>
    <col min="14850" max="14850" width="25.42578125" customWidth="1"/>
    <col min="14851" max="14851" width="11.28515625" customWidth="1"/>
    <col min="14852" max="14863" width="8.5703125" customWidth="1"/>
    <col min="14864" max="14864" width="8" customWidth="1"/>
    <col min="15106" max="15106" width="25.42578125" customWidth="1"/>
    <col min="15107" max="15107" width="11.28515625" customWidth="1"/>
    <col min="15108" max="15119" width="8.5703125" customWidth="1"/>
    <col min="15120" max="15120" width="8" customWidth="1"/>
    <col min="15362" max="15362" width="25.42578125" customWidth="1"/>
    <col min="15363" max="15363" width="11.28515625" customWidth="1"/>
    <col min="15364" max="15375" width="8.5703125" customWidth="1"/>
    <col min="15376" max="15376" width="8" customWidth="1"/>
    <col min="15618" max="15618" width="25.42578125" customWidth="1"/>
    <col min="15619" max="15619" width="11.28515625" customWidth="1"/>
    <col min="15620" max="15631" width="8.5703125" customWidth="1"/>
    <col min="15632" max="15632" width="8" customWidth="1"/>
    <col min="15874" max="15874" width="25.42578125" customWidth="1"/>
    <col min="15875" max="15875" width="11.28515625" customWidth="1"/>
    <col min="15876" max="15887" width="8.5703125" customWidth="1"/>
    <col min="15888" max="15888" width="8" customWidth="1"/>
    <col min="16130" max="16130" width="25.42578125" customWidth="1"/>
    <col min="16131" max="16131" width="11.28515625" customWidth="1"/>
    <col min="16132" max="16143" width="8.5703125" customWidth="1"/>
    <col min="16144" max="16144" width="8" customWidth="1"/>
  </cols>
  <sheetData>
    <row r="1" spans="1:16" s="11" customFormat="1" x14ac:dyDescent="0.25">
      <c r="C1" s="89"/>
      <c r="P1" s="130" t="s">
        <v>66</v>
      </c>
    </row>
    <row r="2" spans="1:16" ht="15.75" x14ac:dyDescent="0.25">
      <c r="A2" s="692" t="s">
        <v>78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</row>
    <row r="3" spans="1:16" ht="24.75" customHeight="1" x14ac:dyDescent="0.25">
      <c r="A3" s="692" t="s">
        <v>214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</row>
    <row r="4" spans="1:16" s="11" customFormat="1" ht="10.5" customHeight="1" x14ac:dyDescent="0.25">
      <c r="A4" s="8"/>
      <c r="B4" s="8"/>
      <c r="C4" s="7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715" t="s">
        <v>0</v>
      </c>
      <c r="B5" s="717" t="s">
        <v>192</v>
      </c>
      <c r="C5" s="639" t="s">
        <v>41</v>
      </c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40"/>
    </row>
    <row r="6" spans="1:16" ht="19.5" customHeight="1" x14ac:dyDescent="0.25">
      <c r="A6" s="716"/>
      <c r="B6" s="718"/>
      <c r="C6" s="641" t="s">
        <v>85</v>
      </c>
      <c r="D6" s="641" t="s">
        <v>1</v>
      </c>
      <c r="E6" s="641" t="s">
        <v>2</v>
      </c>
      <c r="F6" s="641" t="s">
        <v>3</v>
      </c>
      <c r="G6" s="641" t="s">
        <v>4</v>
      </c>
      <c r="H6" s="641" t="s">
        <v>5</v>
      </c>
      <c r="I6" s="641" t="s">
        <v>6</v>
      </c>
      <c r="J6" s="641" t="s">
        <v>7</v>
      </c>
      <c r="K6" s="641" t="s">
        <v>8</v>
      </c>
      <c r="L6" s="641" t="s">
        <v>9</v>
      </c>
      <c r="M6" s="641" t="s">
        <v>10</v>
      </c>
      <c r="N6" s="641" t="s">
        <v>11</v>
      </c>
      <c r="O6" s="641" t="s">
        <v>12</v>
      </c>
      <c r="P6" s="642" t="s">
        <v>13</v>
      </c>
    </row>
    <row r="7" spans="1:16" s="11" customFormat="1" ht="18.75" customHeight="1" x14ac:dyDescent="0.25">
      <c r="A7" s="73" t="s">
        <v>42</v>
      </c>
      <c r="B7" s="73"/>
      <c r="C7" s="89"/>
    </row>
    <row r="8" spans="1:16" ht="17.25" customHeight="1" x14ac:dyDescent="0.25">
      <c r="A8" s="683" t="s">
        <v>100</v>
      </c>
      <c r="B8" s="36" t="s">
        <v>101</v>
      </c>
      <c r="C8" s="80" t="s">
        <v>79</v>
      </c>
      <c r="D8" s="44">
        <v>23.515151515151516</v>
      </c>
      <c r="E8" s="44">
        <v>23.287878787878789</v>
      </c>
      <c r="F8" s="44">
        <v>23.469696969696972</v>
      </c>
      <c r="G8" s="44">
        <v>23.229166666666668</v>
      </c>
      <c r="H8" s="44">
        <v>23.722222222222225</v>
      </c>
      <c r="I8" s="44">
        <v>23.618055555555557</v>
      </c>
      <c r="J8" s="44">
        <v>23.868055555555557</v>
      </c>
      <c r="K8" s="44">
        <v>23.527777777777779</v>
      </c>
      <c r="L8" s="44">
        <v>23.666666666666668</v>
      </c>
      <c r="M8" s="44">
        <v>23.458333333333332</v>
      </c>
      <c r="N8" s="44">
        <v>23.566666666666666</v>
      </c>
      <c r="O8" s="44">
        <v>23.875</v>
      </c>
      <c r="P8" s="67">
        <f>AVERAGE(D8:O8)</f>
        <v>23.567055976430979</v>
      </c>
    </row>
    <row r="9" spans="1:16" ht="17.25" customHeight="1" x14ac:dyDescent="0.25">
      <c r="A9" s="684"/>
      <c r="B9" s="36" t="s">
        <v>102</v>
      </c>
      <c r="C9" s="80" t="s">
        <v>79</v>
      </c>
      <c r="D9" s="44">
        <v>21.613636363636363</v>
      </c>
      <c r="E9" s="44">
        <v>21.272727272727273</v>
      </c>
      <c r="F9" s="44">
        <v>21.666666666666664</v>
      </c>
      <c r="G9" s="44">
        <v>21.604166666666668</v>
      </c>
      <c r="H9" s="44">
        <v>21.694444444444443</v>
      </c>
      <c r="I9" s="44">
        <v>21.673611111111111</v>
      </c>
      <c r="J9" s="44">
        <v>21.868055555555557</v>
      </c>
      <c r="K9" s="44">
        <v>21.944444444444446</v>
      </c>
      <c r="L9" s="44">
        <v>21.916666666666668</v>
      </c>
      <c r="M9" s="44">
        <v>21.826388888888886</v>
      </c>
      <c r="N9" s="44">
        <v>21.766666666666666</v>
      </c>
      <c r="O9" s="44">
        <v>21.618055555555557</v>
      </c>
      <c r="P9" s="67">
        <f t="shared" ref="P9:P76" si="0">AVERAGE(D9:O9)</f>
        <v>21.705460858585855</v>
      </c>
    </row>
    <row r="10" spans="1:16" ht="17.25" customHeight="1" x14ac:dyDescent="0.25">
      <c r="A10" s="685"/>
      <c r="B10" s="36" t="s">
        <v>103</v>
      </c>
      <c r="C10" s="80" t="s">
        <v>79</v>
      </c>
      <c r="D10" s="44">
        <v>18.727272727272727</v>
      </c>
      <c r="E10" s="44">
        <v>18.234848484848484</v>
      </c>
      <c r="F10" s="44">
        <v>18.401515151515152</v>
      </c>
      <c r="G10" s="44">
        <v>18.5625</v>
      </c>
      <c r="H10" s="44">
        <v>18.659722222222225</v>
      </c>
      <c r="I10" s="44">
        <v>18.638888888888889</v>
      </c>
      <c r="J10" s="44">
        <v>18.868055555555557</v>
      </c>
      <c r="K10" s="44">
        <v>18.883333333333333</v>
      </c>
      <c r="L10" s="44">
        <v>18.75</v>
      </c>
      <c r="M10" s="44">
        <v>18.729166666666668</v>
      </c>
      <c r="N10" s="44">
        <v>18.722222222222221</v>
      </c>
      <c r="O10" s="44">
        <v>18.722222222222221</v>
      </c>
      <c r="P10" s="67">
        <f t="shared" si="0"/>
        <v>18.658312289562289</v>
      </c>
    </row>
    <row r="11" spans="1:16" ht="17.25" customHeight="1" x14ac:dyDescent="0.25">
      <c r="A11" s="64"/>
      <c r="B11" s="36" t="s">
        <v>15</v>
      </c>
      <c r="C11" s="80" t="s">
        <v>79</v>
      </c>
      <c r="D11" s="44">
        <v>13.083333333333332</v>
      </c>
      <c r="E11" s="44">
        <v>12.689393939393939</v>
      </c>
      <c r="F11" s="44">
        <v>12.545454545454545</v>
      </c>
      <c r="G11" s="44">
        <v>12.270833333333334</v>
      </c>
      <c r="H11" s="44">
        <v>12.131944444444445</v>
      </c>
      <c r="I11" s="44">
        <v>12.597222222222223</v>
      </c>
      <c r="J11" s="44">
        <v>12.444444444444443</v>
      </c>
      <c r="K11" s="44">
        <v>12.53888888888889</v>
      </c>
      <c r="L11" s="44">
        <v>12.145833333333334</v>
      </c>
      <c r="M11" s="44">
        <v>12.173611111111109</v>
      </c>
      <c r="N11" s="44">
        <v>12.35</v>
      </c>
      <c r="O11" s="44">
        <v>11.340277777777777</v>
      </c>
      <c r="P11" s="67">
        <f t="shared" si="0"/>
        <v>12.359269781144782</v>
      </c>
    </row>
    <row r="12" spans="1:16" ht="17.25" customHeight="1" x14ac:dyDescent="0.25">
      <c r="A12" s="134"/>
      <c r="B12" s="134"/>
      <c r="C12" s="8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4"/>
    </row>
    <row r="13" spans="1:16" s="11" customFormat="1" ht="17.25" customHeight="1" x14ac:dyDescent="0.25">
      <c r="A13" s="73" t="s">
        <v>44</v>
      </c>
      <c r="B13" s="73"/>
      <c r="C13" s="8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4"/>
    </row>
    <row r="14" spans="1:16" ht="17.25" customHeight="1" x14ac:dyDescent="0.25">
      <c r="A14" s="683" t="s">
        <v>104</v>
      </c>
      <c r="B14" s="36" t="s">
        <v>105</v>
      </c>
      <c r="C14" s="80" t="s">
        <v>79</v>
      </c>
      <c r="D14" s="44">
        <v>51.924242424242422</v>
      </c>
      <c r="E14" s="44">
        <v>44.780303030303031</v>
      </c>
      <c r="F14" s="44">
        <v>43.401515151515156</v>
      </c>
      <c r="G14" s="44">
        <v>45.333333333333336</v>
      </c>
      <c r="H14" s="44">
        <v>44.402777777777779</v>
      </c>
      <c r="I14" s="44">
        <v>45</v>
      </c>
      <c r="J14" s="44">
        <v>45.104166666666664</v>
      </c>
      <c r="K14" s="44">
        <v>45.272222222222226</v>
      </c>
      <c r="L14" s="44">
        <v>45.625</v>
      </c>
      <c r="M14" s="44">
        <v>44.965277777777779</v>
      </c>
      <c r="N14" s="44">
        <v>45.56666666666667</v>
      </c>
      <c r="O14" s="44">
        <v>46.68055555555555</v>
      </c>
      <c r="P14" s="67">
        <f t="shared" si="0"/>
        <v>45.671338383838389</v>
      </c>
    </row>
    <row r="15" spans="1:16" ht="17.25" customHeight="1" x14ac:dyDescent="0.25">
      <c r="A15" s="684"/>
      <c r="B15" s="36" t="s">
        <v>106</v>
      </c>
      <c r="C15" s="80" t="s">
        <v>79</v>
      </c>
      <c r="D15" s="44">
        <v>50.742424242424242</v>
      </c>
      <c r="E15" s="44">
        <v>48.196969696969695</v>
      </c>
      <c r="F15" s="44">
        <v>48.757575757575751</v>
      </c>
      <c r="G15" s="44">
        <v>48.958333333333336</v>
      </c>
      <c r="H15" s="44">
        <v>48.541666666666664</v>
      </c>
      <c r="I15" s="44">
        <v>47.090277777777779</v>
      </c>
      <c r="J15" s="44">
        <v>47.909722222222221</v>
      </c>
      <c r="K15" s="44">
        <v>47.594444444444434</v>
      </c>
      <c r="L15" s="44">
        <v>44.041666666666664</v>
      </c>
      <c r="M15" s="44">
        <v>44.81944444444445</v>
      </c>
      <c r="N15" s="44">
        <v>47.261111111111113</v>
      </c>
      <c r="O15" s="44">
        <v>50.118055555555564</v>
      </c>
      <c r="P15" s="67">
        <f t="shared" si="0"/>
        <v>47.83597432659932</v>
      </c>
    </row>
    <row r="16" spans="1:16" ht="17.25" customHeight="1" x14ac:dyDescent="0.25">
      <c r="A16" s="684"/>
      <c r="B16" s="36" t="s">
        <v>107</v>
      </c>
      <c r="C16" s="80" t="s">
        <v>79</v>
      </c>
      <c r="D16" s="44">
        <v>44.143939393939398</v>
      </c>
      <c r="E16" s="44">
        <v>43.666666666666671</v>
      </c>
      <c r="F16" s="44">
        <v>41.780303030303031</v>
      </c>
      <c r="G16" s="44">
        <v>43.083333333333336</v>
      </c>
      <c r="H16" s="44">
        <v>42.027777777777779</v>
      </c>
      <c r="I16" s="44">
        <v>41.541666666666664</v>
      </c>
      <c r="J16" s="44">
        <v>41.451388888888886</v>
      </c>
      <c r="K16" s="44">
        <v>41.000000000000007</v>
      </c>
      <c r="L16" s="44">
        <v>40.0625</v>
      </c>
      <c r="M16" s="44">
        <v>39.527777777777779</v>
      </c>
      <c r="N16" s="44">
        <v>41.24444444444444</v>
      </c>
      <c r="O16" s="44">
        <v>41.611111111111107</v>
      </c>
      <c r="P16" s="67">
        <f t="shared" si="0"/>
        <v>41.761742424242421</v>
      </c>
    </row>
    <row r="17" spans="1:17" ht="17.25" customHeight="1" x14ac:dyDescent="0.25">
      <c r="A17" s="684"/>
      <c r="B17" s="36" t="s">
        <v>108</v>
      </c>
      <c r="C17" s="80" t="s">
        <v>79</v>
      </c>
      <c r="D17" s="44">
        <v>44.507575757575758</v>
      </c>
      <c r="E17" s="44">
        <v>45.56818181818182</v>
      </c>
      <c r="F17" s="44">
        <v>44.560606060606055</v>
      </c>
      <c r="G17" s="44">
        <v>44.6875</v>
      </c>
      <c r="H17" s="44">
        <v>43.25694444444445</v>
      </c>
      <c r="I17" s="44">
        <v>44.18055555555555</v>
      </c>
      <c r="J17" s="44">
        <v>43.847222222222229</v>
      </c>
      <c r="K17" s="44">
        <v>44.533333333333331</v>
      </c>
      <c r="L17" s="44">
        <v>44.1875</v>
      </c>
      <c r="M17" s="44">
        <v>45.854166666666664</v>
      </c>
      <c r="N17" s="44">
        <v>46.105555555555561</v>
      </c>
      <c r="O17" s="44">
        <v>48.875</v>
      </c>
      <c r="P17" s="67">
        <f t="shared" si="0"/>
        <v>45.013678451178457</v>
      </c>
    </row>
    <row r="18" spans="1:17" ht="17.25" customHeight="1" x14ac:dyDescent="0.25">
      <c r="A18" s="684"/>
      <c r="B18" s="36" t="s">
        <v>109</v>
      </c>
      <c r="C18" s="80" t="s">
        <v>79</v>
      </c>
      <c r="D18" s="44">
        <v>43.7</v>
      </c>
      <c r="E18" s="44">
        <v>32.325000000000003</v>
      </c>
      <c r="F18" s="44"/>
      <c r="G18" s="44"/>
      <c r="H18" s="44"/>
      <c r="I18" s="44"/>
      <c r="J18" s="44">
        <v>45.625</v>
      </c>
      <c r="K18" s="44">
        <v>44.444444444444443</v>
      </c>
      <c r="L18" s="44">
        <v>41.666666666666664</v>
      </c>
      <c r="M18" s="44">
        <v>40</v>
      </c>
      <c r="N18" s="44">
        <v>43.611111111111114</v>
      </c>
      <c r="O18" s="44">
        <v>39.907407407407405</v>
      </c>
      <c r="P18" s="67">
        <f t="shared" si="0"/>
        <v>41.4099537037037</v>
      </c>
    </row>
    <row r="19" spans="1:17" ht="17.25" customHeight="1" x14ac:dyDescent="0.25">
      <c r="A19" s="685"/>
      <c r="B19" s="36" t="s">
        <v>110</v>
      </c>
      <c r="C19" s="80" t="s">
        <v>79</v>
      </c>
      <c r="D19" s="44">
        <v>43.507575757575758</v>
      </c>
      <c r="E19" s="44">
        <v>41.772727272727273</v>
      </c>
      <c r="F19" s="44">
        <v>41.136363636363633</v>
      </c>
      <c r="G19" s="44">
        <v>41.958333333333336</v>
      </c>
      <c r="H19" s="44">
        <v>40.583333333333336</v>
      </c>
      <c r="I19" s="44">
        <v>41.604166666666664</v>
      </c>
      <c r="J19" s="44">
        <v>41.097222222222221</v>
      </c>
      <c r="K19" s="44">
        <v>41.772222222222226</v>
      </c>
      <c r="L19" s="44">
        <v>40.041666666666664</v>
      </c>
      <c r="M19" s="44">
        <v>42.013888888888886</v>
      </c>
      <c r="N19" s="44">
        <v>43.12777777777778</v>
      </c>
      <c r="O19" s="44">
        <v>47.152777777777779</v>
      </c>
      <c r="P19" s="67">
        <f t="shared" si="0"/>
        <v>42.147337962962972</v>
      </c>
    </row>
    <row r="20" spans="1:17" ht="17.25" customHeight="1" x14ac:dyDescent="0.25">
      <c r="A20" s="683" t="s">
        <v>111</v>
      </c>
      <c r="B20" s="36" t="s">
        <v>112</v>
      </c>
      <c r="C20" s="80" t="s">
        <v>79</v>
      </c>
      <c r="D20" s="44">
        <v>59.469696969696969</v>
      </c>
      <c r="E20" s="44">
        <v>59.242424242424242</v>
      </c>
      <c r="F20" s="44">
        <v>61.666666666666671</v>
      </c>
      <c r="G20" s="44">
        <v>61.006944444444436</v>
      </c>
      <c r="H20" s="44">
        <v>74.2361111111111</v>
      </c>
      <c r="I20" s="44">
        <v>71.249999999999986</v>
      </c>
      <c r="J20" s="44">
        <v>67.083333333333329</v>
      </c>
      <c r="K20" s="44">
        <v>69.25</v>
      </c>
      <c r="L20" s="44">
        <v>75.451388888888886</v>
      </c>
      <c r="M20" s="44">
        <v>99.305555555555557</v>
      </c>
      <c r="N20" s="44">
        <v>96.472222222222214</v>
      </c>
      <c r="O20" s="44">
        <v>63.784722222222221</v>
      </c>
      <c r="P20" s="67">
        <f t="shared" si="0"/>
        <v>71.518255471380456</v>
      </c>
    </row>
    <row r="21" spans="1:17" ht="17.25" customHeight="1" x14ac:dyDescent="0.25">
      <c r="A21" s="685"/>
      <c r="B21" s="36" t="s">
        <v>113</v>
      </c>
      <c r="C21" s="80" t="s">
        <v>79</v>
      </c>
      <c r="D21" s="44">
        <v>18.045454545454547</v>
      </c>
      <c r="E21" s="44">
        <v>18.363636363636363</v>
      </c>
      <c r="F21" s="44">
        <v>18.818181818181817</v>
      </c>
      <c r="G21" s="44">
        <v>17.416666666666668</v>
      </c>
      <c r="H21" s="44">
        <v>18.5</v>
      </c>
      <c r="I21" s="44">
        <v>17.5</v>
      </c>
      <c r="J21" s="44">
        <v>17.75</v>
      </c>
      <c r="K21" s="44">
        <v>17.166666666666668</v>
      </c>
      <c r="L21" s="44">
        <v>20</v>
      </c>
      <c r="M21" s="44">
        <v>23.3</v>
      </c>
      <c r="N21" s="44">
        <v>25.733333333333334</v>
      </c>
      <c r="O21" s="44">
        <v>20.363636363636363</v>
      </c>
      <c r="P21" s="67">
        <f t="shared" si="0"/>
        <v>19.413131313131316</v>
      </c>
    </row>
    <row r="22" spans="1:17" ht="17.25" customHeight="1" x14ac:dyDescent="0.25">
      <c r="A22" s="138"/>
      <c r="B22" s="138"/>
      <c r="C22" s="81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4"/>
    </row>
    <row r="23" spans="1:17" ht="17.25" customHeight="1" x14ac:dyDescent="0.25">
      <c r="A23" s="62" t="s">
        <v>45</v>
      </c>
      <c r="B23" s="62"/>
      <c r="C23" s="6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7"/>
    </row>
    <row r="24" spans="1:17" ht="17.25" customHeight="1" x14ac:dyDescent="0.25">
      <c r="A24" s="11"/>
      <c r="B24" s="185" t="s">
        <v>16</v>
      </c>
      <c r="C24" s="644" t="s">
        <v>79</v>
      </c>
      <c r="D24" s="70">
        <v>13.681818181818182</v>
      </c>
      <c r="E24" s="70">
        <v>12.916666666666668</v>
      </c>
      <c r="F24" s="70">
        <v>11.696969696969695</v>
      </c>
      <c r="G24" s="70">
        <v>10.270833333333334</v>
      </c>
      <c r="H24" s="70">
        <v>11.215277777777779</v>
      </c>
      <c r="I24" s="70">
        <v>10.229166666666668</v>
      </c>
      <c r="J24" s="70">
        <v>10.194444444444445</v>
      </c>
      <c r="K24" s="70">
        <v>11.994444444444444</v>
      </c>
      <c r="L24" s="70">
        <v>12.041666666666666</v>
      </c>
      <c r="M24" s="70">
        <v>11.826388888888891</v>
      </c>
      <c r="N24" s="70">
        <v>12.372222222222222</v>
      </c>
      <c r="O24" s="70">
        <v>11.722222222222221</v>
      </c>
      <c r="P24" s="71">
        <f t="shared" si="0"/>
        <v>11.68017676767677</v>
      </c>
    </row>
    <row r="25" spans="1:17" ht="17.25" customHeight="1" x14ac:dyDescent="0.25">
      <c r="A25" s="683" t="s">
        <v>17</v>
      </c>
      <c r="B25" s="36" t="s">
        <v>70</v>
      </c>
      <c r="C25" s="80" t="s">
        <v>79</v>
      </c>
      <c r="D25" s="44"/>
      <c r="E25" s="44"/>
      <c r="F25" s="44"/>
      <c r="G25" s="44">
        <v>26.65</v>
      </c>
      <c r="H25" s="44">
        <v>26.895833333333332</v>
      </c>
      <c r="I25" s="44">
        <v>29.208333333333329</v>
      </c>
      <c r="J25" s="44">
        <v>27.791666666666668</v>
      </c>
      <c r="K25" s="44">
        <v>25.244444444444444</v>
      </c>
      <c r="L25" s="44">
        <v>20.416666666666668</v>
      </c>
      <c r="M25" s="44">
        <v>17.458333333333332</v>
      </c>
      <c r="N25" s="44">
        <v>21.822222222222219</v>
      </c>
      <c r="O25" s="44">
        <v>16.805555555555554</v>
      </c>
      <c r="P25" s="67">
        <f>AVERAGE(D25:O25)</f>
        <v>23.588117283950616</v>
      </c>
    </row>
    <row r="26" spans="1:17" ht="17.25" customHeight="1" x14ac:dyDescent="0.25">
      <c r="A26" s="685"/>
      <c r="B26" s="36" t="s">
        <v>71</v>
      </c>
      <c r="C26" s="80" t="s">
        <v>79</v>
      </c>
      <c r="D26" s="44">
        <v>29.984848484848484</v>
      </c>
      <c r="E26" s="44">
        <v>33.68181818181818</v>
      </c>
      <c r="F26" s="44">
        <v>35.803030303030305</v>
      </c>
      <c r="G26" s="44"/>
      <c r="H26" s="44">
        <v>40.458333333333336</v>
      </c>
      <c r="I26" s="44">
        <v>34.645833333333336</v>
      </c>
      <c r="J26" s="44">
        <v>34.236111111111107</v>
      </c>
      <c r="K26" s="44">
        <v>31.238888888888891</v>
      </c>
      <c r="L26" s="44">
        <v>28.479166666666668</v>
      </c>
      <c r="M26" s="44">
        <v>28.395833333333332</v>
      </c>
      <c r="N26" s="44">
        <v>29.205555555555559</v>
      </c>
      <c r="O26" s="44">
        <v>29.25</v>
      </c>
      <c r="P26" s="67">
        <f t="shared" si="0"/>
        <v>32.30721992653811</v>
      </c>
      <c r="Q26" s="30"/>
    </row>
    <row r="27" spans="1:17" ht="17.25" customHeight="1" x14ac:dyDescent="0.25">
      <c r="A27" s="11"/>
      <c r="B27" s="36" t="s">
        <v>18</v>
      </c>
      <c r="C27" s="80" t="s">
        <v>79</v>
      </c>
      <c r="D27" s="44">
        <v>17.371212121212121</v>
      </c>
      <c r="E27" s="44">
        <v>16.151515151515152</v>
      </c>
      <c r="F27" s="44">
        <v>15.045454545454545</v>
      </c>
      <c r="G27" s="44">
        <v>14.75</v>
      </c>
      <c r="H27" s="44">
        <v>14.5625</v>
      </c>
      <c r="I27" s="44">
        <v>14.777777777777777</v>
      </c>
      <c r="J27" s="44">
        <v>15.097222222222221</v>
      </c>
      <c r="K27" s="44">
        <v>15.43888888888889</v>
      </c>
      <c r="L27" s="44">
        <v>15.125</v>
      </c>
      <c r="M27" s="44">
        <v>14.666666666666666</v>
      </c>
      <c r="N27" s="44">
        <v>15.533333333333331</v>
      </c>
      <c r="O27" s="44">
        <v>16.180555555555554</v>
      </c>
      <c r="P27" s="67">
        <f t="shared" si="0"/>
        <v>15.391677188552187</v>
      </c>
    </row>
    <row r="28" spans="1:17" ht="17.25" customHeight="1" x14ac:dyDescent="0.25">
      <c r="A28" s="683" t="s">
        <v>114</v>
      </c>
      <c r="B28" s="36" t="s">
        <v>115</v>
      </c>
      <c r="C28" s="80" t="s">
        <v>79</v>
      </c>
      <c r="D28" s="44">
        <v>60.689393939393931</v>
      </c>
      <c r="E28" s="44">
        <v>48.916666666666671</v>
      </c>
      <c r="F28" s="44">
        <v>44.848484848484844</v>
      </c>
      <c r="G28" s="44">
        <v>43.833333333333336</v>
      </c>
      <c r="H28" s="44">
        <v>40.374999999999993</v>
      </c>
      <c r="I28" s="44">
        <v>38.534722222222221</v>
      </c>
      <c r="J28" s="44">
        <v>37.875</v>
      </c>
      <c r="K28" s="44">
        <v>39.261111111111106</v>
      </c>
      <c r="L28" s="44">
        <v>38.048611111111107</v>
      </c>
      <c r="M28" s="44">
        <v>36.465277777777779</v>
      </c>
      <c r="N28" s="44">
        <v>35.966666666666669</v>
      </c>
      <c r="O28" s="44">
        <v>37.194444444444443</v>
      </c>
      <c r="P28" s="67">
        <f t="shared" si="0"/>
        <v>41.83405934343434</v>
      </c>
    </row>
    <row r="29" spans="1:17" ht="17.25" customHeight="1" x14ac:dyDescent="0.25">
      <c r="A29" s="684"/>
      <c r="B29" s="36" t="s">
        <v>116</v>
      </c>
      <c r="C29" s="80" t="s">
        <v>79</v>
      </c>
      <c r="D29" s="44">
        <v>54.280303030303031</v>
      </c>
      <c r="E29" s="44">
        <v>46.515151515151508</v>
      </c>
      <c r="F29" s="44">
        <v>42.378787878787882</v>
      </c>
      <c r="G29" s="44">
        <v>38.9375</v>
      </c>
      <c r="H29" s="44">
        <v>39.548611111111114</v>
      </c>
      <c r="I29" s="44">
        <v>39.875</v>
      </c>
      <c r="J29" s="44">
        <v>38.06944444444445</v>
      </c>
      <c r="K29" s="44">
        <v>38.883333333333333</v>
      </c>
      <c r="L29" s="44">
        <v>35.3125</v>
      </c>
      <c r="M29" s="44">
        <v>36.11805555555555</v>
      </c>
      <c r="N29" s="44">
        <v>35.383333333333333</v>
      </c>
      <c r="O29" s="44">
        <v>34.493055555555557</v>
      </c>
      <c r="P29" s="67">
        <f t="shared" si="0"/>
        <v>39.982922979797976</v>
      </c>
    </row>
    <row r="30" spans="1:17" ht="17.25" customHeight="1" x14ac:dyDescent="0.25">
      <c r="A30" s="685"/>
      <c r="B30" s="36" t="s">
        <v>117</v>
      </c>
      <c r="C30" s="80" t="s">
        <v>79</v>
      </c>
      <c r="D30" s="44">
        <v>52.727272727272727</v>
      </c>
      <c r="E30" s="44">
        <v>50</v>
      </c>
      <c r="F30" s="44">
        <v>50</v>
      </c>
      <c r="G30" s="44">
        <v>48.222222222222221</v>
      </c>
      <c r="H30" s="44">
        <v>48.541666666666664</v>
      </c>
      <c r="I30" s="44">
        <v>49.625</v>
      </c>
      <c r="J30" s="44">
        <v>47.847222222222229</v>
      </c>
      <c r="K30" s="44">
        <v>47.05555555555555</v>
      </c>
      <c r="L30" s="44">
        <v>43.263888888888886</v>
      </c>
      <c r="M30" s="44">
        <v>47.548611111111114</v>
      </c>
      <c r="N30" s="44">
        <v>49.8</v>
      </c>
      <c r="O30" s="44">
        <v>47.916666666666664</v>
      </c>
      <c r="P30" s="67">
        <f t="shared" si="0"/>
        <v>48.545675505050497</v>
      </c>
    </row>
    <row r="31" spans="1:17" ht="17.25" customHeight="1" x14ac:dyDescent="0.25">
      <c r="A31" s="64"/>
      <c r="B31" s="36" t="s">
        <v>118</v>
      </c>
      <c r="C31" s="80" t="s">
        <v>79</v>
      </c>
      <c r="D31" s="44">
        <v>16.643939393939391</v>
      </c>
      <c r="E31" s="44">
        <v>15.984848484848483</v>
      </c>
      <c r="F31" s="44">
        <v>15.295454545454545</v>
      </c>
      <c r="G31" s="44">
        <v>15.666666666666666</v>
      </c>
      <c r="H31" s="44">
        <v>15.729166666666666</v>
      </c>
      <c r="I31" s="44">
        <v>15.131944444444443</v>
      </c>
      <c r="J31" s="44">
        <v>14.986111111111109</v>
      </c>
      <c r="K31" s="44">
        <v>14.555555555555554</v>
      </c>
      <c r="L31" s="44">
        <v>13.3125</v>
      </c>
      <c r="M31" s="44">
        <v>12.847222222222221</v>
      </c>
      <c r="N31" s="44">
        <v>11.494444444444444</v>
      </c>
      <c r="O31" s="44">
        <v>11.756944444444445</v>
      </c>
      <c r="P31" s="67">
        <f t="shared" si="0"/>
        <v>14.450399831649833</v>
      </c>
    </row>
    <row r="32" spans="1:17" s="11" customFormat="1" ht="24" customHeight="1" x14ac:dyDescent="0.25">
      <c r="A32" s="645" t="s">
        <v>46</v>
      </c>
      <c r="B32" s="645"/>
      <c r="C32" s="81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4"/>
    </row>
    <row r="33" spans="1:16" ht="18" customHeight="1" x14ac:dyDescent="0.25">
      <c r="A33" s="711" t="s">
        <v>193</v>
      </c>
      <c r="B33" s="65" t="s">
        <v>120</v>
      </c>
      <c r="C33" s="80" t="s">
        <v>63</v>
      </c>
      <c r="D33" s="44">
        <v>16.939393939393941</v>
      </c>
      <c r="E33" s="44">
        <v>16.333333333333332</v>
      </c>
      <c r="F33" s="44">
        <v>13.590909090909092</v>
      </c>
      <c r="G33" s="44">
        <v>11.979166666666666</v>
      </c>
      <c r="H33" s="44">
        <v>12.972222222222223</v>
      </c>
      <c r="I33" s="44">
        <v>12.902777777777779</v>
      </c>
      <c r="J33" s="44">
        <v>12.930555555555557</v>
      </c>
      <c r="K33" s="44">
        <v>12.527777777777779</v>
      </c>
      <c r="L33" s="44">
        <v>12.5</v>
      </c>
      <c r="M33" s="44">
        <v>11.951388888888888</v>
      </c>
      <c r="N33" s="44">
        <v>11.455555555555556</v>
      </c>
      <c r="O33" s="44">
        <v>11.375</v>
      </c>
      <c r="P33" s="67">
        <f t="shared" si="0"/>
        <v>13.121506734006735</v>
      </c>
    </row>
    <row r="34" spans="1:16" ht="18" customHeight="1" x14ac:dyDescent="0.25">
      <c r="A34" s="712"/>
      <c r="B34" s="65" t="s">
        <v>121</v>
      </c>
      <c r="C34" s="80" t="s">
        <v>63</v>
      </c>
      <c r="D34" s="44">
        <v>14.204545454545455</v>
      </c>
      <c r="E34" s="44">
        <v>13.090909090909092</v>
      </c>
      <c r="F34" s="44">
        <v>10.867424242424242</v>
      </c>
      <c r="G34" s="44">
        <v>9.2083333333333339</v>
      </c>
      <c r="H34" s="44">
        <v>10.402777777777779</v>
      </c>
      <c r="I34" s="44">
        <v>10.395833333333334</v>
      </c>
      <c r="J34" s="44">
        <v>10.993055555555557</v>
      </c>
      <c r="K34" s="44">
        <v>10.455555555555556</v>
      </c>
      <c r="L34" s="44">
        <v>10.395833333333334</v>
      </c>
      <c r="M34" s="44">
        <v>9.9236111111111089</v>
      </c>
      <c r="N34" s="44">
        <v>9.6222222222222236</v>
      </c>
      <c r="O34" s="44">
        <v>9.6111111111111107</v>
      </c>
      <c r="P34" s="67">
        <f t="shared" si="0"/>
        <v>10.764267676767679</v>
      </c>
    </row>
    <row r="35" spans="1:16" ht="18" customHeight="1" x14ac:dyDescent="0.25">
      <c r="A35" s="712"/>
      <c r="B35" s="65" t="s">
        <v>194</v>
      </c>
      <c r="C35" s="80" t="s">
        <v>63</v>
      </c>
      <c r="D35" s="44">
        <v>15.727272727272727</v>
      </c>
      <c r="E35" s="44">
        <v>14.181818181818182</v>
      </c>
      <c r="F35" s="44">
        <v>10.818181818181818</v>
      </c>
      <c r="G35" s="44"/>
      <c r="H35" s="44"/>
      <c r="I35" s="44">
        <v>12.2</v>
      </c>
      <c r="J35" s="44"/>
      <c r="K35" s="44">
        <v>13</v>
      </c>
      <c r="L35" s="44">
        <v>10.666666666666666</v>
      </c>
      <c r="M35" s="44">
        <v>11.333333333333334</v>
      </c>
      <c r="N35" s="44">
        <v>11.2</v>
      </c>
      <c r="O35" s="44">
        <v>11.833333333333334</v>
      </c>
      <c r="P35" s="67">
        <f t="shared" si="0"/>
        <v>12.328956228956228</v>
      </c>
    </row>
    <row r="36" spans="1:16" ht="18" customHeight="1" x14ac:dyDescent="0.25">
      <c r="A36" s="712"/>
      <c r="B36" s="65" t="s">
        <v>195</v>
      </c>
      <c r="C36" s="80" t="s">
        <v>63</v>
      </c>
      <c r="D36" s="44">
        <v>13.636363636363637</v>
      </c>
      <c r="E36" s="44">
        <v>12</v>
      </c>
      <c r="F36" s="44">
        <v>8.9</v>
      </c>
      <c r="G36" s="44"/>
      <c r="H36" s="44"/>
      <c r="I36" s="44">
        <v>10</v>
      </c>
      <c r="J36" s="44"/>
      <c r="K36" s="44">
        <v>11</v>
      </c>
      <c r="L36" s="44">
        <v>9</v>
      </c>
      <c r="M36" s="44">
        <v>9.1666666666666661</v>
      </c>
      <c r="N36" s="44">
        <v>9.0666666666666664</v>
      </c>
      <c r="O36" s="44">
        <v>9.75</v>
      </c>
      <c r="P36" s="67">
        <f t="shared" si="0"/>
        <v>10.27996632996633</v>
      </c>
    </row>
    <row r="37" spans="1:16" ht="18" customHeight="1" x14ac:dyDescent="0.25">
      <c r="A37" s="712"/>
      <c r="B37" s="65" t="s">
        <v>122</v>
      </c>
      <c r="C37" s="80" t="s">
        <v>63</v>
      </c>
      <c r="D37" s="44">
        <v>11.277777777777779</v>
      </c>
      <c r="E37" s="44">
        <v>10.5</v>
      </c>
      <c r="F37" s="44">
        <v>9.7272727272727266</v>
      </c>
      <c r="G37" s="44">
        <v>8.75</v>
      </c>
      <c r="H37" s="44">
        <v>9.25</v>
      </c>
      <c r="I37" s="44">
        <v>9.0416666666666661</v>
      </c>
      <c r="J37" s="44">
        <v>9.3333333333333339</v>
      </c>
      <c r="K37" s="44">
        <v>8.0333333333333332</v>
      </c>
      <c r="L37" s="44">
        <v>8.1875</v>
      </c>
      <c r="M37" s="44">
        <v>7.354166666666667</v>
      </c>
      <c r="N37" s="44">
        <v>5.7</v>
      </c>
      <c r="O37" s="44">
        <v>6.4545454545454541</v>
      </c>
      <c r="P37" s="67">
        <f t="shared" si="0"/>
        <v>8.6341329966329976</v>
      </c>
    </row>
    <row r="38" spans="1:16" ht="18" customHeight="1" x14ac:dyDescent="0.25">
      <c r="A38" s="712"/>
      <c r="B38" s="65" t="s">
        <v>196</v>
      </c>
      <c r="C38" s="80" t="s">
        <v>63</v>
      </c>
      <c r="D38" s="44">
        <v>10.833333333333334</v>
      </c>
      <c r="E38" s="44">
        <v>9.0833333333333339</v>
      </c>
      <c r="F38" s="44">
        <v>7.25</v>
      </c>
      <c r="G38" s="44">
        <v>6.708333333333333</v>
      </c>
      <c r="H38" s="44">
        <v>7.166666666666667</v>
      </c>
      <c r="I38" s="44">
        <v>7.416666666666667</v>
      </c>
      <c r="J38" s="44">
        <v>7.5</v>
      </c>
      <c r="K38" s="44">
        <v>6.4</v>
      </c>
      <c r="L38" s="44">
        <v>6.583333333333333</v>
      </c>
      <c r="M38" s="44">
        <v>5.458333333333333</v>
      </c>
      <c r="N38" s="44">
        <v>4.166666666666667</v>
      </c>
      <c r="O38" s="44">
        <v>4.9090909090909092</v>
      </c>
      <c r="P38" s="67">
        <f t="shared" si="0"/>
        <v>6.9563131313131308</v>
      </c>
    </row>
    <row r="39" spans="1:16" ht="18" customHeight="1" x14ac:dyDescent="0.25">
      <c r="A39" s="712"/>
      <c r="B39" s="68" t="s">
        <v>124</v>
      </c>
      <c r="C39" s="80" t="s">
        <v>63</v>
      </c>
      <c r="D39" s="44">
        <v>11.030303030303029</v>
      </c>
      <c r="E39" s="44">
        <v>10.909090909090908</v>
      </c>
      <c r="F39" s="44">
        <v>10.030303030303029</v>
      </c>
      <c r="G39" s="44">
        <v>9.0833333333333339</v>
      </c>
      <c r="H39" s="44">
        <v>8.7222222222222214</v>
      </c>
      <c r="I39" s="44">
        <v>7.7777777777777786</v>
      </c>
      <c r="J39" s="44">
        <v>8.6388888888888893</v>
      </c>
      <c r="K39" s="44">
        <v>7.3777777777777782</v>
      </c>
      <c r="L39" s="44">
        <v>6.75</v>
      </c>
      <c r="M39" s="44">
        <v>6.9305555555555562</v>
      </c>
      <c r="N39" s="44">
        <v>6.8666666666666663</v>
      </c>
      <c r="O39" s="44">
        <v>6.1805555555555545</v>
      </c>
      <c r="P39" s="67">
        <f t="shared" si="0"/>
        <v>8.3581228956228966</v>
      </c>
    </row>
    <row r="40" spans="1:16" ht="18" customHeight="1" x14ac:dyDescent="0.25">
      <c r="A40" s="713"/>
      <c r="B40" s="68" t="s">
        <v>197</v>
      </c>
      <c r="C40" s="80" t="s">
        <v>63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>
        <v>3.6875</v>
      </c>
      <c r="P40" s="67">
        <f>AVERAGE(D40:O40)</f>
        <v>3.6875</v>
      </c>
    </row>
    <row r="41" spans="1:16" ht="18" customHeight="1" x14ac:dyDescent="0.25">
      <c r="A41" s="65"/>
      <c r="B41" s="65" t="s">
        <v>47</v>
      </c>
      <c r="C41" s="80" t="s">
        <v>63</v>
      </c>
      <c r="D41" s="44">
        <v>6.5340909090909092</v>
      </c>
      <c r="E41" s="44">
        <v>6.6060606060606064</v>
      </c>
      <c r="F41" s="44">
        <v>6.1818181818181817</v>
      </c>
      <c r="G41" s="44">
        <v>5.145833333333333</v>
      </c>
      <c r="H41" s="44">
        <v>5.03125</v>
      </c>
      <c r="I41" s="44">
        <v>5.1111111111111116</v>
      </c>
      <c r="J41" s="44">
        <v>5.1909722222222223</v>
      </c>
      <c r="K41" s="44">
        <v>4.6388888888888893</v>
      </c>
      <c r="L41" s="44">
        <v>4.28125</v>
      </c>
      <c r="M41" s="44">
        <v>4.0729166666666661</v>
      </c>
      <c r="N41" s="44">
        <v>3.8342592592592597</v>
      </c>
      <c r="O41" s="44">
        <v>3.5277777777777772</v>
      </c>
      <c r="P41" s="67">
        <f t="shared" si="0"/>
        <v>5.0130190796857459</v>
      </c>
    </row>
    <row r="42" spans="1:16" s="11" customFormat="1" ht="5.25" customHeight="1" x14ac:dyDescent="0.25">
      <c r="A42" s="15"/>
      <c r="B42" s="15"/>
      <c r="C42" s="82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"/>
    </row>
    <row r="43" spans="1:16" ht="18" customHeight="1" x14ac:dyDescent="0.25">
      <c r="A43" s="15"/>
      <c r="B43" s="15"/>
      <c r="C43" s="82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4"/>
    </row>
    <row r="44" spans="1:16" ht="12.75" customHeight="1" x14ac:dyDescent="0.25">
      <c r="A44" s="15"/>
      <c r="B44" s="15"/>
      <c r="C44" s="82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4"/>
    </row>
    <row r="45" spans="1:16" ht="18" customHeight="1" x14ac:dyDescent="0.25">
      <c r="A45" s="11"/>
      <c r="B45" s="11"/>
      <c r="C45" s="89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30" t="s">
        <v>67</v>
      </c>
    </row>
    <row r="46" spans="1:16" ht="18" customHeight="1" x14ac:dyDescent="0.25">
      <c r="A46" s="692" t="s">
        <v>78</v>
      </c>
      <c r="B46" s="692"/>
      <c r="C46" s="692"/>
      <c r="D46" s="692"/>
      <c r="E46" s="692"/>
      <c r="F46" s="692"/>
      <c r="G46" s="692"/>
      <c r="H46" s="692"/>
      <c r="I46" s="692"/>
      <c r="J46" s="692"/>
      <c r="K46" s="692"/>
      <c r="L46" s="692"/>
      <c r="M46" s="692"/>
      <c r="N46" s="692"/>
      <c r="O46" s="692"/>
      <c r="P46" s="692"/>
    </row>
    <row r="47" spans="1:16" ht="21.75" customHeight="1" x14ac:dyDescent="0.25">
      <c r="A47" s="692" t="s">
        <v>214</v>
      </c>
      <c r="B47" s="692"/>
      <c r="C47" s="692"/>
      <c r="D47" s="692"/>
      <c r="E47" s="692"/>
      <c r="F47" s="692"/>
      <c r="G47" s="692"/>
      <c r="H47" s="692"/>
      <c r="I47" s="692"/>
      <c r="J47" s="692"/>
      <c r="K47" s="692"/>
      <c r="L47" s="692"/>
      <c r="M47" s="692"/>
      <c r="N47" s="692"/>
      <c r="O47" s="692"/>
      <c r="P47" s="692"/>
    </row>
    <row r="48" spans="1:16" ht="6.75" customHeight="1" x14ac:dyDescent="0.25">
      <c r="A48" s="12"/>
      <c r="B48" s="12"/>
      <c r="C48" s="169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32" x14ac:dyDescent="0.25">
      <c r="A49" s="715" t="s">
        <v>0</v>
      </c>
      <c r="B49" s="717" t="s">
        <v>192</v>
      </c>
      <c r="C49" s="639" t="s">
        <v>41</v>
      </c>
      <c r="D49" s="639"/>
      <c r="E49" s="639"/>
      <c r="F49" s="639"/>
      <c r="G49" s="639"/>
      <c r="H49" s="639"/>
      <c r="I49" s="639"/>
      <c r="J49" s="639"/>
      <c r="K49" s="639"/>
      <c r="L49" s="639"/>
      <c r="M49" s="639"/>
      <c r="N49" s="639"/>
      <c r="O49" s="639"/>
      <c r="P49" s="640"/>
    </row>
    <row r="50" spans="1:32" ht="18.75" customHeight="1" x14ac:dyDescent="0.25">
      <c r="A50" s="716"/>
      <c r="B50" s="718"/>
      <c r="C50" s="641" t="s">
        <v>85</v>
      </c>
      <c r="D50" s="641" t="s">
        <v>1</v>
      </c>
      <c r="E50" s="641" t="s">
        <v>2</v>
      </c>
      <c r="F50" s="641" t="s">
        <v>3</v>
      </c>
      <c r="G50" s="641" t="s">
        <v>4</v>
      </c>
      <c r="H50" s="641" t="s">
        <v>5</v>
      </c>
      <c r="I50" s="641" t="s">
        <v>6</v>
      </c>
      <c r="J50" s="641" t="s">
        <v>7</v>
      </c>
      <c r="K50" s="641" t="s">
        <v>8</v>
      </c>
      <c r="L50" s="641" t="s">
        <v>9</v>
      </c>
      <c r="M50" s="641" t="s">
        <v>10</v>
      </c>
      <c r="N50" s="641" t="s">
        <v>11</v>
      </c>
      <c r="O50" s="641" t="s">
        <v>12</v>
      </c>
      <c r="P50" s="642" t="s">
        <v>13</v>
      </c>
    </row>
    <row r="51" spans="1:32" ht="18.75" customHeight="1" x14ac:dyDescent="0.25">
      <c r="A51" s="73" t="s">
        <v>48</v>
      </c>
      <c r="B51" s="73"/>
      <c r="C51" s="81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4"/>
      <c r="AC51" s="11"/>
      <c r="AD51" s="11"/>
      <c r="AE51" s="11"/>
      <c r="AF51" s="11"/>
    </row>
    <row r="52" spans="1:32" ht="19.5" customHeight="1" x14ac:dyDescent="0.25">
      <c r="A52" s="65"/>
      <c r="B52" s="65" t="s">
        <v>19</v>
      </c>
      <c r="C52" s="80" t="s">
        <v>63</v>
      </c>
      <c r="D52" s="44">
        <v>26.401515151515152</v>
      </c>
      <c r="E52" s="44">
        <v>27.416666666666664</v>
      </c>
      <c r="F52" s="44">
        <v>28.856060606060609</v>
      </c>
      <c r="G52" s="44">
        <v>28.833333333333332</v>
      </c>
      <c r="H52" s="44">
        <v>30.486111111111111</v>
      </c>
      <c r="I52" s="44">
        <v>31.881944444444446</v>
      </c>
      <c r="J52" s="44">
        <v>30.555555555555557</v>
      </c>
      <c r="K52" s="44">
        <v>31.916666666666668</v>
      </c>
      <c r="L52" s="44">
        <v>33.375</v>
      </c>
      <c r="M52" s="44">
        <v>31.701388888888889</v>
      </c>
      <c r="N52" s="44">
        <v>34.194444444444443</v>
      </c>
      <c r="O52" s="44">
        <v>34.055555555555557</v>
      </c>
      <c r="P52" s="67">
        <f t="shared" si="0"/>
        <v>30.806186868686876</v>
      </c>
      <c r="AC52" s="11"/>
      <c r="AD52" s="11"/>
      <c r="AE52" s="11"/>
      <c r="AF52" s="11"/>
    </row>
    <row r="53" spans="1:32" ht="9" customHeight="1" x14ac:dyDescent="0.25">
      <c r="A53" s="15"/>
      <c r="B53" s="15"/>
      <c r="C53" s="8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4"/>
      <c r="AC53" s="11"/>
      <c r="AD53" s="11"/>
      <c r="AE53" s="11"/>
      <c r="AF53" s="11"/>
    </row>
    <row r="54" spans="1:32" ht="18" customHeight="1" x14ac:dyDescent="0.25">
      <c r="A54" s="73" t="s">
        <v>49</v>
      </c>
      <c r="B54" s="73"/>
      <c r="C54" s="8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4"/>
      <c r="AC54" s="11"/>
      <c r="AD54" s="11"/>
      <c r="AE54" s="11"/>
      <c r="AF54" s="11"/>
    </row>
    <row r="55" spans="1:32" ht="17.25" customHeight="1" x14ac:dyDescent="0.25">
      <c r="A55" s="683" t="s">
        <v>125</v>
      </c>
      <c r="B55" s="36" t="s">
        <v>126</v>
      </c>
      <c r="C55" s="80" t="s">
        <v>79</v>
      </c>
      <c r="D55" s="44">
        <v>24.575757575757574</v>
      </c>
      <c r="E55" s="44">
        <v>25.454545454545453</v>
      </c>
      <c r="F55" s="44">
        <v>32.348484848484851</v>
      </c>
      <c r="G55" s="44">
        <v>30.145833333333332</v>
      </c>
      <c r="H55" s="44">
        <v>27.819444444444443</v>
      </c>
      <c r="I55" s="44">
        <v>29.506944444444446</v>
      </c>
      <c r="J55" s="44">
        <v>30.208333333333332</v>
      </c>
      <c r="K55" s="44">
        <v>28.444444444444443</v>
      </c>
      <c r="L55" s="44">
        <v>27.541666666666668</v>
      </c>
      <c r="M55" s="44">
        <v>31.527777777777775</v>
      </c>
      <c r="N55" s="44">
        <v>47.5</v>
      </c>
      <c r="O55" s="44">
        <v>52.43055555555555</v>
      </c>
      <c r="P55" s="67">
        <f t="shared" si="0"/>
        <v>32.291982323232325</v>
      </c>
      <c r="AC55" s="11"/>
      <c r="AD55" s="11"/>
      <c r="AE55" s="11"/>
      <c r="AF55" s="11"/>
    </row>
    <row r="56" spans="1:32" ht="17.25" customHeight="1" x14ac:dyDescent="0.25">
      <c r="A56" s="684"/>
      <c r="B56" s="36" t="s">
        <v>127</v>
      </c>
      <c r="C56" s="80" t="s">
        <v>79</v>
      </c>
      <c r="D56" s="44">
        <v>88.393939393939391</v>
      </c>
      <c r="E56" s="44">
        <v>81.818181818181813</v>
      </c>
      <c r="F56" s="44">
        <v>74.727272727272734</v>
      </c>
      <c r="G56" s="44">
        <v>44.583333333333336</v>
      </c>
      <c r="H56" s="44">
        <v>43.50694444444445</v>
      </c>
      <c r="I56" s="44">
        <v>48.319444444444436</v>
      </c>
      <c r="J56" s="44">
        <v>45.148358585858581</v>
      </c>
      <c r="K56" s="44">
        <v>38.361111111111107</v>
      </c>
      <c r="L56" s="44">
        <v>40.9375</v>
      </c>
      <c r="M56" s="44">
        <v>48.819444444444436</v>
      </c>
      <c r="N56" s="44">
        <v>48.555555555555557</v>
      </c>
      <c r="O56" s="44">
        <v>61.944444444444436</v>
      </c>
      <c r="P56" s="67">
        <f t="shared" si="0"/>
        <v>55.42629419191919</v>
      </c>
      <c r="AC56" s="11"/>
      <c r="AD56" s="11"/>
      <c r="AE56" s="11"/>
      <c r="AF56" s="11"/>
    </row>
    <row r="57" spans="1:32" ht="17.25" customHeight="1" x14ac:dyDescent="0.25">
      <c r="A57" s="684"/>
      <c r="B57" s="36" t="s">
        <v>128</v>
      </c>
      <c r="C57" s="80" t="s">
        <v>79</v>
      </c>
      <c r="D57" s="44">
        <v>85.909090909090892</v>
      </c>
      <c r="E57" s="44">
        <v>64.696969696969688</v>
      </c>
      <c r="F57" s="44">
        <v>73.409090909090907</v>
      </c>
      <c r="G57" s="44">
        <v>46.527777777777771</v>
      </c>
      <c r="H57" s="44">
        <v>41.458333333333336</v>
      </c>
      <c r="I57" s="44">
        <v>46.458333333333336</v>
      </c>
      <c r="J57" s="44">
        <v>42.746212121212125</v>
      </c>
      <c r="K57" s="44">
        <v>36.333333333333336</v>
      </c>
      <c r="L57" s="44">
        <v>44.652777777777771</v>
      </c>
      <c r="M57" s="44">
        <v>47.951388888888886</v>
      </c>
      <c r="N57" s="44">
        <v>47.777777777777779</v>
      </c>
      <c r="O57" s="44">
        <v>45</v>
      </c>
      <c r="P57" s="67">
        <f>AVERAGE(D57:O57)</f>
        <v>51.910090488215481</v>
      </c>
      <c r="AC57" s="11"/>
      <c r="AD57" s="11"/>
      <c r="AE57" s="11"/>
      <c r="AF57" s="11"/>
    </row>
    <row r="58" spans="1:32" ht="17.25" customHeight="1" x14ac:dyDescent="0.25">
      <c r="A58" s="685"/>
      <c r="B58" s="36" t="s">
        <v>129</v>
      </c>
      <c r="C58" s="80" t="s">
        <v>79</v>
      </c>
      <c r="D58" s="44">
        <v>50.530303030303031</v>
      </c>
      <c r="E58" s="44">
        <v>53.636363636363633</v>
      </c>
      <c r="F58" s="44">
        <v>47.272727272727273</v>
      </c>
      <c r="G58" s="44">
        <v>51.354166666666664</v>
      </c>
      <c r="H58" s="44">
        <v>45.0625</v>
      </c>
      <c r="I58" s="44">
        <v>51.736111111111114</v>
      </c>
      <c r="J58" s="44">
        <v>47.826388888888893</v>
      </c>
      <c r="K58" s="44">
        <v>42.027777777777786</v>
      </c>
      <c r="L58" s="44">
        <v>48.75</v>
      </c>
      <c r="M58" s="44">
        <v>48.68055555555555</v>
      </c>
      <c r="N58" s="44">
        <v>49.75</v>
      </c>
      <c r="O58" s="44">
        <v>54.097222222222221</v>
      </c>
      <c r="P58" s="67">
        <f t="shared" si="0"/>
        <v>49.227009680134678</v>
      </c>
      <c r="AC58" s="11"/>
      <c r="AD58" s="11"/>
      <c r="AE58" s="11"/>
      <c r="AF58" s="11"/>
    </row>
    <row r="59" spans="1:32" ht="17.25" customHeight="1" x14ac:dyDescent="0.25">
      <c r="A59" s="683" t="s">
        <v>39</v>
      </c>
      <c r="B59" s="36" t="s">
        <v>130</v>
      </c>
      <c r="C59" s="80" t="s">
        <v>79</v>
      </c>
      <c r="D59" s="44">
        <v>137.19696969696969</v>
      </c>
      <c r="E59" s="44">
        <v>130.60606060606059</v>
      </c>
      <c r="F59" s="44">
        <v>121.96969696969698</v>
      </c>
      <c r="G59" s="44">
        <v>120.83333333333333</v>
      </c>
      <c r="H59" s="44">
        <v>123.46527777777779</v>
      </c>
      <c r="I59" s="44">
        <v>124.35416666666667</v>
      </c>
      <c r="J59" s="44">
        <v>126.73611111111113</v>
      </c>
      <c r="K59" s="44">
        <v>142.61111111111114</v>
      </c>
      <c r="L59" s="44">
        <v>154.79166666666666</v>
      </c>
      <c r="M59" s="44">
        <v>153.36805555555557</v>
      </c>
      <c r="N59" s="44">
        <v>150.55555555555557</v>
      </c>
      <c r="O59" s="44">
        <v>149.37499999999997</v>
      </c>
      <c r="P59" s="67">
        <f t="shared" si="0"/>
        <v>136.32191708754212</v>
      </c>
      <c r="AC59" s="11"/>
      <c r="AD59" s="11"/>
      <c r="AE59" s="11"/>
      <c r="AF59" s="11"/>
    </row>
    <row r="60" spans="1:32" ht="17.25" customHeight="1" x14ac:dyDescent="0.25">
      <c r="A60" s="685"/>
      <c r="B60" s="36" t="s">
        <v>131</v>
      </c>
      <c r="C60" s="80" t="s">
        <v>79</v>
      </c>
      <c r="D60" s="44">
        <v>108.63636363636364</v>
      </c>
      <c r="E60" s="44">
        <v>122.42424242424244</v>
      </c>
      <c r="F60" s="44">
        <v>60</v>
      </c>
      <c r="G60" s="44"/>
      <c r="H60" s="44"/>
      <c r="I60" s="44">
        <v>87.708333333333329</v>
      </c>
      <c r="J60" s="44">
        <v>88.125</v>
      </c>
      <c r="K60" s="44">
        <v>119.94444444444443</v>
      </c>
      <c r="L60" s="44">
        <v>118.05555555555554</v>
      </c>
      <c r="M60" s="44">
        <v>121.38888888888887</v>
      </c>
      <c r="N60" s="44">
        <v>121.94444444444444</v>
      </c>
      <c r="O60" s="44">
        <v>119.58333333333333</v>
      </c>
      <c r="P60" s="67">
        <f>AVERAGE(D60:O60)</f>
        <v>106.78106060606061</v>
      </c>
      <c r="AC60" s="11"/>
      <c r="AD60" s="11"/>
      <c r="AE60" s="11"/>
      <c r="AF60" s="11"/>
    </row>
    <row r="61" spans="1:32" ht="17.25" customHeight="1" x14ac:dyDescent="0.25">
      <c r="A61" s="11"/>
      <c r="B61" s="36" t="s">
        <v>20</v>
      </c>
      <c r="C61" s="80" t="s">
        <v>79</v>
      </c>
      <c r="D61" s="44">
        <v>22.439393939393938</v>
      </c>
      <c r="E61" s="44">
        <v>22.189393939393938</v>
      </c>
      <c r="F61" s="44">
        <v>20.030303030303031</v>
      </c>
      <c r="G61" s="44">
        <v>20.333333333333332</v>
      </c>
      <c r="H61" s="44">
        <v>21.097222222222225</v>
      </c>
      <c r="I61" s="44">
        <v>23.666666666666668</v>
      </c>
      <c r="J61" s="44">
        <v>22.347222222222218</v>
      </c>
      <c r="K61" s="44">
        <v>22.65</v>
      </c>
      <c r="L61" s="44">
        <v>24.208333333333332</v>
      </c>
      <c r="M61" s="44">
        <v>22.805555555555554</v>
      </c>
      <c r="N61" s="44">
        <v>25.322222222222219</v>
      </c>
      <c r="O61" s="44">
        <v>28.354166666666668</v>
      </c>
      <c r="P61" s="67">
        <f t="shared" si="0"/>
        <v>22.953651094276097</v>
      </c>
      <c r="AC61" s="11"/>
      <c r="AD61" s="11"/>
      <c r="AE61" s="11"/>
      <c r="AF61" s="11"/>
    </row>
    <row r="62" spans="1:32" ht="17.25" customHeight="1" x14ac:dyDescent="0.25">
      <c r="A62" s="683" t="s">
        <v>21</v>
      </c>
      <c r="B62" s="36" t="s">
        <v>132</v>
      </c>
      <c r="C62" s="80" t="s">
        <v>79</v>
      </c>
      <c r="D62" s="44">
        <v>16.079545454545453</v>
      </c>
      <c r="E62" s="44">
        <v>17.826704545454547</v>
      </c>
      <c r="F62" s="44">
        <v>17.869318181818183</v>
      </c>
      <c r="G62" s="44">
        <v>17.274305555555557</v>
      </c>
      <c r="H62" s="44">
        <v>18.0859375</v>
      </c>
      <c r="I62" s="44">
        <v>18.550347222222225</v>
      </c>
      <c r="J62" s="44">
        <v>18.307291666666668</v>
      </c>
      <c r="K62" s="44">
        <v>17.954861111111111</v>
      </c>
      <c r="L62" s="44">
        <v>18.971354166666668</v>
      </c>
      <c r="M62" s="44">
        <v>21.041666666666668</v>
      </c>
      <c r="N62" s="44">
        <v>24.340277777777779</v>
      </c>
      <c r="O62" s="44">
        <v>21.079545454545453</v>
      </c>
      <c r="P62" s="67">
        <f t="shared" si="0"/>
        <v>18.948429608585858</v>
      </c>
      <c r="AC62" s="11"/>
      <c r="AD62" s="11"/>
      <c r="AE62" s="11"/>
      <c r="AF62" s="11"/>
    </row>
    <row r="63" spans="1:32" ht="17.25" customHeight="1" x14ac:dyDescent="0.25">
      <c r="A63" s="685"/>
      <c r="B63" s="36" t="s">
        <v>133</v>
      </c>
      <c r="C63" s="80" t="s">
        <v>79</v>
      </c>
      <c r="D63" s="44">
        <v>10.305555555555554</v>
      </c>
      <c r="E63" s="44">
        <v>11.787037037037035</v>
      </c>
      <c r="F63" s="44">
        <v>11.835016835016836</v>
      </c>
      <c r="G63" s="44">
        <v>13.949652777777777</v>
      </c>
      <c r="H63" s="44">
        <v>12.991280864197529</v>
      </c>
      <c r="I63" s="44">
        <v>13.435570987654321</v>
      </c>
      <c r="J63" s="44">
        <v>14.296875</v>
      </c>
      <c r="K63" s="44">
        <v>13.638888888888888</v>
      </c>
      <c r="L63" s="44">
        <v>14.079861111111109</v>
      </c>
      <c r="M63" s="44">
        <v>16.197916666666668</v>
      </c>
      <c r="N63" s="44">
        <v>20.736111111111107</v>
      </c>
      <c r="O63" s="44">
        <v>16.163194444444446</v>
      </c>
      <c r="P63" s="67">
        <f>AVERAGE(D63:O63)</f>
        <v>14.118080106621774</v>
      </c>
      <c r="AC63" s="11"/>
      <c r="AD63" s="11"/>
      <c r="AE63" s="11"/>
      <c r="AF63" s="11"/>
    </row>
    <row r="64" spans="1:32" ht="17.25" customHeight="1" x14ac:dyDescent="0.25">
      <c r="A64" s="711" t="s">
        <v>382</v>
      </c>
      <c r="B64" s="65" t="s">
        <v>115</v>
      </c>
      <c r="C64" s="80" t="s">
        <v>79</v>
      </c>
      <c r="D64" s="44">
        <v>42.674242424242429</v>
      </c>
      <c r="E64" s="44">
        <v>38.75</v>
      </c>
      <c r="F64" s="44">
        <v>36.727272727272727</v>
      </c>
      <c r="G64" s="44">
        <v>39.708333333333336</v>
      </c>
      <c r="H64" s="44">
        <v>38.798611111111114</v>
      </c>
      <c r="I64" s="44">
        <v>42.902777777777771</v>
      </c>
      <c r="J64" s="44">
        <v>49.333333333333336</v>
      </c>
      <c r="K64" s="44">
        <v>42.855555555555547</v>
      </c>
      <c r="L64" s="44">
        <v>39.8125</v>
      </c>
      <c r="M64" s="44">
        <v>40.881944444444443</v>
      </c>
      <c r="N64" s="44">
        <v>44.638888888888886</v>
      </c>
      <c r="O64" s="44">
        <v>53.5</v>
      </c>
      <c r="P64" s="67">
        <f t="shared" si="0"/>
        <v>42.548621632996635</v>
      </c>
      <c r="AC64" s="11"/>
      <c r="AD64" s="11"/>
      <c r="AE64" s="11"/>
      <c r="AF64" s="11"/>
    </row>
    <row r="65" spans="1:32" ht="17.25" customHeight="1" x14ac:dyDescent="0.25">
      <c r="A65" s="712"/>
      <c r="B65" s="65" t="s">
        <v>383</v>
      </c>
      <c r="C65" s="80" t="s">
        <v>79</v>
      </c>
      <c r="D65" s="44">
        <v>34.651515151515149</v>
      </c>
      <c r="E65" s="44">
        <v>30.424242424242426</v>
      </c>
      <c r="F65" s="44">
        <v>32.515151515151516</v>
      </c>
      <c r="G65" s="44">
        <v>42.25</v>
      </c>
      <c r="H65" s="44">
        <v>44.1875</v>
      </c>
      <c r="I65" s="44">
        <v>57.881944444444436</v>
      </c>
      <c r="J65" s="44">
        <v>58.680555555555564</v>
      </c>
      <c r="K65" s="44">
        <v>43</v>
      </c>
      <c r="L65" s="44">
        <v>42.729166666666664</v>
      </c>
      <c r="M65" s="44">
        <v>41.354166666666671</v>
      </c>
      <c r="N65" s="44">
        <v>48.861111111111107</v>
      </c>
      <c r="O65" s="44">
        <v>62.604166666666657</v>
      </c>
      <c r="P65" s="67">
        <f t="shared" si="0"/>
        <v>44.928293350168353</v>
      </c>
      <c r="AC65" s="11"/>
      <c r="AD65" s="11"/>
      <c r="AE65" s="11"/>
      <c r="AF65" s="11"/>
    </row>
    <row r="66" spans="1:32" ht="17.25" customHeight="1" x14ac:dyDescent="0.25">
      <c r="A66" s="713"/>
      <c r="B66" s="65" t="s">
        <v>384</v>
      </c>
      <c r="C66" s="80" t="s">
        <v>79</v>
      </c>
      <c r="D66" s="44">
        <v>36.196969696969695</v>
      </c>
      <c r="E66" s="44">
        <v>31.742424242424239</v>
      </c>
      <c r="F66" s="44">
        <v>30</v>
      </c>
      <c r="G66" s="44"/>
      <c r="H66" s="44"/>
      <c r="I66" s="44"/>
      <c r="J66" s="44">
        <v>62.8125</v>
      </c>
      <c r="K66" s="44"/>
      <c r="L66" s="44"/>
      <c r="M66" s="44"/>
      <c r="N66" s="44"/>
      <c r="O66" s="44">
        <v>60</v>
      </c>
      <c r="P66" s="67">
        <f>AVERAGE(D66:O66)</f>
        <v>44.150378787878786</v>
      </c>
      <c r="AC66" s="11"/>
      <c r="AD66" s="11"/>
      <c r="AE66" s="11"/>
      <c r="AF66" s="11"/>
    </row>
    <row r="67" spans="1:32" ht="17.25" customHeight="1" x14ac:dyDescent="0.25">
      <c r="A67" s="65"/>
      <c r="B67" s="65" t="s">
        <v>22</v>
      </c>
      <c r="C67" s="80" t="s">
        <v>79</v>
      </c>
      <c r="D67" s="44">
        <v>22.227272727272727</v>
      </c>
      <c r="E67" s="44">
        <v>22.454545454545453</v>
      </c>
      <c r="F67" s="44">
        <v>20.931818181818183</v>
      </c>
      <c r="G67" s="44">
        <v>20.979166666666668</v>
      </c>
      <c r="H67" s="44">
        <v>21.208333333333332</v>
      </c>
      <c r="I67" s="44">
        <v>19.972222222222221</v>
      </c>
      <c r="J67" s="44">
        <v>21.548611111111111</v>
      </c>
      <c r="K67" s="44">
        <v>21.800000000000004</v>
      </c>
      <c r="L67" s="44">
        <v>21.75</v>
      </c>
      <c r="M67" s="44">
        <v>23.194444444444443</v>
      </c>
      <c r="N67" s="44">
        <v>24.988888888888887</v>
      </c>
      <c r="O67" s="44">
        <v>23.541666666666668</v>
      </c>
      <c r="P67" s="67">
        <f t="shared" si="0"/>
        <v>22.049747474747477</v>
      </c>
      <c r="AC67" s="11"/>
      <c r="AD67" s="11"/>
      <c r="AE67" s="11"/>
      <c r="AF67" s="11"/>
    </row>
    <row r="68" spans="1:32" ht="17.25" customHeight="1" x14ac:dyDescent="0.25">
      <c r="A68" s="65"/>
      <c r="B68" s="65" t="s">
        <v>23</v>
      </c>
      <c r="C68" s="80" t="s">
        <v>79</v>
      </c>
      <c r="D68" s="44">
        <v>18.51731601731602</v>
      </c>
      <c r="E68" s="44">
        <v>20.12445887445887</v>
      </c>
      <c r="F68" s="44">
        <v>21.038961038961045</v>
      </c>
      <c r="G68" s="44">
        <v>18.139880952380953</v>
      </c>
      <c r="H68" s="44">
        <v>19.166666666666668</v>
      </c>
      <c r="I68" s="44">
        <v>21.145833333333339</v>
      </c>
      <c r="J68" s="44">
        <v>20.099206349206352</v>
      </c>
      <c r="K68" s="44">
        <v>19.206349206349206</v>
      </c>
      <c r="L68" s="44">
        <v>19.791666666666668</v>
      </c>
      <c r="M68" s="44">
        <v>22.837301587301592</v>
      </c>
      <c r="N68" s="44">
        <v>25.253968253968257</v>
      </c>
      <c r="O68" s="44">
        <v>21.408730158730162</v>
      </c>
      <c r="P68" s="67">
        <f t="shared" si="0"/>
        <v>20.560861592111593</v>
      </c>
      <c r="AC68" s="11"/>
      <c r="AD68" s="11"/>
      <c r="AE68" s="11"/>
      <c r="AF68" s="11"/>
    </row>
    <row r="69" spans="1:32" ht="17.25" customHeight="1" x14ac:dyDescent="0.25">
      <c r="A69" s="65"/>
      <c r="B69" s="65" t="s">
        <v>24</v>
      </c>
      <c r="C69" s="80" t="s">
        <v>79</v>
      </c>
      <c r="D69" s="44">
        <v>12.75</v>
      </c>
      <c r="E69" s="44">
        <v>13.734848484848486</v>
      </c>
      <c r="F69" s="44">
        <v>13.871212121212119</v>
      </c>
      <c r="G69" s="44">
        <v>13.614583333333334</v>
      </c>
      <c r="H69" s="44">
        <v>13.604166666666666</v>
      </c>
      <c r="I69" s="44">
        <v>14.541666666666666</v>
      </c>
      <c r="J69" s="44">
        <v>14.086805555555555</v>
      </c>
      <c r="K69" s="44">
        <v>14.986111111111112</v>
      </c>
      <c r="L69" s="44">
        <v>15.583333333333334</v>
      </c>
      <c r="M69" s="44">
        <v>13.465277777777779</v>
      </c>
      <c r="N69" s="44">
        <v>15.222222222222223</v>
      </c>
      <c r="O69" s="44">
        <v>13.94791666666667</v>
      </c>
      <c r="P69" s="67">
        <f t="shared" si="0"/>
        <v>14.117345328282829</v>
      </c>
      <c r="AC69" s="11"/>
      <c r="AD69" s="11"/>
      <c r="AE69" s="11"/>
      <c r="AF69" s="11"/>
    </row>
    <row r="70" spans="1:32" ht="17.25" customHeight="1" x14ac:dyDescent="0.25">
      <c r="A70" s="683" t="s">
        <v>138</v>
      </c>
      <c r="B70" s="36" t="s">
        <v>139</v>
      </c>
      <c r="C70" s="80" t="s">
        <v>79</v>
      </c>
      <c r="D70" s="44">
        <v>25.636363636363637</v>
      </c>
      <c r="E70" s="44">
        <v>26.15909090909091</v>
      </c>
      <c r="F70" s="44">
        <v>26.325757575757578</v>
      </c>
      <c r="G70" s="44">
        <v>23.708333333333332</v>
      </c>
      <c r="H70" s="44">
        <v>28.645833333333332</v>
      </c>
      <c r="I70" s="44">
        <v>32.076388888888893</v>
      </c>
      <c r="J70" s="44">
        <v>26.6875</v>
      </c>
      <c r="K70" s="44">
        <v>24.383333333333336</v>
      </c>
      <c r="L70" s="44">
        <v>26.083333333333332</v>
      </c>
      <c r="M70" s="44">
        <v>25.861111111111111</v>
      </c>
      <c r="N70" s="44">
        <v>30.85</v>
      </c>
      <c r="O70" s="44">
        <v>49.784722222222221</v>
      </c>
      <c r="P70" s="67">
        <f t="shared" si="0"/>
        <v>28.850147306397307</v>
      </c>
      <c r="AC70" s="11"/>
      <c r="AD70" s="11"/>
      <c r="AE70" s="11"/>
      <c r="AF70" s="11"/>
    </row>
    <row r="71" spans="1:32" ht="17.25" customHeight="1" x14ac:dyDescent="0.25">
      <c r="A71" s="685"/>
      <c r="B71" s="36" t="s">
        <v>140</v>
      </c>
      <c r="C71" s="80" t="s">
        <v>79</v>
      </c>
      <c r="D71" s="44">
        <v>22.643939393939391</v>
      </c>
      <c r="E71" s="44">
        <v>23.143939393939391</v>
      </c>
      <c r="F71" s="44">
        <v>22.310606060606062</v>
      </c>
      <c r="G71" s="44">
        <v>22.25</v>
      </c>
      <c r="H71" s="44">
        <v>20.013888888888889</v>
      </c>
      <c r="I71" s="44">
        <v>21.4375</v>
      </c>
      <c r="J71" s="44">
        <v>28.486111111111114</v>
      </c>
      <c r="K71" s="44">
        <v>26.366666666666664</v>
      </c>
      <c r="L71" s="44">
        <v>21.3125</v>
      </c>
      <c r="M71" s="44">
        <v>21.131944444444443</v>
      </c>
      <c r="N71" s="44">
        <v>24.483333333333338</v>
      </c>
      <c r="O71" s="44">
        <v>35.375</v>
      </c>
      <c r="P71" s="67">
        <f t="shared" si="0"/>
        <v>24.079619107744108</v>
      </c>
      <c r="AC71" s="11"/>
      <c r="AD71" s="11"/>
      <c r="AE71" s="11"/>
      <c r="AF71" s="11"/>
    </row>
    <row r="72" spans="1:32" ht="17.25" customHeight="1" x14ac:dyDescent="0.25">
      <c r="A72" s="65"/>
      <c r="B72" s="65" t="s">
        <v>26</v>
      </c>
      <c r="C72" s="80" t="s">
        <v>63</v>
      </c>
      <c r="D72" s="44">
        <v>55.606060606060616</v>
      </c>
      <c r="E72" s="44">
        <v>53.977272727272727</v>
      </c>
      <c r="F72" s="44">
        <v>58.977272727272727</v>
      </c>
      <c r="G72" s="44">
        <v>64.375</v>
      </c>
      <c r="H72" s="44">
        <v>59.722222222222229</v>
      </c>
      <c r="I72" s="44">
        <v>56.5625</v>
      </c>
      <c r="J72" s="44">
        <v>55.208333333333336</v>
      </c>
      <c r="K72" s="44">
        <v>60.916666666666664</v>
      </c>
      <c r="L72" s="44">
        <v>60</v>
      </c>
      <c r="M72" s="44">
        <v>69.201388888888886</v>
      </c>
      <c r="N72" s="44">
        <v>65.750000000000014</v>
      </c>
      <c r="O72" s="44">
        <v>71.041666666666671</v>
      </c>
      <c r="P72" s="67">
        <f t="shared" si="0"/>
        <v>60.944865319865322</v>
      </c>
      <c r="AC72" s="11"/>
      <c r="AD72" s="11"/>
      <c r="AE72" s="11"/>
      <c r="AF72" s="11"/>
    </row>
    <row r="73" spans="1:32" ht="17.25" customHeight="1" x14ac:dyDescent="0.25">
      <c r="A73" s="683" t="s">
        <v>141</v>
      </c>
      <c r="B73" s="36" t="s">
        <v>142</v>
      </c>
      <c r="C73" s="80" t="s">
        <v>79</v>
      </c>
      <c r="D73" s="44">
        <v>27.386363636363637</v>
      </c>
      <c r="E73" s="44">
        <v>23.636363636363637</v>
      </c>
      <c r="F73" s="44">
        <v>20.492424242424246</v>
      </c>
      <c r="G73" s="44">
        <v>22.083333333333332</v>
      </c>
      <c r="H73" s="44">
        <v>22.777777777777775</v>
      </c>
      <c r="I73" s="44">
        <v>22.458333333333332</v>
      </c>
      <c r="J73" s="44">
        <v>26.965277777777782</v>
      </c>
      <c r="K73" s="44">
        <v>24.894444444444442</v>
      </c>
      <c r="L73" s="44">
        <v>29.104166666666668</v>
      </c>
      <c r="M73" s="44">
        <v>26.111111111111114</v>
      </c>
      <c r="N73" s="44">
        <v>32.111111111111107</v>
      </c>
      <c r="O73" s="44">
        <v>37.916666666666664</v>
      </c>
      <c r="P73" s="67">
        <f t="shared" si="0"/>
        <v>26.328114478114475</v>
      </c>
      <c r="AC73" s="11"/>
      <c r="AD73" s="11"/>
      <c r="AE73" s="11"/>
      <c r="AF73" s="11"/>
    </row>
    <row r="74" spans="1:32" ht="17.25" customHeight="1" x14ac:dyDescent="0.25">
      <c r="A74" s="685"/>
      <c r="B74" s="36" t="s">
        <v>143</v>
      </c>
      <c r="C74" s="80" t="s">
        <v>79</v>
      </c>
      <c r="D74" s="44">
        <v>23.583333333333336</v>
      </c>
      <c r="E74" s="44">
        <v>21.90909090909091</v>
      </c>
      <c r="F74" s="44">
        <v>21.583333333333332</v>
      </c>
      <c r="G74" s="44">
        <v>18.083333333333332</v>
      </c>
      <c r="H74" s="44">
        <v>18.986111111111111</v>
      </c>
      <c r="I74" s="44">
        <v>17.944444444444446</v>
      </c>
      <c r="J74" s="44">
        <v>21.097222222222225</v>
      </c>
      <c r="K74" s="44">
        <v>20.305555555555554</v>
      </c>
      <c r="L74" s="44">
        <v>22.104166666666668</v>
      </c>
      <c r="M74" s="44">
        <v>21.006944444444446</v>
      </c>
      <c r="N74" s="44">
        <v>24.733333333333334</v>
      </c>
      <c r="O74" s="44">
        <v>32.430555555555557</v>
      </c>
      <c r="P74" s="67">
        <f t="shared" si="0"/>
        <v>21.980618686868684</v>
      </c>
      <c r="AC74" s="11"/>
      <c r="AD74" s="11"/>
      <c r="AE74" s="11"/>
      <c r="AF74" s="11"/>
    </row>
    <row r="75" spans="1:32" ht="17.25" customHeight="1" x14ac:dyDescent="0.25">
      <c r="A75" s="65"/>
      <c r="B75" s="65" t="s">
        <v>27</v>
      </c>
      <c r="C75" s="80" t="s">
        <v>79</v>
      </c>
      <c r="D75" s="44">
        <v>29.34090909090909</v>
      </c>
      <c r="E75" s="44">
        <v>27.871212121212125</v>
      </c>
      <c r="F75" s="44">
        <v>17.196969696969695</v>
      </c>
      <c r="G75" s="44">
        <v>17.125</v>
      </c>
      <c r="H75" s="44">
        <v>17.368055555555557</v>
      </c>
      <c r="I75" s="44">
        <v>17.222222222222225</v>
      </c>
      <c r="J75" s="44">
        <v>21.354166666666668</v>
      </c>
      <c r="K75" s="44">
        <v>22.083333333333332</v>
      </c>
      <c r="L75" s="44">
        <v>25.145833333333332</v>
      </c>
      <c r="M75" s="44">
        <v>26.180555555555557</v>
      </c>
      <c r="N75" s="44">
        <v>27.083333333333336</v>
      </c>
      <c r="O75" s="44">
        <v>25.722222222222225</v>
      </c>
      <c r="P75" s="67">
        <f t="shared" si="0"/>
        <v>22.807817760942765</v>
      </c>
      <c r="AC75" s="11"/>
      <c r="AD75" s="11"/>
      <c r="AE75" s="11"/>
      <c r="AF75" s="11"/>
    </row>
    <row r="76" spans="1:32" ht="17.25" customHeight="1" x14ac:dyDescent="0.25">
      <c r="A76" s="65"/>
      <c r="B76" s="65" t="s">
        <v>28</v>
      </c>
      <c r="C76" s="80" t="s">
        <v>79</v>
      </c>
      <c r="D76" s="44">
        <v>31.310606060606062</v>
      </c>
      <c r="E76" s="44">
        <v>34.507575757575758</v>
      </c>
      <c r="F76" s="44">
        <v>32.803030303030305</v>
      </c>
      <c r="G76" s="44">
        <v>44.166666666666664</v>
      </c>
      <c r="H76" s="44">
        <v>49.895833333333336</v>
      </c>
      <c r="I76" s="44">
        <v>44.236111111111107</v>
      </c>
      <c r="J76" s="44">
        <v>39.340277777777779</v>
      </c>
      <c r="K76" s="44">
        <v>36.888888888888886</v>
      </c>
      <c r="L76" s="44">
        <v>34.6875</v>
      </c>
      <c r="M76" s="44">
        <v>33.201388888888893</v>
      </c>
      <c r="N76" s="44">
        <v>43.444444444444443</v>
      </c>
      <c r="O76" s="44">
        <v>55.104166666666657</v>
      </c>
      <c r="P76" s="67">
        <f t="shared" si="0"/>
        <v>39.965540824915827</v>
      </c>
      <c r="AC76" s="11"/>
      <c r="AD76" s="11"/>
      <c r="AE76" s="11"/>
      <c r="AF76" s="11"/>
    </row>
    <row r="77" spans="1:32" ht="17.25" customHeight="1" x14ac:dyDescent="0.25">
      <c r="A77" s="65"/>
      <c r="B77" s="65" t="s">
        <v>50</v>
      </c>
      <c r="C77" s="80" t="s">
        <v>79</v>
      </c>
      <c r="D77" s="44">
        <v>30.719696969696972</v>
      </c>
      <c r="E77" s="44">
        <v>33.893939393939398</v>
      </c>
      <c r="F77" s="44">
        <v>30.606060606060602</v>
      </c>
      <c r="G77" s="44">
        <v>43.4375</v>
      </c>
      <c r="H77" s="44">
        <v>47.395833333333336</v>
      </c>
      <c r="I77" s="44">
        <v>44.548611111111114</v>
      </c>
      <c r="J77" s="44">
        <v>40.590277777777779</v>
      </c>
      <c r="K77" s="44">
        <v>37.761111111111106</v>
      </c>
      <c r="L77" s="44">
        <v>33.861111111111107</v>
      </c>
      <c r="M77" s="44">
        <v>32.847222222222221</v>
      </c>
      <c r="N77" s="44">
        <v>41.911111111111111</v>
      </c>
      <c r="O77" s="44">
        <v>54.999999999999993</v>
      </c>
      <c r="P77" s="67">
        <f t="shared" ref="P77:P124" si="1">AVERAGE(D77:O77)</f>
        <v>39.381039562289565</v>
      </c>
      <c r="AC77" s="11"/>
      <c r="AD77" s="11"/>
      <c r="AE77" s="11"/>
      <c r="AF77" s="11"/>
    </row>
    <row r="78" spans="1:32" ht="17.25" customHeight="1" x14ac:dyDescent="0.25">
      <c r="A78" s="65"/>
      <c r="B78" s="65" t="s">
        <v>29</v>
      </c>
      <c r="C78" s="80" t="s">
        <v>79</v>
      </c>
      <c r="D78" s="44">
        <v>34.772727272727273</v>
      </c>
      <c r="E78" s="44">
        <v>41.477272727272727</v>
      </c>
      <c r="F78" s="44">
        <v>36.363636363636367</v>
      </c>
      <c r="G78" s="44">
        <v>38.020833333333336</v>
      </c>
      <c r="H78" s="44">
        <v>37.083333333333336</v>
      </c>
      <c r="I78" s="44">
        <v>36.840277777777779</v>
      </c>
      <c r="J78" s="44">
        <v>36.840277777777779</v>
      </c>
      <c r="K78" s="44">
        <v>38</v>
      </c>
      <c r="L78" s="44">
        <v>38.541666666666664</v>
      </c>
      <c r="M78" s="44">
        <v>37.847222222222221</v>
      </c>
      <c r="N78" s="44">
        <v>42.861111111111107</v>
      </c>
      <c r="O78" s="44">
        <v>45.347222222222229</v>
      </c>
      <c r="P78" s="67">
        <f t="shared" si="1"/>
        <v>38.666298400673405</v>
      </c>
      <c r="AC78" s="11"/>
      <c r="AD78" s="11"/>
      <c r="AE78" s="11"/>
      <c r="AF78" s="11"/>
    </row>
    <row r="79" spans="1:32" ht="17.25" customHeight="1" x14ac:dyDescent="0.25">
      <c r="A79" s="65"/>
      <c r="B79" s="65" t="s">
        <v>30</v>
      </c>
      <c r="C79" s="80" t="s">
        <v>79</v>
      </c>
      <c r="D79" s="44">
        <v>54.772727272727273</v>
      </c>
      <c r="E79" s="44">
        <v>51.93181818181818</v>
      </c>
      <c r="F79" s="44">
        <v>50.719696969696976</v>
      </c>
      <c r="G79" s="44">
        <v>49.6875</v>
      </c>
      <c r="H79" s="44">
        <v>54.590277777777779</v>
      </c>
      <c r="I79" s="44">
        <v>57.708333333333336</v>
      </c>
      <c r="J79" s="44">
        <v>57.472222222222221</v>
      </c>
      <c r="K79" s="44">
        <v>53.509259259259252</v>
      </c>
      <c r="L79" s="44">
        <v>51.076388888888893</v>
      </c>
      <c r="M79" s="44">
        <v>58.530092592592588</v>
      </c>
      <c r="N79" s="44">
        <v>64.56481481481481</v>
      </c>
      <c r="O79" s="44">
        <v>82.0138888888889</v>
      </c>
      <c r="P79" s="67">
        <f t="shared" si="1"/>
        <v>57.214751683501682</v>
      </c>
      <c r="AC79" s="11"/>
      <c r="AD79" s="11"/>
      <c r="AE79" s="11"/>
      <c r="AF79" s="11"/>
    </row>
    <row r="80" spans="1:32" ht="17.25" customHeight="1" x14ac:dyDescent="0.25">
      <c r="A80" s="65"/>
      <c r="B80" s="65" t="s">
        <v>31</v>
      </c>
      <c r="C80" s="80" t="s">
        <v>79</v>
      </c>
      <c r="D80" s="44">
        <v>81.306818181818187</v>
      </c>
      <c r="E80" s="44">
        <v>96.515151515151516</v>
      </c>
      <c r="F80" s="44">
        <v>132.95454545454547</v>
      </c>
      <c r="G80" s="44">
        <v>139.58333333333334</v>
      </c>
      <c r="H80" s="44">
        <v>149.78590277777781</v>
      </c>
      <c r="I80" s="44">
        <v>142.8125</v>
      </c>
      <c r="J80" s="44">
        <v>142.97743055555557</v>
      </c>
      <c r="K80" s="44">
        <v>127.74444444444445</v>
      </c>
      <c r="L80" s="44">
        <v>96.727430555555557</v>
      </c>
      <c r="M80" s="44">
        <v>107.38425925925924</v>
      </c>
      <c r="N80" s="44">
        <v>146.58333333333334</v>
      </c>
      <c r="O80" s="44">
        <v>148.78761574074073</v>
      </c>
      <c r="P80" s="67">
        <f t="shared" si="1"/>
        <v>126.09689709595959</v>
      </c>
      <c r="AC80" s="11"/>
      <c r="AD80" s="11"/>
      <c r="AE80" s="11"/>
      <c r="AF80" s="11"/>
    </row>
    <row r="81" spans="1:32" ht="17.25" customHeight="1" x14ac:dyDescent="0.25">
      <c r="A81" s="683" t="s">
        <v>51</v>
      </c>
      <c r="B81" s="52" t="s">
        <v>144</v>
      </c>
      <c r="C81" s="80" t="s">
        <v>82</v>
      </c>
      <c r="D81" s="44">
        <v>35.643939393939398</v>
      </c>
      <c r="E81" s="44">
        <v>39.43181818181818</v>
      </c>
      <c r="F81" s="44">
        <v>34.659090909090907</v>
      </c>
      <c r="G81" s="44">
        <v>31.041666666666668</v>
      </c>
      <c r="H81" s="44">
        <v>46.31944444444445</v>
      </c>
      <c r="I81" s="44">
        <v>33.402777777777779</v>
      </c>
      <c r="J81" s="44">
        <v>36.180555555555557</v>
      </c>
      <c r="K81" s="44">
        <v>36.083333333333336</v>
      </c>
      <c r="L81" s="44">
        <v>38.479166666666664</v>
      </c>
      <c r="M81" s="44">
        <v>36.770833333333336</v>
      </c>
      <c r="N81" s="44">
        <v>35.361111111111107</v>
      </c>
      <c r="O81" s="44">
        <v>42.569444444444443</v>
      </c>
      <c r="P81" s="67">
        <f>AVERAGE(D81:O81)</f>
        <v>37.16193181818182</v>
      </c>
      <c r="AC81" s="11"/>
      <c r="AD81" s="11"/>
      <c r="AE81" s="11"/>
      <c r="AF81" s="11"/>
    </row>
    <row r="82" spans="1:32" ht="17.25" customHeight="1" x14ac:dyDescent="0.25">
      <c r="A82" s="685"/>
      <c r="B82" s="54" t="s">
        <v>145</v>
      </c>
      <c r="C82" s="80" t="s">
        <v>82</v>
      </c>
      <c r="D82" s="44">
        <v>36.439393939393945</v>
      </c>
      <c r="E82" s="44">
        <v>42.272727272727273</v>
      </c>
      <c r="F82" s="44">
        <v>38.560606060606055</v>
      </c>
      <c r="G82" s="44">
        <v>33.75</v>
      </c>
      <c r="H82" s="44">
        <v>57.361111111111114</v>
      </c>
      <c r="I82" s="44">
        <v>61.111111111111107</v>
      </c>
      <c r="J82" s="44">
        <v>53.229166666666664</v>
      </c>
      <c r="K82" s="44">
        <v>38.333333333333336</v>
      </c>
      <c r="L82" s="44">
        <v>41.041666666666664</v>
      </c>
      <c r="M82" s="44">
        <v>50.694444444444436</v>
      </c>
      <c r="N82" s="44">
        <v>55.5</v>
      </c>
      <c r="O82" s="44">
        <v>49.548611111111107</v>
      </c>
      <c r="P82" s="67">
        <f>AVERAGE(D82:O82)</f>
        <v>46.48684764309764</v>
      </c>
      <c r="AC82" s="11"/>
      <c r="AD82" s="11"/>
      <c r="AE82" s="11"/>
      <c r="AF82" s="11"/>
    </row>
    <row r="83" spans="1:32" ht="17.25" customHeight="1" x14ac:dyDescent="0.25">
      <c r="A83" s="65"/>
      <c r="B83" s="65" t="s">
        <v>43</v>
      </c>
      <c r="C83" s="80" t="s">
        <v>79</v>
      </c>
      <c r="D83" s="44">
        <v>26.098484848484848</v>
      </c>
      <c r="E83" s="44">
        <v>22.424242424242426</v>
      </c>
      <c r="F83" s="44">
        <v>21.962121212121211</v>
      </c>
      <c r="G83" s="44">
        <v>23.229166666666668</v>
      </c>
      <c r="H83" s="44">
        <v>22.513888888888889</v>
      </c>
      <c r="I83" s="44">
        <v>23.993055555555554</v>
      </c>
      <c r="J83" s="44">
        <v>37.569444444444443</v>
      </c>
      <c r="K83" s="44">
        <v>33.188888888888883</v>
      </c>
      <c r="L83" s="44">
        <v>30.958333333333332</v>
      </c>
      <c r="M83" s="44">
        <v>26.666666666666668</v>
      </c>
      <c r="N83" s="44">
        <v>36.861111111111107</v>
      </c>
      <c r="O83" s="44">
        <v>44.583333333333336</v>
      </c>
      <c r="P83" s="67">
        <f>AVERAGE(D83:O83)</f>
        <v>29.170728114478109</v>
      </c>
      <c r="AC83" s="11"/>
      <c r="AD83" s="11"/>
      <c r="AE83" s="11"/>
      <c r="AF83" s="11"/>
    </row>
    <row r="84" spans="1:32" ht="17.25" customHeight="1" x14ac:dyDescent="0.25">
      <c r="A84" s="65"/>
      <c r="B84" s="65" t="s">
        <v>52</v>
      </c>
      <c r="C84" s="80" t="s">
        <v>82</v>
      </c>
      <c r="D84" s="44">
        <v>80.454545454545453</v>
      </c>
      <c r="E84" s="44">
        <v>63.939393939393945</v>
      </c>
      <c r="F84" s="44">
        <v>56.704545454545453</v>
      </c>
      <c r="G84" s="44">
        <v>61.979166666666664</v>
      </c>
      <c r="H84" s="44">
        <v>68.125</v>
      </c>
      <c r="I84" s="44">
        <v>70.659722222222214</v>
      </c>
      <c r="J84" s="44">
        <v>70.902777777777771</v>
      </c>
      <c r="K84" s="44">
        <v>64.161111111111111</v>
      </c>
      <c r="L84" s="44">
        <v>69.479166666666657</v>
      </c>
      <c r="M84" s="44">
        <v>56.620370370370374</v>
      </c>
      <c r="N84" s="44">
        <v>75.472222222222229</v>
      </c>
      <c r="O84" s="44">
        <v>57.88194444444445</v>
      </c>
      <c r="P84" s="67">
        <f>AVERAGE(D84:O84)</f>
        <v>66.364997194163863</v>
      </c>
      <c r="AC84" s="11"/>
      <c r="AD84" s="11"/>
      <c r="AE84" s="11"/>
      <c r="AF84" s="11"/>
    </row>
    <row r="85" spans="1:32" ht="5.25" customHeight="1" x14ac:dyDescent="0.25">
      <c r="A85" s="15"/>
      <c r="B85" s="15"/>
      <c r="C85" s="82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4"/>
      <c r="AC85" s="11"/>
      <c r="AD85" s="11"/>
      <c r="AE85" s="11"/>
      <c r="AF85" s="11"/>
    </row>
    <row r="86" spans="1:32" s="11" customFormat="1" x14ac:dyDescent="0.25">
      <c r="A86" s="15"/>
      <c r="B86" s="15"/>
      <c r="C86" s="81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4"/>
    </row>
    <row r="87" spans="1:32" s="11" customFormat="1" x14ac:dyDescent="0.25">
      <c r="A87" s="15"/>
      <c r="B87" s="15"/>
      <c r="C87" s="81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4"/>
    </row>
    <row r="88" spans="1:32" s="11" customFormat="1" x14ac:dyDescent="0.25">
      <c r="C88" s="89"/>
      <c r="P88" s="130" t="s">
        <v>68</v>
      </c>
    </row>
    <row r="89" spans="1:32" s="11" customFormat="1" ht="15.75" x14ac:dyDescent="0.25">
      <c r="A89" s="692" t="s">
        <v>78</v>
      </c>
      <c r="B89" s="692"/>
      <c r="C89" s="692"/>
      <c r="D89" s="692"/>
      <c r="E89" s="692"/>
      <c r="F89" s="692"/>
      <c r="G89" s="692"/>
      <c r="H89" s="692"/>
      <c r="I89" s="692"/>
      <c r="J89" s="692"/>
      <c r="K89" s="692"/>
      <c r="L89" s="692"/>
      <c r="M89" s="692"/>
      <c r="N89" s="692"/>
      <c r="O89" s="692"/>
      <c r="P89" s="692"/>
    </row>
    <row r="90" spans="1:32" s="11" customFormat="1" ht="32.25" customHeight="1" x14ac:dyDescent="0.25">
      <c r="A90" s="692" t="s">
        <v>214</v>
      </c>
      <c r="B90" s="692"/>
      <c r="C90" s="692"/>
      <c r="D90" s="692"/>
      <c r="E90" s="692"/>
      <c r="F90" s="692"/>
      <c r="G90" s="692"/>
      <c r="H90" s="692"/>
      <c r="I90" s="692"/>
      <c r="J90" s="692"/>
      <c r="K90" s="692"/>
      <c r="L90" s="692"/>
      <c r="M90" s="692"/>
      <c r="N90" s="692"/>
      <c r="O90" s="692"/>
      <c r="P90" s="692"/>
    </row>
    <row r="91" spans="1:32" s="11" customFormat="1" ht="6.75" customHeight="1" x14ac:dyDescent="0.25">
      <c r="A91" s="8"/>
      <c r="B91" s="8"/>
      <c r="C91" s="79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32" ht="16.5" customHeight="1" x14ac:dyDescent="0.25">
      <c r="A92" s="715" t="s">
        <v>0</v>
      </c>
      <c r="B92" s="717" t="s">
        <v>192</v>
      </c>
      <c r="C92" s="639" t="s">
        <v>41</v>
      </c>
      <c r="D92" s="639"/>
      <c r="E92" s="639"/>
      <c r="F92" s="639"/>
      <c r="G92" s="639"/>
      <c r="H92" s="639"/>
      <c r="I92" s="639"/>
      <c r="J92" s="639"/>
      <c r="K92" s="639"/>
      <c r="L92" s="639"/>
      <c r="M92" s="639"/>
      <c r="N92" s="639"/>
      <c r="O92" s="639"/>
      <c r="P92" s="640"/>
      <c r="AC92" s="11"/>
      <c r="AD92" s="11"/>
      <c r="AE92" s="11"/>
      <c r="AF92" s="11"/>
    </row>
    <row r="93" spans="1:32" ht="18.75" customHeight="1" x14ac:dyDescent="0.25">
      <c r="A93" s="716"/>
      <c r="B93" s="718"/>
      <c r="C93" s="641" t="s">
        <v>85</v>
      </c>
      <c r="D93" s="641" t="s">
        <v>1</v>
      </c>
      <c r="E93" s="641" t="s">
        <v>2</v>
      </c>
      <c r="F93" s="641" t="s">
        <v>3</v>
      </c>
      <c r="G93" s="641" t="s">
        <v>4</v>
      </c>
      <c r="H93" s="641" t="s">
        <v>5</v>
      </c>
      <c r="I93" s="641" t="s">
        <v>6</v>
      </c>
      <c r="J93" s="641" t="s">
        <v>7</v>
      </c>
      <c r="K93" s="641" t="s">
        <v>8</v>
      </c>
      <c r="L93" s="641" t="s">
        <v>9</v>
      </c>
      <c r="M93" s="641" t="s">
        <v>10</v>
      </c>
      <c r="N93" s="641" t="s">
        <v>11</v>
      </c>
      <c r="O93" s="641" t="s">
        <v>12</v>
      </c>
      <c r="P93" s="642" t="s">
        <v>13</v>
      </c>
      <c r="AC93" s="11"/>
      <c r="AD93" s="11"/>
      <c r="AE93" s="11"/>
      <c r="AF93" s="11"/>
    </row>
    <row r="94" spans="1:32" ht="19.5" customHeight="1" x14ac:dyDescent="0.25">
      <c r="A94" s="73" t="s">
        <v>53</v>
      </c>
      <c r="B94" s="73"/>
      <c r="C94" s="81"/>
      <c r="D94" s="646">
        <f>AVERAGE(D95:D98)</f>
        <v>24.863636363636363</v>
      </c>
      <c r="E94" s="646">
        <f t="shared" ref="E94:O94" si="2">AVERAGE(E95:E98)</f>
        <v>22.359848484848484</v>
      </c>
      <c r="F94" s="646">
        <f t="shared" si="2"/>
        <v>24.848484848484851</v>
      </c>
      <c r="G94" s="646">
        <f t="shared" si="2"/>
        <v>27.250631313131315</v>
      </c>
      <c r="H94" s="646">
        <f t="shared" si="2"/>
        <v>41.638888888888893</v>
      </c>
      <c r="I94" s="646">
        <f t="shared" si="2"/>
        <v>40.995462962962968</v>
      </c>
      <c r="J94" s="646">
        <f t="shared" si="2"/>
        <v>31.326388888888886</v>
      </c>
      <c r="K94" s="646">
        <f t="shared" si="2"/>
        <v>22.94351851851852</v>
      </c>
      <c r="L94" s="646">
        <f t="shared" si="2"/>
        <v>21.571759259259256</v>
      </c>
      <c r="M94" s="646">
        <f t="shared" si="2"/>
        <v>17.611111111111111</v>
      </c>
      <c r="N94" s="646">
        <f t="shared" si="2"/>
        <v>22.376851851851853</v>
      </c>
      <c r="O94" s="646">
        <f t="shared" si="2"/>
        <v>20.743055555555554</v>
      </c>
      <c r="P94" s="4"/>
      <c r="AC94" s="11"/>
      <c r="AD94" s="11"/>
      <c r="AE94" s="11"/>
      <c r="AF94" s="11"/>
    </row>
    <row r="95" spans="1:32" ht="18.75" customHeight="1" x14ac:dyDescent="0.25">
      <c r="A95" s="711" t="s">
        <v>32</v>
      </c>
      <c r="B95" s="65" t="s">
        <v>146</v>
      </c>
      <c r="C95" s="80" t="s">
        <v>63</v>
      </c>
      <c r="D95" s="44">
        <v>25</v>
      </c>
      <c r="E95" s="44">
        <v>19</v>
      </c>
      <c r="F95" s="44">
        <v>24.545454545454547</v>
      </c>
      <c r="G95" s="44">
        <v>20.681818181818183</v>
      </c>
      <c r="H95" s="44">
        <v>24.916666666666668</v>
      </c>
      <c r="I95" s="44">
        <v>37.986388888888897</v>
      </c>
      <c r="J95" s="44">
        <v>30.638888888888889</v>
      </c>
      <c r="K95" s="44">
        <v>15.200000000000001</v>
      </c>
      <c r="L95" s="44">
        <v>16.381944444444446</v>
      </c>
      <c r="M95" s="44">
        <v>15.222222222222221</v>
      </c>
      <c r="N95" s="44">
        <v>22.661111111111111</v>
      </c>
      <c r="O95" s="44">
        <v>20.833333333333332</v>
      </c>
      <c r="P95" s="67">
        <f t="shared" ref="P95:P101" si="3">AVERAGE(D95:O95)</f>
        <v>22.75565235690236</v>
      </c>
      <c r="AC95" s="11"/>
      <c r="AD95" s="11"/>
      <c r="AE95" s="11"/>
      <c r="AF95" s="11"/>
    </row>
    <row r="96" spans="1:32" ht="18.75" customHeight="1" x14ac:dyDescent="0.25">
      <c r="A96" s="712"/>
      <c r="B96" s="65" t="s">
        <v>198</v>
      </c>
      <c r="C96" s="80" t="s">
        <v>63</v>
      </c>
      <c r="D96" s="44">
        <v>24.727272727272727</v>
      </c>
      <c r="E96" s="44">
        <v>25.719696969696972</v>
      </c>
      <c r="F96" s="44">
        <v>25.151515151515152</v>
      </c>
      <c r="G96" s="44">
        <v>33.81944444444445</v>
      </c>
      <c r="H96" s="44"/>
      <c r="I96" s="44"/>
      <c r="J96" s="44"/>
      <c r="K96" s="44"/>
      <c r="L96" s="44"/>
      <c r="M96" s="44"/>
      <c r="N96" s="44">
        <v>22.092592592592595</v>
      </c>
      <c r="O96" s="44">
        <v>21.395833333333332</v>
      </c>
      <c r="P96" s="67">
        <f t="shared" si="3"/>
        <v>25.48439253647587</v>
      </c>
      <c r="Q96" s="30"/>
      <c r="AC96" s="11"/>
      <c r="AD96" s="11"/>
      <c r="AE96" s="11"/>
      <c r="AF96" s="11"/>
    </row>
    <row r="97" spans="1:32" ht="18.75" customHeight="1" x14ac:dyDescent="0.25">
      <c r="A97" s="712"/>
      <c r="B97" s="65" t="s">
        <v>148</v>
      </c>
      <c r="C97" s="80" t="s">
        <v>63</v>
      </c>
      <c r="D97" s="44"/>
      <c r="E97" s="44"/>
      <c r="F97" s="44"/>
      <c r="G97" s="44"/>
      <c r="H97" s="44">
        <v>50</v>
      </c>
      <c r="I97" s="44">
        <v>42.5</v>
      </c>
      <c r="J97" s="44">
        <v>32.013888888888886</v>
      </c>
      <c r="K97" s="44">
        <v>30.088888888888892</v>
      </c>
      <c r="L97" s="44">
        <v>25</v>
      </c>
      <c r="M97" s="44"/>
      <c r="N97" s="44"/>
      <c r="O97" s="44"/>
      <c r="P97" s="67">
        <f t="shared" si="3"/>
        <v>35.920555555555559</v>
      </c>
      <c r="AC97" s="11"/>
      <c r="AD97" s="11"/>
      <c r="AE97" s="11"/>
      <c r="AF97" s="11"/>
    </row>
    <row r="98" spans="1:32" ht="18.75" customHeight="1" x14ac:dyDescent="0.25">
      <c r="A98" s="713"/>
      <c r="B98" s="65" t="s">
        <v>149</v>
      </c>
      <c r="C98" s="80" t="s">
        <v>63</v>
      </c>
      <c r="D98" s="44"/>
      <c r="E98" s="44"/>
      <c r="F98" s="44"/>
      <c r="G98" s="44"/>
      <c r="H98" s="44">
        <v>50</v>
      </c>
      <c r="I98" s="44">
        <v>42.5</v>
      </c>
      <c r="J98" s="44"/>
      <c r="K98" s="44">
        <v>23.541666666666668</v>
      </c>
      <c r="L98" s="44">
        <v>23.333333333333332</v>
      </c>
      <c r="M98" s="44">
        <v>20</v>
      </c>
      <c r="N98" s="44"/>
      <c r="O98" s="44">
        <v>20</v>
      </c>
      <c r="P98" s="67">
        <f t="shared" si="3"/>
        <v>29.895833333333332</v>
      </c>
      <c r="AC98" s="11"/>
      <c r="AD98" s="11"/>
      <c r="AE98" s="11"/>
      <c r="AF98" s="11"/>
    </row>
    <row r="99" spans="1:32" ht="18.75" customHeight="1" x14ac:dyDescent="0.25">
      <c r="A99" s="711" t="s">
        <v>199</v>
      </c>
      <c r="B99" s="36" t="s">
        <v>151</v>
      </c>
      <c r="C99" s="80" t="s">
        <v>63</v>
      </c>
      <c r="D99" s="44">
        <v>65.530303030303031</v>
      </c>
      <c r="E99" s="44">
        <v>53.020833333333329</v>
      </c>
      <c r="F99" s="44">
        <v>50.757575757575758</v>
      </c>
      <c r="G99" s="44">
        <v>51.944444444444443</v>
      </c>
      <c r="H99" s="44">
        <v>56.666666666666664</v>
      </c>
      <c r="I99" s="44">
        <v>42.5</v>
      </c>
      <c r="J99" s="44">
        <v>45</v>
      </c>
      <c r="K99" s="44">
        <v>40</v>
      </c>
      <c r="L99" s="44"/>
      <c r="M99" s="44"/>
      <c r="N99" s="44">
        <v>40</v>
      </c>
      <c r="O99" s="44">
        <v>49.166666666666664</v>
      </c>
      <c r="P99" s="67">
        <f t="shared" si="3"/>
        <v>49.458648989898997</v>
      </c>
      <c r="AC99" s="11"/>
      <c r="AD99" s="11"/>
      <c r="AE99" s="11"/>
      <c r="AF99" s="11"/>
    </row>
    <row r="100" spans="1:32" ht="18.75" customHeight="1" x14ac:dyDescent="0.25">
      <c r="A100" s="712"/>
      <c r="B100" s="36" t="s">
        <v>152</v>
      </c>
      <c r="C100" s="80" t="s">
        <v>63</v>
      </c>
      <c r="D100" s="44">
        <v>49.015151515151523</v>
      </c>
      <c r="E100" s="44">
        <v>43.148148148148152</v>
      </c>
      <c r="F100" s="44">
        <v>36.666666666666671</v>
      </c>
      <c r="G100" s="44">
        <v>38.055555555555557</v>
      </c>
      <c r="H100" s="44">
        <v>43.333333333333336</v>
      </c>
      <c r="I100" s="44">
        <v>27.5</v>
      </c>
      <c r="J100" s="44">
        <v>30</v>
      </c>
      <c r="K100" s="44">
        <v>27.5</v>
      </c>
      <c r="L100" s="44"/>
      <c r="M100" s="44"/>
      <c r="N100" s="44">
        <v>37.5</v>
      </c>
      <c r="O100" s="44">
        <v>34.722222222222221</v>
      </c>
      <c r="P100" s="67">
        <f t="shared" si="3"/>
        <v>36.744107744107744</v>
      </c>
      <c r="AC100" s="11"/>
      <c r="AD100" s="11"/>
      <c r="AE100" s="11"/>
      <c r="AF100" s="11"/>
    </row>
    <row r="101" spans="1:32" ht="18.75" customHeight="1" x14ac:dyDescent="0.25">
      <c r="A101" s="712"/>
      <c r="B101" s="36" t="s">
        <v>153</v>
      </c>
      <c r="C101" s="80" t="s">
        <v>63</v>
      </c>
      <c r="D101" s="44">
        <v>36.5</v>
      </c>
      <c r="E101" s="44">
        <v>28.809523809523807</v>
      </c>
      <c r="F101" s="44">
        <v>24.318181818181817</v>
      </c>
      <c r="G101" s="44">
        <v>26.111111111111111</v>
      </c>
      <c r="H101" s="44">
        <v>25</v>
      </c>
      <c r="I101" s="44">
        <v>20</v>
      </c>
      <c r="J101" s="44">
        <v>25</v>
      </c>
      <c r="K101" s="44">
        <v>25</v>
      </c>
      <c r="L101" s="44"/>
      <c r="M101" s="44"/>
      <c r="N101" s="44">
        <v>20</v>
      </c>
      <c r="O101" s="44">
        <v>20.625</v>
      </c>
      <c r="P101" s="67">
        <f t="shared" si="3"/>
        <v>25.136381673881676</v>
      </c>
      <c r="AC101" s="11"/>
      <c r="AD101" s="11"/>
      <c r="AE101" s="11"/>
      <c r="AF101" s="11"/>
    </row>
    <row r="102" spans="1:32" ht="18.75" customHeight="1" x14ac:dyDescent="0.25">
      <c r="A102" s="712"/>
      <c r="B102" s="36" t="s">
        <v>154</v>
      </c>
      <c r="C102" s="80" t="s">
        <v>63</v>
      </c>
      <c r="D102" s="44">
        <v>77.5</v>
      </c>
      <c r="E102" s="44">
        <v>66.856060606060609</v>
      </c>
      <c r="F102" s="44">
        <v>67.310606060606062</v>
      </c>
      <c r="G102" s="44">
        <v>68.298611111111114</v>
      </c>
      <c r="H102" s="44">
        <v>62.291666666666664</v>
      </c>
      <c r="I102" s="44">
        <v>67.534722222222214</v>
      </c>
      <c r="J102" s="44">
        <v>70.381944444444443</v>
      </c>
      <c r="K102" s="44">
        <v>62.888888888888893</v>
      </c>
      <c r="L102" s="44">
        <v>57.74305555555555</v>
      </c>
      <c r="M102" s="44">
        <v>54.097222222222229</v>
      </c>
      <c r="N102" s="44">
        <v>59.777777777777779</v>
      </c>
      <c r="O102" s="44">
        <v>73.819444444444443</v>
      </c>
      <c r="P102" s="67">
        <f t="shared" si="1"/>
        <v>65.708333333333343</v>
      </c>
      <c r="AC102" s="11"/>
      <c r="AD102" s="11"/>
      <c r="AE102" s="11"/>
      <c r="AF102" s="11"/>
    </row>
    <row r="103" spans="1:32" ht="18.75" customHeight="1" x14ac:dyDescent="0.25">
      <c r="A103" s="712"/>
      <c r="B103" s="36" t="s">
        <v>155</v>
      </c>
      <c r="C103" s="80" t="s">
        <v>63</v>
      </c>
      <c r="D103" s="44">
        <v>59.886363636363633</v>
      </c>
      <c r="E103" s="44">
        <v>50.075757575757578</v>
      </c>
      <c r="F103" s="44">
        <v>50.643939393939384</v>
      </c>
      <c r="G103" s="44">
        <v>46.979166666666664</v>
      </c>
      <c r="H103" s="44">
        <v>42.916666666666664</v>
      </c>
      <c r="I103" s="44">
        <v>43.333333333333336</v>
      </c>
      <c r="J103" s="44">
        <v>52.5</v>
      </c>
      <c r="K103" s="44">
        <v>44.027777777777786</v>
      </c>
      <c r="L103" s="44">
        <v>41.388888888888886</v>
      </c>
      <c r="M103" s="44">
        <v>40.173611111111107</v>
      </c>
      <c r="N103" s="44">
        <v>42.777777777777779</v>
      </c>
      <c r="O103" s="44">
        <v>60.9375</v>
      </c>
      <c r="P103" s="67">
        <f t="shared" si="1"/>
        <v>47.970065235690235</v>
      </c>
      <c r="AC103" s="11"/>
      <c r="AD103" s="11"/>
      <c r="AE103" s="11"/>
      <c r="AF103" s="11"/>
    </row>
    <row r="104" spans="1:32" ht="18.75" customHeight="1" x14ac:dyDescent="0.25">
      <c r="A104" s="713"/>
      <c r="B104" s="36" t="s">
        <v>156</v>
      </c>
      <c r="C104" s="80" t="s">
        <v>63</v>
      </c>
      <c r="D104" s="44">
        <v>41.02</v>
      </c>
      <c r="E104" s="44">
        <v>33.674242424242429</v>
      </c>
      <c r="F104" s="44">
        <v>30.871212121212125</v>
      </c>
      <c r="G104" s="44">
        <v>31.763888888888889</v>
      </c>
      <c r="H104" s="44">
        <v>24.944444444444446</v>
      </c>
      <c r="I104" s="44">
        <v>26.041666666666668</v>
      </c>
      <c r="J104" s="44">
        <v>37.499999999999993</v>
      </c>
      <c r="K104" s="44">
        <v>29.055555555555557</v>
      </c>
      <c r="L104" s="44">
        <v>25</v>
      </c>
      <c r="M104" s="44">
        <v>27.083333333333332</v>
      </c>
      <c r="N104" s="44">
        <v>29.833333333333332</v>
      </c>
      <c r="O104" s="44">
        <v>49.166666666666664</v>
      </c>
      <c r="P104" s="67">
        <f t="shared" si="1"/>
        <v>32.162861952861952</v>
      </c>
      <c r="AC104" s="11"/>
      <c r="AD104" s="11"/>
      <c r="AE104" s="11"/>
      <c r="AF104" s="11"/>
    </row>
    <row r="105" spans="1:32" ht="18.75" customHeight="1" x14ac:dyDescent="0.25">
      <c r="A105" s="65"/>
      <c r="B105" s="65" t="s">
        <v>33</v>
      </c>
      <c r="C105" s="80" t="s">
        <v>63</v>
      </c>
      <c r="D105" s="44">
        <v>5.6893939393939403</v>
      </c>
      <c r="E105" s="44">
        <v>5.8611111111111116</v>
      </c>
      <c r="F105" s="44">
        <v>6.0454545454545459</v>
      </c>
      <c r="G105" s="44">
        <v>5.8506944444444438</v>
      </c>
      <c r="H105" s="44">
        <v>5.3402777777777777</v>
      </c>
      <c r="I105" s="44">
        <v>5.083333333333333</v>
      </c>
      <c r="J105" s="44">
        <v>5.0625</v>
      </c>
      <c r="K105" s="44">
        <v>5.0166666666666666</v>
      </c>
      <c r="L105" s="44">
        <v>5</v>
      </c>
      <c r="M105" s="44">
        <v>4.6597222222222223</v>
      </c>
      <c r="N105" s="44">
        <v>4.8666666666666663</v>
      </c>
      <c r="O105" s="44">
        <v>4.7986111111111116</v>
      </c>
      <c r="P105" s="67">
        <f t="shared" si="1"/>
        <v>5.2728693181818187</v>
      </c>
      <c r="AC105" s="11"/>
      <c r="AD105" s="11"/>
      <c r="AE105" s="11"/>
      <c r="AF105" s="11"/>
    </row>
    <row r="106" spans="1:32" ht="18.75" customHeight="1" x14ac:dyDescent="0.25">
      <c r="A106" s="683" t="s">
        <v>157</v>
      </c>
      <c r="B106" s="36" t="s">
        <v>146</v>
      </c>
      <c r="C106" s="80" t="s">
        <v>80</v>
      </c>
      <c r="D106" s="44">
        <v>57.636363636363633</v>
      </c>
      <c r="E106" s="44">
        <v>68.045454545454547</v>
      </c>
      <c r="F106" s="44">
        <v>111.81818181818181</v>
      </c>
      <c r="G106" s="44">
        <v>225.20833333333334</v>
      </c>
      <c r="H106" s="44">
        <v>178.33333333333334</v>
      </c>
      <c r="I106" s="44">
        <v>58.75</v>
      </c>
      <c r="J106" s="44">
        <v>46.45</v>
      </c>
      <c r="K106" s="44">
        <v>45.55</v>
      </c>
      <c r="L106" s="44">
        <v>47.375</v>
      </c>
      <c r="M106" s="44">
        <v>50.833333333333336</v>
      </c>
      <c r="N106" s="44">
        <v>73.15384615384616</v>
      </c>
      <c r="O106" s="44">
        <v>69.1875</v>
      </c>
      <c r="P106" s="67">
        <f t="shared" si="1"/>
        <v>86.028445512820511</v>
      </c>
      <c r="AC106" s="11"/>
      <c r="AD106" s="11"/>
      <c r="AE106" s="11"/>
      <c r="AF106" s="11"/>
    </row>
    <row r="107" spans="1:32" ht="18.75" customHeight="1" x14ac:dyDescent="0.25">
      <c r="A107" s="685"/>
      <c r="B107" s="36" t="s">
        <v>158</v>
      </c>
      <c r="C107" s="80" t="s">
        <v>80</v>
      </c>
      <c r="D107" s="44">
        <v>88.659090909090907</v>
      </c>
      <c r="E107" s="44">
        <v>143.46212121212122</v>
      </c>
      <c r="F107" s="44">
        <v>181.27272727272728</v>
      </c>
      <c r="G107" s="44">
        <v>155.83333333333334</v>
      </c>
      <c r="H107" s="44">
        <v>120.16666666666667</v>
      </c>
      <c r="I107" s="44">
        <v>73.291666666666671</v>
      </c>
      <c r="J107" s="44">
        <v>62.666666666666664</v>
      </c>
      <c r="K107" s="44">
        <v>68.155555555555551</v>
      </c>
      <c r="L107" s="44">
        <v>75.208333333333329</v>
      </c>
      <c r="M107" s="44">
        <v>93.055555555555543</v>
      </c>
      <c r="N107" s="44">
        <v>94.583333333333329</v>
      </c>
      <c r="O107" s="44">
        <v>100.70833333333333</v>
      </c>
      <c r="P107" s="67">
        <f t="shared" si="1"/>
        <v>104.75528198653198</v>
      </c>
      <c r="Q107" s="30"/>
      <c r="AC107" s="11"/>
      <c r="AD107" s="11"/>
      <c r="AE107" s="11"/>
      <c r="AF107" s="11"/>
    </row>
    <row r="108" spans="1:32" ht="18.75" customHeight="1" x14ac:dyDescent="0.25">
      <c r="A108" s="683" t="s">
        <v>35</v>
      </c>
      <c r="B108" s="36" t="s">
        <v>159</v>
      </c>
      <c r="C108" s="80" t="s">
        <v>63</v>
      </c>
      <c r="D108" s="44">
        <v>86.969696969696969</v>
      </c>
      <c r="E108" s="44">
        <v>64.848484848484844</v>
      </c>
      <c r="F108" s="44">
        <v>61.060606060606055</v>
      </c>
      <c r="G108" s="44">
        <v>60.416666666666664</v>
      </c>
      <c r="H108" s="44">
        <v>56.111111111111114</v>
      </c>
      <c r="I108" s="44">
        <v>59.791666666666664</v>
      </c>
      <c r="J108" s="44">
        <v>48.784722222222221</v>
      </c>
      <c r="K108" s="44">
        <v>55.888888888888893</v>
      </c>
      <c r="L108" s="44">
        <v>55.833333333333336</v>
      </c>
      <c r="M108" s="44">
        <v>77.443181818181813</v>
      </c>
      <c r="N108" s="44">
        <v>111.72222222222223</v>
      </c>
      <c r="O108" s="44">
        <v>99.791666666666671</v>
      </c>
      <c r="P108" s="67">
        <f t="shared" si="1"/>
        <v>69.888520622895626</v>
      </c>
      <c r="AC108" s="11"/>
      <c r="AD108" s="11"/>
      <c r="AE108" s="11"/>
      <c r="AF108" s="11"/>
    </row>
    <row r="109" spans="1:32" ht="18.75" customHeight="1" x14ac:dyDescent="0.25">
      <c r="A109" s="684"/>
      <c r="B109" s="36" t="s">
        <v>160</v>
      </c>
      <c r="C109" s="80" t="s">
        <v>63</v>
      </c>
      <c r="D109" s="44">
        <v>60.189393939393931</v>
      </c>
      <c r="E109" s="44">
        <v>48.712121212121218</v>
      </c>
      <c r="F109" s="44">
        <v>40.22727272727272</v>
      </c>
      <c r="G109" s="44">
        <v>40.590277777777779</v>
      </c>
      <c r="H109" s="44">
        <v>36.111111111111114</v>
      </c>
      <c r="I109" s="44">
        <v>38.68055555555555</v>
      </c>
      <c r="J109" s="44">
        <v>37.121212121212118</v>
      </c>
      <c r="K109" s="44">
        <v>38.782051282051285</v>
      </c>
      <c r="L109" s="44">
        <v>37.083333333333336</v>
      </c>
      <c r="M109" s="44">
        <v>49.270833333333336</v>
      </c>
      <c r="N109" s="44">
        <v>86.416666666666671</v>
      </c>
      <c r="O109" s="44">
        <v>68.484848484848484</v>
      </c>
      <c r="P109" s="67">
        <f t="shared" si="1"/>
        <v>48.472473128723124</v>
      </c>
      <c r="AC109" s="11"/>
      <c r="AD109" s="11"/>
      <c r="AE109" s="11"/>
      <c r="AF109" s="11"/>
    </row>
    <row r="110" spans="1:32" ht="18.75" customHeight="1" x14ac:dyDescent="0.25">
      <c r="A110" s="684"/>
      <c r="B110" s="36" t="s">
        <v>161</v>
      </c>
      <c r="C110" s="80" t="s">
        <v>63</v>
      </c>
      <c r="D110" s="44">
        <v>103.33333333333333</v>
      </c>
      <c r="E110" s="44">
        <v>100</v>
      </c>
      <c r="F110" s="44">
        <v>96.36363636363636</v>
      </c>
      <c r="G110" s="44">
        <v>89.259259259259267</v>
      </c>
      <c r="H110" s="44">
        <v>112.22222222222223</v>
      </c>
      <c r="I110" s="44">
        <v>100</v>
      </c>
      <c r="J110" s="44">
        <v>92.592592592592595</v>
      </c>
      <c r="K110" s="44">
        <v>98.928571428571431</v>
      </c>
      <c r="L110" s="44">
        <v>70.833333333333329</v>
      </c>
      <c r="M110" s="44">
        <v>79</v>
      </c>
      <c r="N110" s="44">
        <v>74</v>
      </c>
      <c r="O110" s="44">
        <v>117.27272727272727</v>
      </c>
      <c r="P110" s="67">
        <f t="shared" si="1"/>
        <v>94.483806317139667</v>
      </c>
      <c r="AC110" s="11"/>
      <c r="AD110" s="11"/>
      <c r="AE110" s="11"/>
      <c r="AF110" s="11"/>
    </row>
    <row r="111" spans="1:32" ht="18.75" customHeight="1" x14ac:dyDescent="0.25">
      <c r="A111" s="685"/>
      <c r="B111" s="36" t="s">
        <v>162</v>
      </c>
      <c r="C111" s="80" t="s">
        <v>63</v>
      </c>
      <c r="D111" s="44">
        <v>97</v>
      </c>
      <c r="E111" s="44">
        <v>80</v>
      </c>
      <c r="F111" s="44">
        <v>78.125</v>
      </c>
      <c r="G111" s="44"/>
      <c r="H111" s="44"/>
      <c r="I111" s="44">
        <v>100</v>
      </c>
      <c r="J111" s="44">
        <v>62.222222222222229</v>
      </c>
      <c r="K111" s="44"/>
      <c r="L111" s="44"/>
      <c r="M111" s="44"/>
      <c r="N111" s="44"/>
      <c r="O111" s="44"/>
      <c r="P111" s="67">
        <f t="shared" si="1"/>
        <v>83.469444444444449</v>
      </c>
      <c r="AC111" s="11"/>
      <c r="AD111" s="11"/>
      <c r="AE111" s="11"/>
      <c r="AF111" s="11"/>
    </row>
    <row r="112" spans="1:32" ht="18.75" customHeight="1" x14ac:dyDescent="0.25">
      <c r="A112" s="683" t="s">
        <v>163</v>
      </c>
      <c r="B112" s="36" t="s">
        <v>164</v>
      </c>
      <c r="C112" s="80" t="s">
        <v>80</v>
      </c>
      <c r="D112" s="44">
        <v>65.318181818181813</v>
      </c>
      <c r="E112" s="44">
        <v>69.560606060606062</v>
      </c>
      <c r="F112" s="44">
        <v>65.272727272727266</v>
      </c>
      <c r="G112" s="44">
        <v>66.875</v>
      </c>
      <c r="H112" s="44">
        <v>79.666666666666671</v>
      </c>
      <c r="I112" s="44">
        <v>84.305555555555557</v>
      </c>
      <c r="J112" s="44">
        <v>76.722222222222214</v>
      </c>
      <c r="K112" s="44">
        <v>78.777777777777786</v>
      </c>
      <c r="L112" s="44">
        <v>69.916666666666671</v>
      </c>
      <c r="M112" s="44">
        <v>69.972222222222214</v>
      </c>
      <c r="N112" s="44">
        <v>66.094444444444449</v>
      </c>
      <c r="O112" s="44">
        <v>65.8611111111111</v>
      </c>
      <c r="P112" s="67">
        <f t="shared" si="1"/>
        <v>71.528598484848473</v>
      </c>
      <c r="AC112" s="11"/>
      <c r="AD112" s="11"/>
      <c r="AE112" s="11"/>
      <c r="AF112" s="11"/>
    </row>
    <row r="113" spans="1:32" ht="18.75" customHeight="1" x14ac:dyDescent="0.25">
      <c r="A113" s="685"/>
      <c r="B113" s="36" t="s">
        <v>165</v>
      </c>
      <c r="C113" s="80" t="s">
        <v>80</v>
      </c>
      <c r="D113" s="44">
        <v>66.651515151515156</v>
      </c>
      <c r="E113" s="44">
        <v>66.99727272727273</v>
      </c>
      <c r="F113" s="44">
        <v>67.272727272727266</v>
      </c>
      <c r="G113" s="44">
        <v>81.854166666666671</v>
      </c>
      <c r="H113" s="44">
        <v>93.972222222222229</v>
      </c>
      <c r="I113" s="44">
        <v>92.208333333333329</v>
      </c>
      <c r="J113" s="44">
        <v>97.222222222222214</v>
      </c>
      <c r="K113" s="44">
        <v>102.75555555555556</v>
      </c>
      <c r="L113" s="44">
        <v>79.395833333333329</v>
      </c>
      <c r="M113" s="44">
        <v>82.527777777777786</v>
      </c>
      <c r="N113" s="44">
        <v>76.744444444444454</v>
      </c>
      <c r="O113" s="44">
        <v>67.069444444444443</v>
      </c>
      <c r="P113" s="67">
        <f t="shared" si="1"/>
        <v>81.222626262626264</v>
      </c>
      <c r="AC113" s="11"/>
      <c r="AD113" s="11"/>
      <c r="AE113" s="11"/>
      <c r="AF113" s="11"/>
    </row>
    <row r="114" spans="1:32" ht="18.75" customHeight="1" x14ac:dyDescent="0.25">
      <c r="A114" s="65"/>
      <c r="B114" s="65" t="s">
        <v>249</v>
      </c>
      <c r="C114" s="80" t="s">
        <v>63</v>
      </c>
      <c r="D114" s="44">
        <v>75.037878787878796</v>
      </c>
      <c r="E114" s="44">
        <v>73.977272727272734</v>
      </c>
      <c r="F114" s="44">
        <v>67.348484848484844</v>
      </c>
      <c r="G114" s="44">
        <v>70.3125</v>
      </c>
      <c r="H114" s="44">
        <v>61.284722222222221</v>
      </c>
      <c r="I114" s="44">
        <v>55.590277777777779</v>
      </c>
      <c r="J114" s="44">
        <v>61.770833333333321</v>
      </c>
      <c r="K114" s="44">
        <v>70.3888888888889</v>
      </c>
      <c r="L114" s="44">
        <v>61.00694444444445</v>
      </c>
      <c r="M114" s="44">
        <v>52.88194444444445</v>
      </c>
      <c r="N114" s="44">
        <v>58.944444444444443</v>
      </c>
      <c r="O114" s="44">
        <v>58.541666666666664</v>
      </c>
      <c r="P114" s="67">
        <f t="shared" si="1"/>
        <v>63.923821548821543</v>
      </c>
      <c r="AC114" s="11"/>
      <c r="AD114" s="11"/>
      <c r="AE114" s="11"/>
      <c r="AF114" s="11"/>
    </row>
    <row r="115" spans="1:32" ht="18.75" customHeight="1" x14ac:dyDescent="0.25">
      <c r="A115" s="65"/>
      <c r="B115" s="65" t="s">
        <v>62</v>
      </c>
      <c r="C115" s="80" t="s">
        <v>63</v>
      </c>
      <c r="D115" s="44">
        <v>20.212121212121211</v>
      </c>
      <c r="E115" s="44">
        <v>15.689393939393939</v>
      </c>
      <c r="F115" s="44">
        <v>19.606060606060609</v>
      </c>
      <c r="G115" s="44">
        <v>17.194444444444446</v>
      </c>
      <c r="H115" s="44">
        <v>21.9375</v>
      </c>
      <c r="I115" s="44">
        <v>25</v>
      </c>
      <c r="J115" s="44">
        <v>20.833333333333336</v>
      </c>
      <c r="K115" s="44"/>
      <c r="L115" s="44">
        <v>21.111111111111111</v>
      </c>
      <c r="M115" s="44">
        <v>23.888888888888889</v>
      </c>
      <c r="N115" s="44">
        <v>22.777777777777779</v>
      </c>
      <c r="O115" s="44"/>
      <c r="P115" s="67">
        <f>AVERAGE(D115:O115)</f>
        <v>20.825063131313133</v>
      </c>
      <c r="AC115" s="11"/>
      <c r="AD115" s="11"/>
      <c r="AE115" s="11"/>
      <c r="AF115" s="11"/>
    </row>
    <row r="116" spans="1:32" ht="18.75" customHeight="1" x14ac:dyDescent="0.25">
      <c r="A116" s="683" t="s">
        <v>37</v>
      </c>
      <c r="B116" s="36" t="s">
        <v>168</v>
      </c>
      <c r="C116" s="80" t="s">
        <v>63</v>
      </c>
      <c r="D116" s="44">
        <v>334.09090909090907</v>
      </c>
      <c r="E116" s="44">
        <v>325</v>
      </c>
      <c r="F116" s="44">
        <v>314.09090909090907</v>
      </c>
      <c r="G116" s="44">
        <v>310.41666666666669</v>
      </c>
      <c r="H116" s="44">
        <v>345.83333333333331</v>
      </c>
      <c r="I116" s="44">
        <v>356.25</v>
      </c>
      <c r="J116" s="44">
        <v>289.23611111111114</v>
      </c>
      <c r="K116" s="44">
        <v>337.83333333333331</v>
      </c>
      <c r="L116" s="44">
        <v>398.75</v>
      </c>
      <c r="M116" s="44">
        <v>356.25</v>
      </c>
      <c r="N116" s="44">
        <v>362.5</v>
      </c>
      <c r="O116" s="44">
        <v>381.25</v>
      </c>
      <c r="P116" s="67">
        <f>AVERAGE(D116:O116)</f>
        <v>342.62510521885525</v>
      </c>
      <c r="AC116" s="11"/>
      <c r="AD116" s="11"/>
      <c r="AE116" s="11"/>
      <c r="AF116" s="11"/>
    </row>
    <row r="117" spans="1:32" ht="18.75" customHeight="1" x14ac:dyDescent="0.25">
      <c r="A117" s="684"/>
      <c r="B117" s="36" t="s">
        <v>385</v>
      </c>
      <c r="C117" s="80" t="s">
        <v>63</v>
      </c>
      <c r="D117" s="44">
        <v>209.20454545454547</v>
      </c>
      <c r="E117" s="44">
        <v>221.36363636363637</v>
      </c>
      <c r="F117" s="44">
        <v>188.78787878787881</v>
      </c>
      <c r="G117" s="44">
        <v>225.41666666666666</v>
      </c>
      <c r="H117" s="44">
        <v>210.20833333333334</v>
      </c>
      <c r="I117" s="44">
        <v>233.88888888888889</v>
      </c>
      <c r="J117" s="44">
        <v>199.0972222222222</v>
      </c>
      <c r="K117" s="44">
        <v>208.88888888888886</v>
      </c>
      <c r="L117" s="44">
        <v>276.38888888888886</v>
      </c>
      <c r="M117" s="44">
        <v>252.22222222222226</v>
      </c>
      <c r="N117" s="44">
        <v>264.44444444444446</v>
      </c>
      <c r="O117" s="44">
        <v>215.83333333333334</v>
      </c>
      <c r="P117" s="67">
        <f t="shared" si="1"/>
        <v>225.47874579124581</v>
      </c>
      <c r="AC117" s="11"/>
      <c r="AD117" s="11"/>
      <c r="AE117" s="11"/>
      <c r="AF117" s="11"/>
    </row>
    <row r="118" spans="1:32" ht="18.75" customHeight="1" x14ac:dyDescent="0.25">
      <c r="A118" s="685"/>
      <c r="B118" s="36" t="s">
        <v>386</v>
      </c>
      <c r="C118" s="80" t="s">
        <v>63</v>
      </c>
      <c r="D118" s="44">
        <v>103.67424242424241</v>
      </c>
      <c r="E118" s="44">
        <v>106.66666666666666</v>
      </c>
      <c r="F118" s="44">
        <v>100.22727272727273</v>
      </c>
      <c r="G118" s="44">
        <v>122.70833333333333</v>
      </c>
      <c r="H118" s="44">
        <v>127.43055555555556</v>
      </c>
      <c r="I118" s="44">
        <v>136.94444444444443</v>
      </c>
      <c r="J118" s="44">
        <v>114.40972222222223</v>
      </c>
      <c r="K118" s="44">
        <v>134.72222222222223</v>
      </c>
      <c r="L118" s="44">
        <v>177.5</v>
      </c>
      <c r="M118" s="44">
        <v>137.08333333333334</v>
      </c>
      <c r="N118" s="44">
        <v>148.5</v>
      </c>
      <c r="O118" s="44">
        <v>132.56944444444443</v>
      </c>
      <c r="P118" s="67">
        <f t="shared" si="1"/>
        <v>128.53635311447809</v>
      </c>
      <c r="AC118" s="11"/>
      <c r="AD118" s="11"/>
      <c r="AE118" s="11"/>
      <c r="AF118" s="11"/>
    </row>
    <row r="119" spans="1:32" ht="18.75" customHeight="1" x14ac:dyDescent="0.25">
      <c r="A119" s="683" t="s">
        <v>171</v>
      </c>
      <c r="B119" s="36" t="s">
        <v>54</v>
      </c>
      <c r="C119" s="80" t="s">
        <v>63</v>
      </c>
      <c r="D119" s="44"/>
      <c r="E119" s="44">
        <v>35</v>
      </c>
      <c r="F119" s="44">
        <v>23.863636363636363</v>
      </c>
      <c r="G119" s="44">
        <v>28.75</v>
      </c>
      <c r="H119" s="44">
        <v>20.916666666666664</v>
      </c>
      <c r="I119" s="44">
        <v>18.402777777777775</v>
      </c>
      <c r="J119" s="44">
        <v>18.986111111111111</v>
      </c>
      <c r="K119" s="44">
        <v>22.884615384615383</v>
      </c>
      <c r="L119" s="44"/>
      <c r="M119" s="44"/>
      <c r="N119" s="44"/>
      <c r="O119" s="44"/>
      <c r="P119" s="67">
        <f t="shared" si="1"/>
        <v>24.114829614829613</v>
      </c>
      <c r="AC119" s="11"/>
      <c r="AD119" s="11"/>
      <c r="AE119" s="11"/>
      <c r="AF119" s="11"/>
    </row>
    <row r="120" spans="1:32" ht="18.75" customHeight="1" x14ac:dyDescent="0.25">
      <c r="A120" s="684"/>
      <c r="B120" s="36" t="s">
        <v>172</v>
      </c>
      <c r="C120" s="80" t="s">
        <v>63</v>
      </c>
      <c r="D120" s="44">
        <v>22.5</v>
      </c>
      <c r="E120" s="44">
        <v>18.666666666666668</v>
      </c>
      <c r="F120" s="44">
        <v>16.166666666666668</v>
      </c>
      <c r="G120" s="44">
        <v>13.083333333333334</v>
      </c>
      <c r="H120" s="44">
        <v>10.875</v>
      </c>
      <c r="I120" s="44">
        <v>9.5277777777777768</v>
      </c>
      <c r="J120" s="44">
        <v>9.5833333333333339</v>
      </c>
      <c r="K120" s="44">
        <v>9.3333333333333339</v>
      </c>
      <c r="L120" s="44"/>
      <c r="M120" s="44"/>
      <c r="N120" s="44"/>
      <c r="O120" s="44"/>
      <c r="P120" s="67">
        <f t="shared" si="1"/>
        <v>13.717013888888888</v>
      </c>
      <c r="AC120" s="11"/>
      <c r="AD120" s="11"/>
      <c r="AE120" s="11"/>
      <c r="AF120" s="11"/>
    </row>
    <row r="121" spans="1:32" ht="18.75" customHeight="1" x14ac:dyDescent="0.25">
      <c r="A121" s="684"/>
      <c r="B121" s="36" t="s">
        <v>173</v>
      </c>
      <c r="C121" s="80" t="s">
        <v>63</v>
      </c>
      <c r="D121" s="44">
        <v>13.125</v>
      </c>
      <c r="E121" s="44"/>
      <c r="F121" s="44">
        <v>7.4090909090909092</v>
      </c>
      <c r="G121" s="44">
        <v>6.75</v>
      </c>
      <c r="H121" s="44">
        <v>4.625</v>
      </c>
      <c r="I121" s="44">
        <v>4.3055555555555562</v>
      </c>
      <c r="J121" s="44">
        <v>5.0347222222222223</v>
      </c>
      <c r="K121" s="44">
        <v>5.9</v>
      </c>
      <c r="L121" s="44"/>
      <c r="M121" s="44"/>
      <c r="N121" s="44"/>
      <c r="O121" s="44"/>
      <c r="P121" s="67">
        <f t="shared" si="1"/>
        <v>6.7356240981240978</v>
      </c>
      <c r="AC121" s="11"/>
      <c r="AD121" s="11"/>
      <c r="AE121" s="11"/>
      <c r="AF121" s="11"/>
    </row>
    <row r="122" spans="1:32" ht="18.75" customHeight="1" x14ac:dyDescent="0.25">
      <c r="A122" s="684"/>
      <c r="B122" s="36" t="s">
        <v>174</v>
      </c>
      <c r="C122" s="80" t="s">
        <v>63</v>
      </c>
      <c r="D122" s="44"/>
      <c r="E122" s="44">
        <v>18.522727272727273</v>
      </c>
      <c r="F122" s="44">
        <v>11.287878787878789</v>
      </c>
      <c r="G122" s="44">
        <v>12.444444444444445</v>
      </c>
      <c r="H122" s="44">
        <v>10.111111111111111</v>
      </c>
      <c r="I122" s="44">
        <v>7.6388888888888884</v>
      </c>
      <c r="J122" s="44">
        <v>5</v>
      </c>
      <c r="K122" s="44">
        <v>10</v>
      </c>
      <c r="L122" s="44"/>
      <c r="M122" s="44"/>
      <c r="N122" s="44"/>
      <c r="O122" s="44"/>
      <c r="P122" s="67">
        <f t="shared" si="1"/>
        <v>10.715007215007216</v>
      </c>
      <c r="AC122" s="11"/>
      <c r="AD122" s="11"/>
      <c r="AE122" s="11"/>
      <c r="AF122" s="11"/>
    </row>
    <row r="123" spans="1:32" ht="18.75" customHeight="1" x14ac:dyDescent="0.25">
      <c r="A123" s="684"/>
      <c r="B123" s="36" t="s">
        <v>175</v>
      </c>
      <c r="C123" s="80" t="s">
        <v>63</v>
      </c>
      <c r="D123" s="44">
        <v>23</v>
      </c>
      <c r="E123" s="44">
        <v>27</v>
      </c>
      <c r="F123" s="44">
        <v>29.5</v>
      </c>
      <c r="G123" s="44">
        <v>26.736111111111114</v>
      </c>
      <c r="H123" s="44">
        <v>22.666666666666668</v>
      </c>
      <c r="I123" s="44">
        <v>17.708333333333332</v>
      </c>
      <c r="J123" s="44">
        <v>17.715277777777775</v>
      </c>
      <c r="K123" s="44">
        <v>17.005555555555556</v>
      </c>
      <c r="L123" s="44">
        <v>17.791666666666668</v>
      </c>
      <c r="M123" s="44">
        <v>25.409722222222225</v>
      </c>
      <c r="N123" s="44">
        <v>27.916666666666668</v>
      </c>
      <c r="O123" s="44">
        <v>28.5</v>
      </c>
      <c r="P123" s="67">
        <f t="shared" si="1"/>
        <v>23.412499999999998</v>
      </c>
      <c r="AC123" s="11"/>
      <c r="AD123" s="11"/>
      <c r="AE123" s="11"/>
      <c r="AF123" s="11"/>
    </row>
    <row r="124" spans="1:32" ht="18.75" customHeight="1" x14ac:dyDescent="0.25">
      <c r="A124" s="684"/>
      <c r="B124" s="36" t="s">
        <v>176</v>
      </c>
      <c r="C124" s="80" t="s">
        <v>63</v>
      </c>
      <c r="D124" s="44">
        <v>31.666666666666668</v>
      </c>
      <c r="E124" s="44"/>
      <c r="F124" s="44"/>
      <c r="G124" s="44">
        <v>10</v>
      </c>
      <c r="H124" s="44">
        <v>8.0833333333333339</v>
      </c>
      <c r="I124" s="44">
        <v>3.8541666666666665</v>
      </c>
      <c r="J124" s="44"/>
      <c r="K124" s="44"/>
      <c r="L124" s="44"/>
      <c r="M124" s="44"/>
      <c r="N124" s="44"/>
      <c r="O124" s="44"/>
      <c r="P124" s="67">
        <f t="shared" si="1"/>
        <v>13.401041666666668</v>
      </c>
      <c r="AC124" s="11"/>
      <c r="AD124" s="11"/>
      <c r="AE124" s="11"/>
      <c r="AF124" s="11"/>
    </row>
    <row r="125" spans="1:32" ht="18.75" customHeight="1" x14ac:dyDescent="0.25">
      <c r="A125" s="65"/>
      <c r="B125" s="65" t="s">
        <v>38</v>
      </c>
      <c r="C125" s="80" t="s">
        <v>80</v>
      </c>
      <c r="D125" s="44">
        <v>44.31818181818182</v>
      </c>
      <c r="E125" s="44">
        <v>47.651515151515149</v>
      </c>
      <c r="F125" s="44">
        <v>71.856060606060609</v>
      </c>
      <c r="G125" s="44">
        <v>82.173611111111114</v>
      </c>
      <c r="H125" s="44">
        <v>48.576388888888886</v>
      </c>
      <c r="I125" s="44">
        <v>47.680555555555564</v>
      </c>
      <c r="J125" s="44">
        <v>46.923611111111107</v>
      </c>
      <c r="K125" s="44">
        <v>57.427777777777777</v>
      </c>
      <c r="L125" s="44">
        <v>84.166666666666671</v>
      </c>
      <c r="M125" s="44">
        <v>72.916666666666671</v>
      </c>
      <c r="N125" s="44">
        <v>65.37222222222222</v>
      </c>
      <c r="O125" s="44">
        <v>62.465277777777779</v>
      </c>
      <c r="P125" s="67">
        <f>AVERAGE(D125:O125)</f>
        <v>60.960711279461272</v>
      </c>
      <c r="AC125" s="11"/>
      <c r="AD125" s="11"/>
      <c r="AE125" s="11"/>
      <c r="AF125" s="11"/>
    </row>
    <row r="126" spans="1:32" ht="18.75" customHeight="1" x14ac:dyDescent="0.25">
      <c r="A126" s="65"/>
      <c r="B126" s="65" t="s">
        <v>60</v>
      </c>
      <c r="C126" s="80" t="s">
        <v>63</v>
      </c>
      <c r="D126" s="44">
        <v>27.575757575757578</v>
      </c>
      <c r="E126" s="44">
        <v>23.787878787878789</v>
      </c>
      <c r="F126" s="44">
        <v>19.803030303030305</v>
      </c>
      <c r="G126" s="44">
        <v>21.416666666666668</v>
      </c>
      <c r="H126" s="44">
        <v>23.402777777777782</v>
      </c>
      <c r="I126" s="44">
        <v>18.784722222222225</v>
      </c>
      <c r="J126" s="44">
        <v>22.097222222222218</v>
      </c>
      <c r="K126" s="44">
        <v>22.388888888888889</v>
      </c>
      <c r="L126" s="44">
        <v>21.625</v>
      </c>
      <c r="M126" s="44">
        <v>24.409722222222225</v>
      </c>
      <c r="N126" s="44">
        <v>26.444444444444446</v>
      </c>
      <c r="O126" s="44">
        <v>33.020833333333336</v>
      </c>
      <c r="P126" s="67">
        <f>AVERAGE(D126:O126)</f>
        <v>23.72974537037037</v>
      </c>
      <c r="AC126" s="11"/>
      <c r="AD126" s="11"/>
      <c r="AE126" s="11"/>
      <c r="AF126" s="11"/>
    </row>
    <row r="127" spans="1:32" ht="18.75" customHeight="1" x14ac:dyDescent="0.25">
      <c r="A127" s="65"/>
      <c r="B127" s="65" t="s">
        <v>61</v>
      </c>
      <c r="C127" s="80" t="s">
        <v>81</v>
      </c>
      <c r="D127" s="44">
        <v>46.439393939393945</v>
      </c>
      <c r="E127" s="44">
        <v>52.348484848484851</v>
      </c>
      <c r="F127" s="44">
        <v>50.492424242424249</v>
      </c>
      <c r="G127" s="44">
        <v>36.416666666666664</v>
      </c>
      <c r="H127" s="44">
        <v>28.125</v>
      </c>
      <c r="I127" s="44">
        <v>34.444444444444443</v>
      </c>
      <c r="J127" s="44">
        <v>31.652777777777782</v>
      </c>
      <c r="K127" s="44">
        <v>26.101851851851855</v>
      </c>
      <c r="L127" s="44">
        <v>27.8125</v>
      </c>
      <c r="M127" s="44">
        <v>33.020833333333336</v>
      </c>
      <c r="N127" s="44">
        <v>40.722222222222221</v>
      </c>
      <c r="O127" s="44">
        <v>43.75</v>
      </c>
      <c r="P127" s="67">
        <f>AVERAGE(D127:O127)</f>
        <v>37.610549943883278</v>
      </c>
      <c r="AC127" s="11"/>
      <c r="AD127" s="11"/>
      <c r="AE127" s="11"/>
      <c r="AF127" s="11"/>
    </row>
    <row r="128" spans="1:32" ht="4.5" customHeight="1" x14ac:dyDescent="0.25">
      <c r="A128" s="15"/>
      <c r="B128" s="15"/>
      <c r="C128" s="8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4"/>
      <c r="AC128" s="11"/>
      <c r="AD128" s="11"/>
      <c r="AE128" s="11"/>
      <c r="AF128" s="11"/>
    </row>
    <row r="129" spans="1:32" x14ac:dyDescent="0.25">
      <c r="A129" s="15"/>
      <c r="B129" s="15"/>
      <c r="C129" s="8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"/>
      <c r="AC129" s="11"/>
      <c r="AD129" s="11"/>
      <c r="AE129" s="11"/>
      <c r="AF129" s="11"/>
    </row>
    <row r="130" spans="1:32" x14ac:dyDescent="0.25">
      <c r="A130" s="11"/>
      <c r="B130" s="11"/>
      <c r="C130" s="89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30" t="s">
        <v>69</v>
      </c>
      <c r="AC130" s="11"/>
      <c r="AD130" s="11"/>
      <c r="AE130" s="11"/>
      <c r="AF130" s="11"/>
    </row>
    <row r="131" spans="1:32" ht="17.25" x14ac:dyDescent="0.3">
      <c r="A131" s="686" t="s">
        <v>78</v>
      </c>
      <c r="B131" s="686"/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  <c r="AC131" s="11"/>
      <c r="AD131" s="11"/>
      <c r="AE131" s="11"/>
      <c r="AF131" s="11"/>
    </row>
    <row r="132" spans="1:32" ht="32.25" customHeight="1" x14ac:dyDescent="0.3">
      <c r="A132" s="686" t="str">
        <f>A3</f>
        <v xml:space="preserve"> Precios Promedios Minorista Mensuales por Productos de los Principales Mercados de  Santo Domingo, 2016</v>
      </c>
      <c r="B132" s="686"/>
      <c r="C132" s="686"/>
      <c r="D132" s="686"/>
      <c r="E132" s="686"/>
      <c r="F132" s="686"/>
      <c r="G132" s="686"/>
      <c r="H132" s="686"/>
      <c r="I132" s="686"/>
      <c r="J132" s="686"/>
      <c r="K132" s="686"/>
      <c r="L132" s="686"/>
      <c r="M132" s="686"/>
      <c r="N132" s="686"/>
      <c r="O132" s="686"/>
      <c r="P132" s="686"/>
      <c r="AC132" s="11"/>
      <c r="AD132" s="11"/>
      <c r="AE132" s="11"/>
      <c r="AF132" s="11"/>
    </row>
    <row r="133" spans="1:32" ht="9.75" customHeight="1" x14ac:dyDescent="0.25">
      <c r="A133" s="8"/>
      <c r="B133" s="8"/>
      <c r="C133" s="79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AC133" s="11"/>
      <c r="AD133" s="11"/>
      <c r="AE133" s="11"/>
      <c r="AF133" s="11"/>
    </row>
    <row r="134" spans="1:32" ht="15" customHeight="1" x14ac:dyDescent="0.25">
      <c r="A134" s="715" t="s">
        <v>0</v>
      </c>
      <c r="B134" s="717" t="s">
        <v>192</v>
      </c>
      <c r="C134" s="639" t="s">
        <v>41</v>
      </c>
      <c r="D134" s="639"/>
      <c r="E134" s="639"/>
      <c r="F134" s="639"/>
      <c r="G134" s="639"/>
      <c r="H134" s="639"/>
      <c r="I134" s="639"/>
      <c r="J134" s="639"/>
      <c r="K134" s="639"/>
      <c r="L134" s="639"/>
      <c r="M134" s="639"/>
      <c r="N134" s="639"/>
      <c r="O134" s="639"/>
      <c r="P134" s="640"/>
      <c r="AC134" s="11"/>
      <c r="AD134" s="11"/>
      <c r="AE134" s="11"/>
      <c r="AF134" s="11"/>
    </row>
    <row r="135" spans="1:32" ht="18.75" customHeight="1" x14ac:dyDescent="0.25">
      <c r="A135" s="716"/>
      <c r="B135" s="718"/>
      <c r="C135" s="641" t="s">
        <v>85</v>
      </c>
      <c r="D135" s="641" t="s">
        <v>1</v>
      </c>
      <c r="E135" s="641" t="s">
        <v>2</v>
      </c>
      <c r="F135" s="641" t="s">
        <v>3</v>
      </c>
      <c r="G135" s="641" t="s">
        <v>4</v>
      </c>
      <c r="H135" s="641" t="s">
        <v>5</v>
      </c>
      <c r="I135" s="641" t="s">
        <v>6</v>
      </c>
      <c r="J135" s="641" t="s">
        <v>7</v>
      </c>
      <c r="K135" s="641" t="s">
        <v>8</v>
      </c>
      <c r="L135" s="641" t="s">
        <v>9</v>
      </c>
      <c r="M135" s="641" t="s">
        <v>10</v>
      </c>
      <c r="N135" s="641" t="s">
        <v>11</v>
      </c>
      <c r="O135" s="641" t="s">
        <v>12</v>
      </c>
      <c r="P135" s="642" t="s">
        <v>13</v>
      </c>
      <c r="AC135" s="11"/>
      <c r="AD135" s="11"/>
      <c r="AE135" s="11"/>
      <c r="AF135" s="11"/>
    </row>
    <row r="136" spans="1:32" ht="21" customHeight="1" x14ac:dyDescent="0.25">
      <c r="A136" s="647" t="s">
        <v>64</v>
      </c>
      <c r="B136" s="647"/>
      <c r="C136" s="648"/>
      <c r="D136" s="11"/>
      <c r="E136" s="11"/>
      <c r="F136" s="74"/>
      <c r="G136" s="11"/>
      <c r="H136" s="17"/>
      <c r="I136" s="17"/>
      <c r="J136" s="17"/>
      <c r="K136" s="75"/>
      <c r="L136" s="11"/>
      <c r="M136" s="74"/>
      <c r="N136" s="11"/>
      <c r="O136" s="11"/>
      <c r="P136" s="4"/>
      <c r="AC136" s="11"/>
      <c r="AD136" s="11"/>
      <c r="AE136" s="11"/>
      <c r="AF136" s="11"/>
    </row>
    <row r="137" spans="1:32" ht="19.5" customHeight="1" x14ac:dyDescent="0.25">
      <c r="A137" s="689" t="s">
        <v>179</v>
      </c>
      <c r="B137" s="36" t="s">
        <v>180</v>
      </c>
      <c r="C137" s="80" t="s">
        <v>79</v>
      </c>
      <c r="D137" s="44">
        <v>97.87121212121211</v>
      </c>
      <c r="E137" s="44">
        <v>98.674242424242436</v>
      </c>
      <c r="F137" s="44">
        <v>96.916666666666686</v>
      </c>
      <c r="G137" s="44">
        <v>96.770833333333329</v>
      </c>
      <c r="H137" s="44">
        <v>97.083333333333329</v>
      </c>
      <c r="I137" s="44">
        <v>95.208333333333329</v>
      </c>
      <c r="J137" s="44">
        <v>99.6875</v>
      </c>
      <c r="K137" s="44">
        <v>99.955555555555563</v>
      </c>
      <c r="L137" s="44">
        <v>102.45833333333333</v>
      </c>
      <c r="M137" s="44">
        <v>103.47222222222223</v>
      </c>
      <c r="N137" s="44">
        <v>102.74444444444445</v>
      </c>
      <c r="O137" s="44">
        <v>104.06250000000001</v>
      </c>
      <c r="P137" s="67">
        <f>AVERAGE(D137:O137)</f>
        <v>99.575431397306417</v>
      </c>
      <c r="AC137" s="11"/>
      <c r="AD137" s="11"/>
      <c r="AE137" s="11"/>
      <c r="AF137" s="11"/>
    </row>
    <row r="138" spans="1:32" ht="19.5" customHeight="1" x14ac:dyDescent="0.25">
      <c r="A138" s="690"/>
      <c r="B138" s="36" t="s">
        <v>181</v>
      </c>
      <c r="C138" s="80" t="s">
        <v>79</v>
      </c>
      <c r="D138" s="44">
        <v>97.666666666666657</v>
      </c>
      <c r="E138" s="44">
        <v>98.674242424242436</v>
      </c>
      <c r="F138" s="44">
        <v>96.803030303030312</v>
      </c>
      <c r="G138" s="44">
        <v>96.229166666666671</v>
      </c>
      <c r="H138" s="44">
        <v>97.083333333333329</v>
      </c>
      <c r="I138" s="44">
        <v>95.208333333333329</v>
      </c>
      <c r="J138" s="44">
        <v>98.875</v>
      </c>
      <c r="K138" s="44">
        <v>99.822222222222237</v>
      </c>
      <c r="L138" s="44">
        <v>101.83333333333333</v>
      </c>
      <c r="M138" s="44">
        <v>103.47222222222223</v>
      </c>
      <c r="N138" s="44">
        <v>102.77777777777779</v>
      </c>
      <c r="O138" s="44">
        <v>104.00000000000001</v>
      </c>
      <c r="P138" s="67">
        <f t="shared" ref="P138:P147" si="4">AVERAGE(D138:O138)</f>
        <v>99.370444023569021</v>
      </c>
      <c r="AC138" s="11"/>
      <c r="AD138" s="11"/>
      <c r="AE138" s="11"/>
      <c r="AF138" s="11"/>
    </row>
    <row r="139" spans="1:32" ht="19.5" customHeight="1" x14ac:dyDescent="0.25">
      <c r="A139" s="690"/>
      <c r="B139" s="36" t="s">
        <v>182</v>
      </c>
      <c r="C139" s="80" t="s">
        <v>79</v>
      </c>
      <c r="D139" s="44">
        <v>66.295454545454547</v>
      </c>
      <c r="E139" s="44">
        <v>66.553030303030297</v>
      </c>
      <c r="F139" s="44">
        <v>65.643939393939391</v>
      </c>
      <c r="G139" s="44">
        <v>64.895833333333329</v>
      </c>
      <c r="H139" s="44">
        <v>65.520833333333329</v>
      </c>
      <c r="I139" s="44">
        <v>65.104166666666671</v>
      </c>
      <c r="J139" s="44">
        <v>65.208333333333329</v>
      </c>
      <c r="K139" s="44">
        <v>64.11666666666666</v>
      </c>
      <c r="L139" s="44">
        <v>68.291666666666671</v>
      </c>
      <c r="M139" s="44">
        <v>66.055555555555557</v>
      </c>
      <c r="N139" s="44">
        <v>66.37777777777778</v>
      </c>
      <c r="O139" s="44">
        <v>66.798611111111114</v>
      </c>
      <c r="P139" s="67">
        <f t="shared" si="4"/>
        <v>65.905155723905708</v>
      </c>
      <c r="AC139" s="11"/>
      <c r="AD139" s="11"/>
      <c r="AE139" s="11"/>
      <c r="AF139" s="11"/>
    </row>
    <row r="140" spans="1:32" ht="19.5" customHeight="1" x14ac:dyDescent="0.25">
      <c r="A140" s="690"/>
      <c r="B140" s="36" t="s">
        <v>183</v>
      </c>
      <c r="C140" s="80" t="s">
        <v>79</v>
      </c>
      <c r="D140" s="44">
        <v>102.54545454545455</v>
      </c>
      <c r="E140" s="44">
        <v>103.84090909090909</v>
      </c>
      <c r="F140" s="44">
        <v>102.10606060606059</v>
      </c>
      <c r="G140" s="44">
        <v>103.02083333333333</v>
      </c>
      <c r="H140" s="44">
        <v>101.78472222222223</v>
      </c>
      <c r="I140" s="44">
        <v>98.638888888888872</v>
      </c>
      <c r="J140" s="44">
        <v>105.875</v>
      </c>
      <c r="K140" s="44">
        <v>103.82777777777778</v>
      </c>
      <c r="L140" s="44">
        <v>106.3125</v>
      </c>
      <c r="M140" s="44">
        <v>111.03472222222223</v>
      </c>
      <c r="N140" s="44">
        <v>110.25555555555555</v>
      </c>
      <c r="O140" s="44">
        <v>112.2013888888889</v>
      </c>
      <c r="P140" s="67">
        <f t="shared" si="4"/>
        <v>105.12031776094277</v>
      </c>
      <c r="AC140" s="11"/>
      <c r="AD140" s="11"/>
      <c r="AE140" s="11"/>
      <c r="AF140" s="11"/>
    </row>
    <row r="141" spans="1:32" ht="19.5" customHeight="1" x14ac:dyDescent="0.25">
      <c r="A141" s="683" t="s">
        <v>184</v>
      </c>
      <c r="B141" s="36" t="s">
        <v>185</v>
      </c>
      <c r="C141" s="80" t="s">
        <v>79</v>
      </c>
      <c r="D141" s="44">
        <v>85.446969696969703</v>
      </c>
      <c r="E141" s="44">
        <v>88.954545454545453</v>
      </c>
      <c r="F141" s="44">
        <v>91.287878787878782</v>
      </c>
      <c r="G141" s="44">
        <v>88.25</v>
      </c>
      <c r="H141" s="44">
        <v>88.0138888888889</v>
      </c>
      <c r="I141" s="44">
        <v>88.5</v>
      </c>
      <c r="J141" s="44">
        <v>87.5625</v>
      </c>
      <c r="K141" s="44">
        <v>86.527777777777771</v>
      </c>
      <c r="L141" s="44">
        <v>88.020833333333329</v>
      </c>
      <c r="M141" s="44">
        <v>85.555555555555543</v>
      </c>
      <c r="N141" s="44">
        <v>88.544444444444451</v>
      </c>
      <c r="O141" s="44">
        <v>88.9513888888889</v>
      </c>
      <c r="P141" s="67">
        <f t="shared" si="4"/>
        <v>87.967981902356925</v>
      </c>
      <c r="AC141" s="11"/>
      <c r="AD141" s="11"/>
      <c r="AE141" s="11"/>
      <c r="AF141" s="11"/>
    </row>
    <row r="142" spans="1:32" ht="19.5" customHeight="1" x14ac:dyDescent="0.25">
      <c r="A142" s="684"/>
      <c r="B142" s="36" t="s">
        <v>186</v>
      </c>
      <c r="C142" s="80" t="s">
        <v>79</v>
      </c>
      <c r="D142" s="44">
        <v>74.272727272727266</v>
      </c>
      <c r="E142" s="44">
        <v>73.825757575757564</v>
      </c>
      <c r="F142" s="44">
        <v>73.63636363636364</v>
      </c>
      <c r="G142" s="44">
        <v>73.5</v>
      </c>
      <c r="H142" s="44">
        <v>74</v>
      </c>
      <c r="I142" s="44">
        <v>73.270833333333329</v>
      </c>
      <c r="J142" s="44">
        <v>74.527777777777771</v>
      </c>
      <c r="K142" s="44">
        <v>74.161111111111097</v>
      </c>
      <c r="L142" s="44">
        <v>73.416666666666671</v>
      </c>
      <c r="M142" s="44">
        <v>74.333333333333329</v>
      </c>
      <c r="N142" s="44">
        <v>76.26111111111112</v>
      </c>
      <c r="O142" s="44">
        <v>72.416666666666671</v>
      </c>
      <c r="P142" s="67">
        <f t="shared" si="4"/>
        <v>73.968529040404036</v>
      </c>
      <c r="AC142" s="11"/>
      <c r="AD142" s="11"/>
      <c r="AE142" s="11"/>
      <c r="AF142" s="11"/>
    </row>
    <row r="143" spans="1:32" ht="19.5" customHeight="1" x14ac:dyDescent="0.25">
      <c r="A143" s="685"/>
      <c r="B143" s="36" t="s">
        <v>187</v>
      </c>
      <c r="C143" s="80" t="s">
        <v>79</v>
      </c>
      <c r="D143" s="44">
        <v>93.166666666666657</v>
      </c>
      <c r="E143" s="44">
        <v>92.575757575757564</v>
      </c>
      <c r="F143" s="44">
        <v>93.734848484848499</v>
      </c>
      <c r="G143" s="44">
        <v>91.208333333333329</v>
      </c>
      <c r="H143" s="44">
        <v>93.722222222222229</v>
      </c>
      <c r="I143" s="44">
        <v>93.958333333333329</v>
      </c>
      <c r="J143" s="44">
        <v>94.333333333333357</v>
      </c>
      <c r="K143" s="44">
        <v>94.844444444444434</v>
      </c>
      <c r="L143" s="44">
        <v>93.541666666666671</v>
      </c>
      <c r="M143" s="44">
        <v>93.270833333333329</v>
      </c>
      <c r="N143" s="44">
        <v>94.422222222222231</v>
      </c>
      <c r="O143" s="44">
        <v>91.6875</v>
      </c>
      <c r="P143" s="67">
        <f>AVERAGE(D143:O143)</f>
        <v>93.37218013468015</v>
      </c>
      <c r="AC143" s="11"/>
      <c r="AD143" s="11"/>
      <c r="AE143" s="11"/>
      <c r="AF143" s="11"/>
    </row>
    <row r="144" spans="1:32" ht="21.75" customHeight="1" x14ac:dyDescent="0.25">
      <c r="A144" s="647" t="s">
        <v>65</v>
      </c>
      <c r="B144" s="647"/>
      <c r="C144" s="89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1"/>
      <c r="O144" s="11"/>
      <c r="P144" s="4"/>
      <c r="AC144" s="11"/>
      <c r="AD144" s="11"/>
      <c r="AE144" s="11"/>
      <c r="AF144" s="11"/>
    </row>
    <row r="145" spans="1:32" ht="19.5" customHeight="1" x14ac:dyDescent="0.25">
      <c r="A145" s="683" t="s">
        <v>188</v>
      </c>
      <c r="B145" s="36" t="s">
        <v>189</v>
      </c>
      <c r="C145" s="80" t="s">
        <v>79</v>
      </c>
      <c r="D145" s="44">
        <v>40.606060606060609</v>
      </c>
      <c r="E145" s="44">
        <v>32.863636363636367</v>
      </c>
      <c r="F145" s="44">
        <v>32.272727272727273</v>
      </c>
      <c r="G145" s="44">
        <v>29.291666666666668</v>
      </c>
      <c r="H145" s="44">
        <v>30.5</v>
      </c>
      <c r="I145" s="44">
        <v>35.416666666666664</v>
      </c>
      <c r="J145" s="44">
        <v>38</v>
      </c>
      <c r="K145" s="44">
        <v>38.6</v>
      </c>
      <c r="L145" s="44">
        <v>31.541666666666668</v>
      </c>
      <c r="M145" s="44">
        <v>35.916666666666664</v>
      </c>
      <c r="N145" s="44">
        <v>34.133333333333333</v>
      </c>
      <c r="O145" s="44">
        <v>38.333333333333336</v>
      </c>
      <c r="P145" s="67">
        <f t="shared" si="4"/>
        <v>34.789646464646466</v>
      </c>
      <c r="AC145" s="11"/>
      <c r="AD145" s="11"/>
      <c r="AE145" s="11"/>
      <c r="AF145" s="11"/>
    </row>
    <row r="146" spans="1:32" ht="19.5" customHeight="1" x14ac:dyDescent="0.25">
      <c r="A146" s="685"/>
      <c r="B146" s="36" t="s">
        <v>190</v>
      </c>
      <c r="C146" s="80" t="s">
        <v>79</v>
      </c>
      <c r="D146" s="44">
        <v>53.446969696969695</v>
      </c>
      <c r="E146" s="44">
        <v>46.143939393939398</v>
      </c>
      <c r="F146" s="44">
        <v>44.18181818181818</v>
      </c>
      <c r="G146" s="44">
        <v>42.270833333333336</v>
      </c>
      <c r="H146" s="44">
        <v>42.263888888888886</v>
      </c>
      <c r="I146" s="44">
        <v>47.4375</v>
      </c>
      <c r="J146" s="44">
        <v>51.756944444444436</v>
      </c>
      <c r="K146" s="44">
        <v>51.05</v>
      </c>
      <c r="L146" s="44">
        <v>45.666666666666664</v>
      </c>
      <c r="M146" s="44">
        <v>46.645833333333336</v>
      </c>
      <c r="N146" s="44">
        <v>47.211111111111101</v>
      </c>
      <c r="O146" s="44">
        <v>51.354166666666664</v>
      </c>
      <c r="P146" s="67">
        <f t="shared" si="4"/>
        <v>47.452472643097643</v>
      </c>
      <c r="AC146" s="11"/>
      <c r="AD146" s="11"/>
      <c r="AE146" s="11"/>
      <c r="AF146" s="11"/>
    </row>
    <row r="147" spans="1:32" ht="18.75" customHeight="1" x14ac:dyDescent="0.25">
      <c r="A147" s="64"/>
      <c r="B147" s="36" t="s">
        <v>97</v>
      </c>
      <c r="C147" s="80" t="s">
        <v>63</v>
      </c>
      <c r="D147" s="44">
        <v>4.6729797979797985</v>
      </c>
      <c r="E147" s="44">
        <v>5.1186868686868685</v>
      </c>
      <c r="F147" s="44">
        <v>5.7196969696969697</v>
      </c>
      <c r="G147" s="44">
        <v>5.385416666666667</v>
      </c>
      <c r="H147" s="44">
        <v>4.9201388888888893</v>
      </c>
      <c r="I147" s="44">
        <v>4.9756944444444446</v>
      </c>
      <c r="J147" s="44">
        <v>5.2638888888888893</v>
      </c>
      <c r="K147" s="44">
        <v>5.477777777777777</v>
      </c>
      <c r="L147" s="44">
        <v>5.458333333333333</v>
      </c>
      <c r="M147" s="44">
        <v>5.9236111111111116</v>
      </c>
      <c r="N147" s="44">
        <v>5.916666666666667</v>
      </c>
      <c r="O147" s="44">
        <v>6</v>
      </c>
      <c r="P147" s="67">
        <f t="shared" si="4"/>
        <v>5.4027409511784512</v>
      </c>
      <c r="AC147" s="11"/>
      <c r="AD147" s="11"/>
      <c r="AE147" s="11"/>
      <c r="AF147" s="11"/>
    </row>
    <row r="148" spans="1:32" s="11" customFormat="1" ht="7.5" customHeight="1" x14ac:dyDescent="0.25">
      <c r="A148" s="15"/>
      <c r="B148" s="15"/>
      <c r="C148" s="83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P148" s="4"/>
    </row>
    <row r="149" spans="1:32" s="11" customFormat="1" x14ac:dyDescent="0.25">
      <c r="A149" s="7" t="s">
        <v>84</v>
      </c>
      <c r="B149" s="7" t="s">
        <v>84</v>
      </c>
      <c r="C149" s="89"/>
    </row>
    <row r="150" spans="1:32" s="11" customFormat="1" ht="14.25" customHeight="1" x14ac:dyDescent="0.25">
      <c r="A150" s="9" t="s">
        <v>260</v>
      </c>
      <c r="B150" s="9" t="s">
        <v>260</v>
      </c>
      <c r="C150" s="89"/>
    </row>
    <row r="151" spans="1:32" s="11" customFormat="1" x14ac:dyDescent="0.25">
      <c r="C151" s="8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1:32" s="11" customFormat="1" x14ac:dyDescent="0.25">
      <c r="C152" s="89"/>
    </row>
    <row r="153" spans="1:32" s="11" customFormat="1" x14ac:dyDescent="0.25">
      <c r="C153" s="89"/>
    </row>
    <row r="154" spans="1:32" s="11" customFormat="1" x14ac:dyDescent="0.25">
      <c r="C154" s="89"/>
    </row>
    <row r="155" spans="1:32" s="11" customFormat="1" x14ac:dyDescent="0.25">
      <c r="C155" s="89"/>
    </row>
    <row r="156" spans="1:32" s="11" customFormat="1" x14ac:dyDescent="0.25">
      <c r="C156" s="89"/>
    </row>
    <row r="157" spans="1:32" s="11" customFormat="1" x14ac:dyDescent="0.25">
      <c r="C157" s="89"/>
    </row>
    <row r="158" spans="1:32" s="11" customFormat="1" x14ac:dyDescent="0.25">
      <c r="C158" s="89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32" s="11" customFormat="1" x14ac:dyDescent="0.25">
      <c r="C159" s="89"/>
      <c r="D159" s="26"/>
      <c r="E159" s="26"/>
      <c r="F159" s="26"/>
      <c r="G159" s="26"/>
      <c r="H159" s="26"/>
      <c r="I159" s="27"/>
      <c r="J159" s="26"/>
      <c r="K159" s="26"/>
      <c r="L159" s="28"/>
      <c r="M159" s="29"/>
      <c r="N159" s="28"/>
      <c r="O159" s="28"/>
    </row>
    <row r="160" spans="1:32" s="11" customFormat="1" x14ac:dyDescent="0.25">
      <c r="C160" s="89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3:3" s="11" customFormat="1" x14ac:dyDescent="0.25">
      <c r="C161" s="89"/>
    </row>
    <row r="162" spans="3:3" s="11" customFormat="1" x14ac:dyDescent="0.25">
      <c r="C162" s="89"/>
    </row>
    <row r="163" spans="3:3" s="11" customFormat="1" x14ac:dyDescent="0.25">
      <c r="C163" s="89"/>
    </row>
    <row r="164" spans="3:3" s="11" customFormat="1" x14ac:dyDescent="0.25">
      <c r="C164" s="89"/>
    </row>
    <row r="165" spans="3:3" s="11" customFormat="1" x14ac:dyDescent="0.25">
      <c r="C165" s="89"/>
    </row>
    <row r="166" spans="3:3" s="11" customFormat="1" x14ac:dyDescent="0.25">
      <c r="C166" s="89"/>
    </row>
    <row r="167" spans="3:3" s="11" customFormat="1" x14ac:dyDescent="0.25">
      <c r="C167" s="89"/>
    </row>
    <row r="168" spans="3:3" s="11" customFormat="1" x14ac:dyDescent="0.25">
      <c r="C168" s="89"/>
    </row>
    <row r="169" spans="3:3" s="11" customFormat="1" x14ac:dyDescent="0.25">
      <c r="C169" s="89"/>
    </row>
    <row r="170" spans="3:3" s="11" customFormat="1" x14ac:dyDescent="0.25">
      <c r="C170" s="89"/>
    </row>
    <row r="171" spans="3:3" s="11" customFormat="1" x14ac:dyDescent="0.25">
      <c r="C171" s="89"/>
    </row>
    <row r="172" spans="3:3" s="11" customFormat="1" x14ac:dyDescent="0.25">
      <c r="C172" s="89"/>
    </row>
    <row r="173" spans="3:3" s="11" customFormat="1" x14ac:dyDescent="0.25">
      <c r="C173" s="89"/>
    </row>
    <row r="174" spans="3:3" s="11" customFormat="1" x14ac:dyDescent="0.25">
      <c r="C174" s="89"/>
    </row>
    <row r="175" spans="3:3" s="11" customFormat="1" x14ac:dyDescent="0.25">
      <c r="C175" s="89"/>
    </row>
    <row r="176" spans="3:3" s="11" customFormat="1" x14ac:dyDescent="0.25">
      <c r="C176" s="89"/>
    </row>
    <row r="177" spans="3:20" s="11" customFormat="1" x14ac:dyDescent="0.25">
      <c r="C177" s="89"/>
    </row>
    <row r="178" spans="3:20" s="11" customFormat="1" x14ac:dyDescent="0.25">
      <c r="C178" s="89"/>
    </row>
    <row r="179" spans="3:20" s="11" customFormat="1" x14ac:dyDescent="0.25">
      <c r="C179" s="89"/>
    </row>
    <row r="180" spans="3:20" s="11" customFormat="1" x14ac:dyDescent="0.25">
      <c r="C180" s="89"/>
    </row>
    <row r="181" spans="3:20" s="11" customFormat="1" x14ac:dyDescent="0.25">
      <c r="C181" s="89"/>
    </row>
    <row r="182" spans="3:20" s="11" customFormat="1" x14ac:dyDescent="0.25">
      <c r="C182" s="89"/>
    </row>
    <row r="183" spans="3:20" s="11" customFormat="1" x14ac:dyDescent="0.25">
      <c r="C183" s="89"/>
    </row>
    <row r="184" spans="3:20" s="11" customFormat="1" x14ac:dyDescent="0.25">
      <c r="C184" s="89"/>
    </row>
    <row r="185" spans="3:20" s="11" customFormat="1" x14ac:dyDescent="0.25">
      <c r="C185" s="89"/>
    </row>
    <row r="189" spans="3:20" x14ac:dyDescent="0.25">
      <c r="T189" s="11" t="s">
        <v>83</v>
      </c>
    </row>
  </sheetData>
  <mergeCells count="39">
    <mergeCell ref="A137:A140"/>
    <mergeCell ref="A141:A143"/>
    <mergeCell ref="A145:A146"/>
    <mergeCell ref="A116:A118"/>
    <mergeCell ref="A119:A124"/>
    <mergeCell ref="A131:P131"/>
    <mergeCell ref="A132:P132"/>
    <mergeCell ref="A134:A135"/>
    <mergeCell ref="B134:B135"/>
    <mergeCell ref="A95:A98"/>
    <mergeCell ref="A99:A104"/>
    <mergeCell ref="A106:A107"/>
    <mergeCell ref="A108:A111"/>
    <mergeCell ref="A112:A113"/>
    <mergeCell ref="A73:A74"/>
    <mergeCell ref="A81:A82"/>
    <mergeCell ref="A89:P89"/>
    <mergeCell ref="A90:P90"/>
    <mergeCell ref="A92:A93"/>
    <mergeCell ref="B92:B93"/>
    <mergeCell ref="A55:A58"/>
    <mergeCell ref="A59:A60"/>
    <mergeCell ref="A62:A63"/>
    <mergeCell ref="A64:A66"/>
    <mergeCell ref="A70:A71"/>
    <mergeCell ref="A28:A30"/>
    <mergeCell ref="A33:A40"/>
    <mergeCell ref="A46:P46"/>
    <mergeCell ref="A47:P47"/>
    <mergeCell ref="A49:A50"/>
    <mergeCell ref="B49:B50"/>
    <mergeCell ref="A14:A19"/>
    <mergeCell ref="A20:A21"/>
    <mergeCell ref="A25:A26"/>
    <mergeCell ref="A2:P2"/>
    <mergeCell ref="A3:P3"/>
    <mergeCell ref="A5:A6"/>
    <mergeCell ref="B5:B6"/>
    <mergeCell ref="A8:A10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5"/>
  <sheetViews>
    <sheetView topLeftCell="A30" zoomScale="90" zoomScaleNormal="90" workbookViewId="0">
      <selection activeCell="A47" sqref="A47"/>
    </sheetView>
  </sheetViews>
  <sheetFormatPr baseColWidth="10" defaultColWidth="11.42578125" defaultRowHeight="15" x14ac:dyDescent="0.25"/>
  <cols>
    <col min="1" max="1" width="24.5703125" customWidth="1"/>
    <col min="2" max="2" width="6.28515625" style="1" customWidth="1"/>
    <col min="3" max="14" width="9.85546875" customWidth="1"/>
    <col min="15" max="15" width="14.42578125" customWidth="1"/>
    <col min="257" max="257" width="24.5703125" customWidth="1"/>
    <col min="258" max="258" width="6.28515625" customWidth="1"/>
    <col min="259" max="270" width="9.85546875" customWidth="1"/>
    <col min="271" max="271" width="6.85546875" customWidth="1"/>
    <col min="513" max="513" width="24.5703125" customWidth="1"/>
    <col min="514" max="514" width="6.28515625" customWidth="1"/>
    <col min="515" max="526" width="9.85546875" customWidth="1"/>
    <col min="527" max="527" width="6.85546875" customWidth="1"/>
    <col min="769" max="769" width="24.5703125" customWidth="1"/>
    <col min="770" max="770" width="6.28515625" customWidth="1"/>
    <col min="771" max="782" width="9.85546875" customWidth="1"/>
    <col min="783" max="783" width="6.85546875" customWidth="1"/>
    <col min="1025" max="1025" width="24.5703125" customWidth="1"/>
    <col min="1026" max="1026" width="6.28515625" customWidth="1"/>
    <col min="1027" max="1038" width="9.85546875" customWidth="1"/>
    <col min="1039" max="1039" width="6.85546875" customWidth="1"/>
    <col min="1281" max="1281" width="24.5703125" customWidth="1"/>
    <col min="1282" max="1282" width="6.28515625" customWidth="1"/>
    <col min="1283" max="1294" width="9.85546875" customWidth="1"/>
    <col min="1295" max="1295" width="6.85546875" customWidth="1"/>
    <col min="1537" max="1537" width="24.5703125" customWidth="1"/>
    <col min="1538" max="1538" width="6.28515625" customWidth="1"/>
    <col min="1539" max="1550" width="9.85546875" customWidth="1"/>
    <col min="1551" max="1551" width="6.85546875" customWidth="1"/>
    <col min="1793" max="1793" width="24.5703125" customWidth="1"/>
    <col min="1794" max="1794" width="6.28515625" customWidth="1"/>
    <col min="1795" max="1806" width="9.85546875" customWidth="1"/>
    <col min="1807" max="1807" width="6.85546875" customWidth="1"/>
    <col min="2049" max="2049" width="24.5703125" customWidth="1"/>
    <col min="2050" max="2050" width="6.28515625" customWidth="1"/>
    <col min="2051" max="2062" width="9.85546875" customWidth="1"/>
    <col min="2063" max="2063" width="6.85546875" customWidth="1"/>
    <col min="2305" max="2305" width="24.5703125" customWidth="1"/>
    <col min="2306" max="2306" width="6.28515625" customWidth="1"/>
    <col min="2307" max="2318" width="9.85546875" customWidth="1"/>
    <col min="2319" max="2319" width="6.85546875" customWidth="1"/>
    <col min="2561" max="2561" width="24.5703125" customWidth="1"/>
    <col min="2562" max="2562" width="6.28515625" customWidth="1"/>
    <col min="2563" max="2574" width="9.85546875" customWidth="1"/>
    <col min="2575" max="2575" width="6.85546875" customWidth="1"/>
    <col min="2817" max="2817" width="24.5703125" customWidth="1"/>
    <col min="2818" max="2818" width="6.28515625" customWidth="1"/>
    <col min="2819" max="2830" width="9.85546875" customWidth="1"/>
    <col min="2831" max="2831" width="6.85546875" customWidth="1"/>
    <col min="3073" max="3073" width="24.5703125" customWidth="1"/>
    <col min="3074" max="3074" width="6.28515625" customWidth="1"/>
    <col min="3075" max="3086" width="9.85546875" customWidth="1"/>
    <col min="3087" max="3087" width="6.85546875" customWidth="1"/>
    <col min="3329" max="3329" width="24.5703125" customWidth="1"/>
    <col min="3330" max="3330" width="6.28515625" customWidth="1"/>
    <col min="3331" max="3342" width="9.85546875" customWidth="1"/>
    <col min="3343" max="3343" width="6.85546875" customWidth="1"/>
    <col min="3585" max="3585" width="24.5703125" customWidth="1"/>
    <col min="3586" max="3586" width="6.28515625" customWidth="1"/>
    <col min="3587" max="3598" width="9.85546875" customWidth="1"/>
    <col min="3599" max="3599" width="6.85546875" customWidth="1"/>
    <col min="3841" max="3841" width="24.5703125" customWidth="1"/>
    <col min="3842" max="3842" width="6.28515625" customWidth="1"/>
    <col min="3843" max="3854" width="9.85546875" customWidth="1"/>
    <col min="3855" max="3855" width="6.85546875" customWidth="1"/>
    <col min="4097" max="4097" width="24.5703125" customWidth="1"/>
    <col min="4098" max="4098" width="6.28515625" customWidth="1"/>
    <col min="4099" max="4110" width="9.85546875" customWidth="1"/>
    <col min="4111" max="4111" width="6.85546875" customWidth="1"/>
    <col min="4353" max="4353" width="24.5703125" customWidth="1"/>
    <col min="4354" max="4354" width="6.28515625" customWidth="1"/>
    <col min="4355" max="4366" width="9.85546875" customWidth="1"/>
    <col min="4367" max="4367" width="6.85546875" customWidth="1"/>
    <col min="4609" max="4609" width="24.5703125" customWidth="1"/>
    <col min="4610" max="4610" width="6.28515625" customWidth="1"/>
    <col min="4611" max="4622" width="9.85546875" customWidth="1"/>
    <col min="4623" max="4623" width="6.85546875" customWidth="1"/>
    <col min="4865" max="4865" width="24.5703125" customWidth="1"/>
    <col min="4866" max="4866" width="6.28515625" customWidth="1"/>
    <col min="4867" max="4878" width="9.85546875" customWidth="1"/>
    <col min="4879" max="4879" width="6.85546875" customWidth="1"/>
    <col min="5121" max="5121" width="24.5703125" customWidth="1"/>
    <col min="5122" max="5122" width="6.28515625" customWidth="1"/>
    <col min="5123" max="5134" width="9.85546875" customWidth="1"/>
    <col min="5135" max="5135" width="6.85546875" customWidth="1"/>
    <col min="5377" max="5377" width="24.5703125" customWidth="1"/>
    <col min="5378" max="5378" width="6.28515625" customWidth="1"/>
    <col min="5379" max="5390" width="9.85546875" customWidth="1"/>
    <col min="5391" max="5391" width="6.85546875" customWidth="1"/>
    <col min="5633" max="5633" width="24.5703125" customWidth="1"/>
    <col min="5634" max="5634" width="6.28515625" customWidth="1"/>
    <col min="5635" max="5646" width="9.85546875" customWidth="1"/>
    <col min="5647" max="5647" width="6.85546875" customWidth="1"/>
    <col min="5889" max="5889" width="24.5703125" customWidth="1"/>
    <col min="5890" max="5890" width="6.28515625" customWidth="1"/>
    <col min="5891" max="5902" width="9.85546875" customWidth="1"/>
    <col min="5903" max="5903" width="6.85546875" customWidth="1"/>
    <col min="6145" max="6145" width="24.5703125" customWidth="1"/>
    <col min="6146" max="6146" width="6.28515625" customWidth="1"/>
    <col min="6147" max="6158" width="9.85546875" customWidth="1"/>
    <col min="6159" max="6159" width="6.85546875" customWidth="1"/>
    <col min="6401" max="6401" width="24.5703125" customWidth="1"/>
    <col min="6402" max="6402" width="6.28515625" customWidth="1"/>
    <col min="6403" max="6414" width="9.85546875" customWidth="1"/>
    <col min="6415" max="6415" width="6.85546875" customWidth="1"/>
    <col min="6657" max="6657" width="24.5703125" customWidth="1"/>
    <col min="6658" max="6658" width="6.28515625" customWidth="1"/>
    <col min="6659" max="6670" width="9.85546875" customWidth="1"/>
    <col min="6671" max="6671" width="6.85546875" customWidth="1"/>
    <col min="6913" max="6913" width="24.5703125" customWidth="1"/>
    <col min="6914" max="6914" width="6.28515625" customWidth="1"/>
    <col min="6915" max="6926" width="9.85546875" customWidth="1"/>
    <col min="6927" max="6927" width="6.85546875" customWidth="1"/>
    <col min="7169" max="7169" width="24.5703125" customWidth="1"/>
    <col min="7170" max="7170" width="6.28515625" customWidth="1"/>
    <col min="7171" max="7182" width="9.85546875" customWidth="1"/>
    <col min="7183" max="7183" width="6.85546875" customWidth="1"/>
    <col min="7425" max="7425" width="24.5703125" customWidth="1"/>
    <col min="7426" max="7426" width="6.28515625" customWidth="1"/>
    <col min="7427" max="7438" width="9.85546875" customWidth="1"/>
    <col min="7439" max="7439" width="6.85546875" customWidth="1"/>
    <col min="7681" max="7681" width="24.5703125" customWidth="1"/>
    <col min="7682" max="7682" width="6.28515625" customWidth="1"/>
    <col min="7683" max="7694" width="9.85546875" customWidth="1"/>
    <col min="7695" max="7695" width="6.85546875" customWidth="1"/>
    <col min="7937" max="7937" width="24.5703125" customWidth="1"/>
    <col min="7938" max="7938" width="6.28515625" customWidth="1"/>
    <col min="7939" max="7950" width="9.85546875" customWidth="1"/>
    <col min="7951" max="7951" width="6.85546875" customWidth="1"/>
    <col min="8193" max="8193" width="24.5703125" customWidth="1"/>
    <col min="8194" max="8194" width="6.28515625" customWidth="1"/>
    <col min="8195" max="8206" width="9.85546875" customWidth="1"/>
    <col min="8207" max="8207" width="6.85546875" customWidth="1"/>
    <col min="8449" max="8449" width="24.5703125" customWidth="1"/>
    <col min="8450" max="8450" width="6.28515625" customWidth="1"/>
    <col min="8451" max="8462" width="9.85546875" customWidth="1"/>
    <col min="8463" max="8463" width="6.85546875" customWidth="1"/>
    <col min="8705" max="8705" width="24.5703125" customWidth="1"/>
    <col min="8706" max="8706" width="6.28515625" customWidth="1"/>
    <col min="8707" max="8718" width="9.85546875" customWidth="1"/>
    <col min="8719" max="8719" width="6.85546875" customWidth="1"/>
    <col min="8961" max="8961" width="24.5703125" customWidth="1"/>
    <col min="8962" max="8962" width="6.28515625" customWidth="1"/>
    <col min="8963" max="8974" width="9.85546875" customWidth="1"/>
    <col min="8975" max="8975" width="6.85546875" customWidth="1"/>
    <col min="9217" max="9217" width="24.5703125" customWidth="1"/>
    <col min="9218" max="9218" width="6.28515625" customWidth="1"/>
    <col min="9219" max="9230" width="9.85546875" customWidth="1"/>
    <col min="9231" max="9231" width="6.85546875" customWidth="1"/>
    <col min="9473" max="9473" width="24.5703125" customWidth="1"/>
    <col min="9474" max="9474" width="6.28515625" customWidth="1"/>
    <col min="9475" max="9486" width="9.85546875" customWidth="1"/>
    <col min="9487" max="9487" width="6.85546875" customWidth="1"/>
    <col min="9729" max="9729" width="24.5703125" customWidth="1"/>
    <col min="9730" max="9730" width="6.28515625" customWidth="1"/>
    <col min="9731" max="9742" width="9.85546875" customWidth="1"/>
    <col min="9743" max="9743" width="6.85546875" customWidth="1"/>
    <col min="9985" max="9985" width="24.5703125" customWidth="1"/>
    <col min="9986" max="9986" width="6.28515625" customWidth="1"/>
    <col min="9987" max="9998" width="9.85546875" customWidth="1"/>
    <col min="9999" max="9999" width="6.85546875" customWidth="1"/>
    <col min="10241" max="10241" width="24.5703125" customWidth="1"/>
    <col min="10242" max="10242" width="6.28515625" customWidth="1"/>
    <col min="10243" max="10254" width="9.85546875" customWidth="1"/>
    <col min="10255" max="10255" width="6.85546875" customWidth="1"/>
    <col min="10497" max="10497" width="24.5703125" customWidth="1"/>
    <col min="10498" max="10498" width="6.28515625" customWidth="1"/>
    <col min="10499" max="10510" width="9.85546875" customWidth="1"/>
    <col min="10511" max="10511" width="6.85546875" customWidth="1"/>
    <col min="10753" max="10753" width="24.5703125" customWidth="1"/>
    <col min="10754" max="10754" width="6.28515625" customWidth="1"/>
    <col min="10755" max="10766" width="9.85546875" customWidth="1"/>
    <col min="10767" max="10767" width="6.85546875" customWidth="1"/>
    <col min="11009" max="11009" width="24.5703125" customWidth="1"/>
    <col min="11010" max="11010" width="6.28515625" customWidth="1"/>
    <col min="11011" max="11022" width="9.85546875" customWidth="1"/>
    <col min="11023" max="11023" width="6.85546875" customWidth="1"/>
    <col min="11265" max="11265" width="24.5703125" customWidth="1"/>
    <col min="11266" max="11266" width="6.28515625" customWidth="1"/>
    <col min="11267" max="11278" width="9.85546875" customWidth="1"/>
    <col min="11279" max="11279" width="6.85546875" customWidth="1"/>
    <col min="11521" max="11521" width="24.5703125" customWidth="1"/>
    <col min="11522" max="11522" width="6.28515625" customWidth="1"/>
    <col min="11523" max="11534" width="9.85546875" customWidth="1"/>
    <col min="11535" max="11535" width="6.85546875" customWidth="1"/>
    <col min="11777" max="11777" width="24.5703125" customWidth="1"/>
    <col min="11778" max="11778" width="6.28515625" customWidth="1"/>
    <col min="11779" max="11790" width="9.85546875" customWidth="1"/>
    <col min="11791" max="11791" width="6.85546875" customWidth="1"/>
    <col min="12033" max="12033" width="24.5703125" customWidth="1"/>
    <col min="12034" max="12034" width="6.28515625" customWidth="1"/>
    <col min="12035" max="12046" width="9.85546875" customWidth="1"/>
    <col min="12047" max="12047" width="6.85546875" customWidth="1"/>
    <col min="12289" max="12289" width="24.5703125" customWidth="1"/>
    <col min="12290" max="12290" width="6.28515625" customWidth="1"/>
    <col min="12291" max="12302" width="9.85546875" customWidth="1"/>
    <col min="12303" max="12303" width="6.85546875" customWidth="1"/>
    <col min="12545" max="12545" width="24.5703125" customWidth="1"/>
    <col min="12546" max="12546" width="6.28515625" customWidth="1"/>
    <col min="12547" max="12558" width="9.85546875" customWidth="1"/>
    <col min="12559" max="12559" width="6.85546875" customWidth="1"/>
    <col min="12801" max="12801" width="24.5703125" customWidth="1"/>
    <col min="12802" max="12802" width="6.28515625" customWidth="1"/>
    <col min="12803" max="12814" width="9.85546875" customWidth="1"/>
    <col min="12815" max="12815" width="6.85546875" customWidth="1"/>
    <col min="13057" max="13057" width="24.5703125" customWidth="1"/>
    <col min="13058" max="13058" width="6.28515625" customWidth="1"/>
    <col min="13059" max="13070" width="9.85546875" customWidth="1"/>
    <col min="13071" max="13071" width="6.85546875" customWidth="1"/>
    <col min="13313" max="13313" width="24.5703125" customWidth="1"/>
    <col min="13314" max="13314" width="6.28515625" customWidth="1"/>
    <col min="13315" max="13326" width="9.85546875" customWidth="1"/>
    <col min="13327" max="13327" width="6.85546875" customWidth="1"/>
    <col min="13569" max="13569" width="24.5703125" customWidth="1"/>
    <col min="13570" max="13570" width="6.28515625" customWidth="1"/>
    <col min="13571" max="13582" width="9.85546875" customWidth="1"/>
    <col min="13583" max="13583" width="6.85546875" customWidth="1"/>
    <col min="13825" max="13825" width="24.5703125" customWidth="1"/>
    <col min="13826" max="13826" width="6.28515625" customWidth="1"/>
    <col min="13827" max="13838" width="9.85546875" customWidth="1"/>
    <col min="13839" max="13839" width="6.85546875" customWidth="1"/>
    <col min="14081" max="14081" width="24.5703125" customWidth="1"/>
    <col min="14082" max="14082" width="6.28515625" customWidth="1"/>
    <col min="14083" max="14094" width="9.85546875" customWidth="1"/>
    <col min="14095" max="14095" width="6.85546875" customWidth="1"/>
    <col min="14337" max="14337" width="24.5703125" customWidth="1"/>
    <col min="14338" max="14338" width="6.28515625" customWidth="1"/>
    <col min="14339" max="14350" width="9.85546875" customWidth="1"/>
    <col min="14351" max="14351" width="6.85546875" customWidth="1"/>
    <col min="14593" max="14593" width="24.5703125" customWidth="1"/>
    <col min="14594" max="14594" width="6.28515625" customWidth="1"/>
    <col min="14595" max="14606" width="9.85546875" customWidth="1"/>
    <col min="14607" max="14607" width="6.85546875" customWidth="1"/>
    <col min="14849" max="14849" width="24.5703125" customWidth="1"/>
    <col min="14850" max="14850" width="6.28515625" customWidth="1"/>
    <col min="14851" max="14862" width="9.85546875" customWidth="1"/>
    <col min="14863" max="14863" width="6.85546875" customWidth="1"/>
    <col min="15105" max="15105" width="24.5703125" customWidth="1"/>
    <col min="15106" max="15106" width="6.28515625" customWidth="1"/>
    <col min="15107" max="15118" width="9.85546875" customWidth="1"/>
    <col min="15119" max="15119" width="6.85546875" customWidth="1"/>
    <col min="15361" max="15361" width="24.5703125" customWidth="1"/>
    <col min="15362" max="15362" width="6.28515625" customWidth="1"/>
    <col min="15363" max="15374" width="9.85546875" customWidth="1"/>
    <col min="15375" max="15375" width="6.85546875" customWidth="1"/>
    <col min="15617" max="15617" width="24.5703125" customWidth="1"/>
    <col min="15618" max="15618" width="6.28515625" customWidth="1"/>
    <col min="15619" max="15630" width="9.85546875" customWidth="1"/>
    <col min="15631" max="15631" width="6.85546875" customWidth="1"/>
    <col min="15873" max="15873" width="24.5703125" customWidth="1"/>
    <col min="15874" max="15874" width="6.28515625" customWidth="1"/>
    <col min="15875" max="15886" width="9.85546875" customWidth="1"/>
    <col min="15887" max="15887" width="6.85546875" customWidth="1"/>
    <col min="16129" max="16129" width="24.5703125" customWidth="1"/>
    <col min="16130" max="16130" width="6.28515625" customWidth="1"/>
    <col min="16131" max="16142" width="9.85546875" customWidth="1"/>
    <col min="16143" max="16143" width="6.85546875" customWidth="1"/>
  </cols>
  <sheetData>
    <row r="1" spans="1:15" ht="24" customHeight="1" x14ac:dyDescent="0.25">
      <c r="A1" s="692" t="s">
        <v>78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5" ht="17.25" x14ac:dyDescent="0.3">
      <c r="A2" s="686" t="s">
        <v>262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</row>
    <row r="3" spans="1:15" ht="4.5" customHeight="1" x14ac:dyDescent="0.2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9.5" customHeight="1" x14ac:dyDescent="0.25">
      <c r="A5" s="149" t="s">
        <v>0</v>
      </c>
      <c r="B5" s="149" t="s">
        <v>263</v>
      </c>
      <c r="C5" s="149" t="s">
        <v>1</v>
      </c>
      <c r="D5" s="149" t="s">
        <v>2</v>
      </c>
      <c r="E5" s="149" t="s">
        <v>3</v>
      </c>
      <c r="F5" s="149" t="s">
        <v>4</v>
      </c>
      <c r="G5" s="149" t="s">
        <v>5</v>
      </c>
      <c r="H5" s="149" t="s">
        <v>6</v>
      </c>
      <c r="I5" s="149" t="s">
        <v>7</v>
      </c>
      <c r="J5" s="149" t="s">
        <v>8</v>
      </c>
      <c r="K5" s="149" t="s">
        <v>9</v>
      </c>
      <c r="L5" s="149" t="s">
        <v>10</v>
      </c>
      <c r="M5" s="149" t="s">
        <v>11</v>
      </c>
      <c r="N5" s="149" t="s">
        <v>12</v>
      </c>
      <c r="O5" s="149" t="s">
        <v>13</v>
      </c>
    </row>
    <row r="6" spans="1:15" ht="21.75" customHeight="1" x14ac:dyDescent="0.25">
      <c r="A6" s="150" t="s">
        <v>42</v>
      </c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x14ac:dyDescent="0.25">
      <c r="A7" s="36" t="s">
        <v>215</v>
      </c>
      <c r="B7" s="37" t="s">
        <v>14</v>
      </c>
      <c r="C7" s="38">
        <v>23.516666666666662</v>
      </c>
      <c r="D7" s="38">
        <v>23.683333333333337</v>
      </c>
      <c r="E7" s="38">
        <v>23.518055555555552</v>
      </c>
      <c r="F7" s="38">
        <v>23.633333333333329</v>
      </c>
      <c r="G7" s="38">
        <v>23.549999999999997</v>
      </c>
      <c r="H7" s="38">
        <v>23.104166666666668</v>
      </c>
      <c r="I7" s="38">
        <v>23.354166666666668</v>
      </c>
      <c r="J7" s="38">
        <v>23.381944444444443</v>
      </c>
      <c r="K7" s="38">
        <v>23.138888888888893</v>
      </c>
      <c r="L7" s="38">
        <v>23.708333333333332</v>
      </c>
      <c r="M7" s="38">
        <v>23.399305555555557</v>
      </c>
      <c r="N7" s="38">
        <v>23.096153846153847</v>
      </c>
      <c r="O7" s="39">
        <f>AVERAGE(C7:N7)</f>
        <v>23.423695690883189</v>
      </c>
    </row>
    <row r="8" spans="1:15" x14ac:dyDescent="0.25">
      <c r="A8" s="36" t="s">
        <v>216</v>
      </c>
      <c r="B8" s="37" t="s">
        <v>14</v>
      </c>
      <c r="C8" s="38">
        <v>21.272222222222226</v>
      </c>
      <c r="D8" s="38">
        <v>21.716666666666669</v>
      </c>
      <c r="E8" s="38">
        <v>21.348611111111111</v>
      </c>
      <c r="F8" s="38">
        <v>21.216666666666665</v>
      </c>
      <c r="G8" s="38">
        <v>21.440909090909091</v>
      </c>
      <c r="H8" s="38">
        <v>21.479166666666668</v>
      </c>
      <c r="I8" s="38">
        <v>21.708333333333332</v>
      </c>
      <c r="J8" s="38">
        <v>21.513888888888889</v>
      </c>
      <c r="K8" s="38">
        <v>21.266666666666666</v>
      </c>
      <c r="L8" s="38">
        <v>21.479166666666668</v>
      </c>
      <c r="M8" s="38">
        <v>21.506944444444443</v>
      </c>
      <c r="N8" s="38">
        <v>21.48076923076923</v>
      </c>
      <c r="O8" s="39">
        <f t="shared" ref="O8:O75" si="0">AVERAGE(C8:N8)</f>
        <v>21.45250097125097</v>
      </c>
    </row>
    <row r="9" spans="1:15" x14ac:dyDescent="0.25">
      <c r="A9" s="36" t="s">
        <v>217</v>
      </c>
      <c r="B9" s="37" t="s">
        <v>14</v>
      </c>
      <c r="C9" s="38">
        <v>18.255555555555556</v>
      </c>
      <c r="D9" s="38">
        <v>18.333333333333332</v>
      </c>
      <c r="E9" s="38">
        <v>18.061111111111114</v>
      </c>
      <c r="F9" s="38">
        <v>18.434722222222224</v>
      </c>
      <c r="G9" s="38">
        <v>18.695454545454542</v>
      </c>
      <c r="H9" s="38">
        <v>18.277777777777775</v>
      </c>
      <c r="I9" s="38">
        <v>18.3125</v>
      </c>
      <c r="J9" s="38">
        <v>18.625</v>
      </c>
      <c r="K9" s="38">
        <v>18.388888888888893</v>
      </c>
      <c r="L9" s="38">
        <v>18.104166666666668</v>
      </c>
      <c r="M9" s="38">
        <v>18.145833333333332</v>
      </c>
      <c r="N9" s="38">
        <v>18.442307692307693</v>
      </c>
      <c r="O9" s="39">
        <f t="shared" si="0"/>
        <v>18.339720927220927</v>
      </c>
    </row>
    <row r="10" spans="1:15" x14ac:dyDescent="0.25">
      <c r="A10" s="36" t="s">
        <v>15</v>
      </c>
      <c r="B10" s="37" t="s">
        <v>14</v>
      </c>
      <c r="C10" s="38">
        <v>12.888888888888889</v>
      </c>
      <c r="D10" s="38">
        <v>12.699999999999998</v>
      </c>
      <c r="E10" s="38">
        <v>13.198611111111111</v>
      </c>
      <c r="F10" s="38">
        <v>13.216666666666669</v>
      </c>
      <c r="G10" s="38">
        <v>13.277272727272729</v>
      </c>
      <c r="H10" s="38">
        <v>13.388888888888888</v>
      </c>
      <c r="I10" s="38">
        <v>13.319444444444443</v>
      </c>
      <c r="J10" s="38">
        <v>14.965277777777779</v>
      </c>
      <c r="K10" s="38">
        <v>15.35</v>
      </c>
      <c r="L10" s="38">
        <v>13.493055555555555</v>
      </c>
      <c r="M10" s="38">
        <v>13.506944444444445</v>
      </c>
      <c r="N10" s="38">
        <v>13.403846153846153</v>
      </c>
      <c r="O10" s="39">
        <f t="shared" si="0"/>
        <v>13.559074721574722</v>
      </c>
    </row>
    <row r="11" spans="1:15" ht="7.5" customHeight="1" x14ac:dyDescent="0.25">
      <c r="A11" s="40"/>
      <c r="B11" s="4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5" ht="25.5" customHeight="1" x14ac:dyDescent="0.25">
      <c r="A12" s="153" t="s">
        <v>44</v>
      </c>
      <c r="B12" s="154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</row>
    <row r="13" spans="1:15" x14ac:dyDescent="0.25">
      <c r="A13" s="36" t="s">
        <v>381</v>
      </c>
      <c r="B13" s="37" t="s">
        <v>14</v>
      </c>
      <c r="C13" s="38">
        <v>39.155555555555559</v>
      </c>
      <c r="D13" s="38">
        <v>40.983333333333327</v>
      </c>
      <c r="E13" s="38">
        <v>44</v>
      </c>
      <c r="F13" s="38">
        <v>46.573611111111113</v>
      </c>
      <c r="G13" s="38">
        <v>50.42878787878788</v>
      </c>
      <c r="H13" s="38">
        <v>54.590277777777771</v>
      </c>
      <c r="I13" s="38">
        <v>54.5</v>
      </c>
      <c r="J13" s="38">
        <v>54.604166666666664</v>
      </c>
      <c r="K13" s="38">
        <v>53.594444444444441</v>
      </c>
      <c r="L13" s="38">
        <v>52.666666666666664</v>
      </c>
      <c r="M13" s="38">
        <v>53.840277777777779</v>
      </c>
      <c r="N13" s="38">
        <v>53.96153846153846</v>
      </c>
      <c r="O13" s="39">
        <f t="shared" si="0"/>
        <v>49.908221639471641</v>
      </c>
    </row>
    <row r="14" spans="1:15" x14ac:dyDescent="0.25">
      <c r="A14" s="36" t="s">
        <v>264</v>
      </c>
      <c r="B14" s="37" t="s">
        <v>14</v>
      </c>
      <c r="C14" s="38">
        <v>38.305555555555557</v>
      </c>
      <c r="D14" s="38">
        <v>38.916666666666664</v>
      </c>
      <c r="E14" s="38">
        <v>39.613888888888887</v>
      </c>
      <c r="F14" s="38">
        <v>39.761111111111113</v>
      </c>
      <c r="G14" s="38">
        <v>40.609090909090909</v>
      </c>
      <c r="H14" s="38">
        <v>43.49305555555555</v>
      </c>
      <c r="I14" s="38">
        <v>44.583333333333336</v>
      </c>
      <c r="J14" s="38">
        <v>47.19444444444445</v>
      </c>
      <c r="K14" s="38">
        <v>47.027777777777786</v>
      </c>
      <c r="L14" s="38">
        <v>47.583333333333336</v>
      </c>
      <c r="M14" s="38">
        <v>49.256944444444436</v>
      </c>
      <c r="N14" s="38">
        <v>51.307692307692307</v>
      </c>
      <c r="O14" s="39">
        <f t="shared" si="0"/>
        <v>43.971074527324525</v>
      </c>
    </row>
    <row r="15" spans="1:15" x14ac:dyDescent="0.25">
      <c r="A15" s="36" t="s">
        <v>265</v>
      </c>
      <c r="B15" s="37" t="s">
        <v>14</v>
      </c>
      <c r="C15" s="38">
        <v>30.633333333333333</v>
      </c>
      <c r="D15" s="38">
        <v>31.899999999999995</v>
      </c>
      <c r="E15" s="38">
        <v>34.906944444444449</v>
      </c>
      <c r="F15" s="38">
        <v>38.008333333333333</v>
      </c>
      <c r="G15" s="38">
        <v>44.118181818181817</v>
      </c>
      <c r="H15" s="38">
        <v>45.826388888888886</v>
      </c>
      <c r="I15" s="38">
        <v>43.645833333333336</v>
      </c>
      <c r="J15" s="38">
        <v>44.645833333333336</v>
      </c>
      <c r="K15" s="38">
        <v>45.05555555555555</v>
      </c>
      <c r="L15" s="38">
        <v>44.173611111111114</v>
      </c>
      <c r="M15" s="38">
        <v>43.597222222222221</v>
      </c>
      <c r="N15" s="38">
        <v>43.192307692307693</v>
      </c>
      <c r="O15" s="39">
        <f t="shared" si="0"/>
        <v>40.808628755503754</v>
      </c>
    </row>
    <row r="16" spans="1:15" x14ac:dyDescent="0.25">
      <c r="A16" s="36" t="s">
        <v>266</v>
      </c>
      <c r="B16" s="37" t="s">
        <v>14</v>
      </c>
      <c r="C16" s="38"/>
      <c r="D16" s="38">
        <v>50.072916666666664</v>
      </c>
      <c r="E16" s="38">
        <v>44.666666666666671</v>
      </c>
      <c r="F16" s="38">
        <v>47.4</v>
      </c>
      <c r="G16" s="38">
        <v>49.35</v>
      </c>
      <c r="H16" s="38"/>
      <c r="I16" s="38">
        <v>45.341666666666669</v>
      </c>
      <c r="J16" s="38">
        <v>46.145833333333336</v>
      </c>
      <c r="K16" s="38">
        <v>46.05555555555555</v>
      </c>
      <c r="L16" s="38">
        <v>44.923611111111114</v>
      </c>
      <c r="M16" s="38">
        <v>45.854166666666664</v>
      </c>
      <c r="N16" s="38">
        <v>45.275641025641029</v>
      </c>
      <c r="O16" s="39">
        <f t="shared" si="0"/>
        <v>46.508605769230769</v>
      </c>
    </row>
    <row r="17" spans="1:15" x14ac:dyDescent="0.25">
      <c r="A17" s="36" t="s">
        <v>267</v>
      </c>
      <c r="B17" s="37" t="s">
        <v>14</v>
      </c>
      <c r="C17" s="38">
        <v>44.601851851851848</v>
      </c>
      <c r="D17" s="38">
        <v>49.023333333333333</v>
      </c>
      <c r="E17" s="38">
        <v>42.801666666666662</v>
      </c>
      <c r="F17" s="38">
        <v>49.270833333333329</v>
      </c>
      <c r="G17" s="38">
        <v>48.257575757575758</v>
      </c>
      <c r="H17" s="38">
        <v>45.5625</v>
      </c>
      <c r="I17" s="38">
        <v>47.952380952380956</v>
      </c>
      <c r="J17" s="38">
        <v>47.5</v>
      </c>
      <c r="K17" s="38"/>
      <c r="L17" s="38">
        <v>45</v>
      </c>
      <c r="M17" s="38"/>
      <c r="N17" s="38"/>
      <c r="O17" s="39">
        <f t="shared" si="0"/>
        <v>46.663349099460206</v>
      </c>
    </row>
    <row r="18" spans="1:15" x14ac:dyDescent="0.25">
      <c r="A18" s="36" t="s">
        <v>268</v>
      </c>
      <c r="B18" s="37" t="s">
        <v>14</v>
      </c>
      <c r="C18" s="38">
        <v>51.40625</v>
      </c>
      <c r="D18" s="38">
        <v>53</v>
      </c>
      <c r="E18" s="38">
        <v>54.802083333333329</v>
      </c>
      <c r="F18" s="38">
        <v>53.652777777777779</v>
      </c>
      <c r="G18" s="38">
        <v>51.472727272727276</v>
      </c>
      <c r="H18" s="38">
        <v>47.19444444444445</v>
      </c>
      <c r="I18" s="38">
        <v>45.1875</v>
      </c>
      <c r="J18" s="38">
        <v>47.229166666666664</v>
      </c>
      <c r="K18" s="38">
        <v>47.005555555555553</v>
      </c>
      <c r="L18" s="38">
        <v>44.291666666666664</v>
      </c>
      <c r="M18" s="38">
        <v>44.125</v>
      </c>
      <c r="N18" s="38">
        <v>44.230769230769234</v>
      </c>
      <c r="O18" s="39">
        <f t="shared" si="0"/>
        <v>48.633161745661745</v>
      </c>
    </row>
    <row r="19" spans="1:15" x14ac:dyDescent="0.25">
      <c r="A19" s="36" t="s">
        <v>218</v>
      </c>
      <c r="B19" s="37" t="s">
        <v>14</v>
      </c>
      <c r="C19" s="38">
        <v>57.407407407407405</v>
      </c>
      <c r="D19" s="38">
        <v>56.291666666666664</v>
      </c>
      <c r="E19" s="38">
        <v>60.56388888888889</v>
      </c>
      <c r="F19" s="38">
        <v>54.965277777777771</v>
      </c>
      <c r="G19" s="38">
        <v>65.265151515151516</v>
      </c>
      <c r="H19" s="38">
        <v>69.375</v>
      </c>
      <c r="I19" s="38">
        <v>69.479166666666671</v>
      </c>
      <c r="J19" s="38">
        <v>68.090277777777786</v>
      </c>
      <c r="K19" s="38">
        <v>78.177777777777777</v>
      </c>
      <c r="L19" s="38">
        <v>79.270833333333329</v>
      </c>
      <c r="M19" s="38">
        <v>74.583333333333329</v>
      </c>
      <c r="N19" s="38">
        <v>62.21153846153846</v>
      </c>
      <c r="O19" s="39">
        <f t="shared" si="0"/>
        <v>66.306776633859968</v>
      </c>
    </row>
    <row r="20" spans="1:15" x14ac:dyDescent="0.25">
      <c r="A20" s="36" t="s">
        <v>219</v>
      </c>
      <c r="B20" s="37" t="s">
        <v>14</v>
      </c>
      <c r="C20" s="38">
        <v>15.444444444444445</v>
      </c>
      <c r="D20" s="38">
        <v>18.75</v>
      </c>
      <c r="E20" s="38">
        <v>27.208333333333332</v>
      </c>
      <c r="F20" s="38">
        <v>19.083333333333332</v>
      </c>
      <c r="G20" s="38">
        <v>20.181818181818183</v>
      </c>
      <c r="H20" s="38">
        <v>19.333333333333332</v>
      </c>
      <c r="I20" s="38">
        <v>21</v>
      </c>
      <c r="J20" s="38">
        <v>18.149999999999999</v>
      </c>
      <c r="K20" s="38">
        <v>16</v>
      </c>
      <c r="L20" s="38">
        <v>20</v>
      </c>
      <c r="M20" s="38">
        <v>18.416666666666668</v>
      </c>
      <c r="N20" s="38">
        <v>16.307692307692307</v>
      </c>
      <c r="O20" s="39">
        <f t="shared" si="0"/>
        <v>19.156301800051796</v>
      </c>
    </row>
    <row r="21" spans="1:15" ht="5.25" customHeight="1" x14ac:dyDescent="0.25">
      <c r="A21" s="47"/>
      <c r="B21" s="4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</row>
    <row r="22" spans="1:15" ht="24" customHeight="1" x14ac:dyDescent="0.25">
      <c r="A22" s="157" t="s">
        <v>45</v>
      </c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6"/>
    </row>
    <row r="23" spans="1:15" x14ac:dyDescent="0.25">
      <c r="A23" s="36" t="s">
        <v>16</v>
      </c>
      <c r="B23" s="37" t="s">
        <v>14</v>
      </c>
      <c r="C23" s="38">
        <v>13.3</v>
      </c>
      <c r="D23" s="38">
        <v>10.91666666666667</v>
      </c>
      <c r="E23" s="38">
        <v>10.968055555555557</v>
      </c>
      <c r="F23" s="38">
        <v>10.280555555555555</v>
      </c>
      <c r="G23" s="38">
        <v>9.6727272727272737</v>
      </c>
      <c r="H23" s="38">
        <v>10.736111111111109</v>
      </c>
      <c r="I23" s="38">
        <v>10.604166666666666</v>
      </c>
      <c r="J23" s="38">
        <v>11.909722222222221</v>
      </c>
      <c r="K23" s="38">
        <v>14.238888888888889</v>
      </c>
      <c r="L23" s="38">
        <v>14.5625</v>
      </c>
      <c r="M23" s="38">
        <v>15.75</v>
      </c>
      <c r="N23" s="38">
        <v>15.26923076923077</v>
      </c>
      <c r="O23" s="39">
        <f t="shared" si="0"/>
        <v>12.350718725718727</v>
      </c>
    </row>
    <row r="24" spans="1:15" x14ac:dyDescent="0.25">
      <c r="A24" s="36" t="s">
        <v>17</v>
      </c>
      <c r="B24" s="37" t="s">
        <v>14</v>
      </c>
      <c r="C24" s="38">
        <v>21.727777777777781</v>
      </c>
      <c r="D24" s="38">
        <v>21.133333333333329</v>
      </c>
      <c r="E24" s="38">
        <v>20.993055555555554</v>
      </c>
      <c r="F24" s="38">
        <v>22.177777777777777</v>
      </c>
      <c r="G24" s="38">
        <v>21.168181818181818</v>
      </c>
      <c r="H24" s="38">
        <v>22.159722222222225</v>
      </c>
      <c r="I24" s="38">
        <v>29.659722222222218</v>
      </c>
      <c r="J24" s="38">
        <v>29.944444444444443</v>
      </c>
      <c r="K24" s="38">
        <v>29.388888888888893</v>
      </c>
      <c r="L24" s="38">
        <v>29.402777777777775</v>
      </c>
      <c r="M24" s="38">
        <v>28.618055555555557</v>
      </c>
      <c r="N24" s="38">
        <v>30.346153846153847</v>
      </c>
      <c r="O24" s="39">
        <f t="shared" si="0"/>
        <v>25.559990934990939</v>
      </c>
    </row>
    <row r="25" spans="1:15" x14ac:dyDescent="0.25">
      <c r="A25" s="36" t="s">
        <v>18</v>
      </c>
      <c r="B25" s="37" t="s">
        <v>14</v>
      </c>
      <c r="C25" s="38">
        <v>16.466666666666669</v>
      </c>
      <c r="D25" s="38">
        <v>15</v>
      </c>
      <c r="E25" s="38">
        <v>16.012499999999999</v>
      </c>
      <c r="F25" s="38">
        <v>16.179166666666667</v>
      </c>
      <c r="G25" s="38">
        <v>16.531818181818181</v>
      </c>
      <c r="H25" s="38">
        <v>17.520833333333332</v>
      </c>
      <c r="I25" s="38">
        <v>17.666666666666668</v>
      </c>
      <c r="J25" s="38">
        <v>16.395833333333332</v>
      </c>
      <c r="K25" s="38">
        <v>15.427777777777779</v>
      </c>
      <c r="L25" s="38">
        <v>15.583333333333334</v>
      </c>
      <c r="M25" s="38">
        <v>17.243055555555557</v>
      </c>
      <c r="N25" s="38">
        <v>18.634615384615383</v>
      </c>
      <c r="O25" s="39">
        <f t="shared" si="0"/>
        <v>16.555188908313912</v>
      </c>
    </row>
    <row r="26" spans="1:15" x14ac:dyDescent="0.25">
      <c r="A26" s="36" t="s">
        <v>220</v>
      </c>
      <c r="B26" s="37" t="s">
        <v>14</v>
      </c>
      <c r="C26" s="38">
        <v>37.918518518518518</v>
      </c>
      <c r="D26" s="38">
        <v>38.266666666666673</v>
      </c>
      <c r="E26" s="38">
        <v>36.627777777777773</v>
      </c>
      <c r="F26" s="38">
        <v>36.815277777777773</v>
      </c>
      <c r="G26" s="38">
        <v>37.027272727272731</v>
      </c>
      <c r="H26" s="38">
        <v>34.791666666666664</v>
      </c>
      <c r="I26" s="38">
        <v>35.166666666666664</v>
      </c>
      <c r="J26" s="38">
        <v>38.513888888888886</v>
      </c>
      <c r="K26" s="38">
        <v>39.761111111111113</v>
      </c>
      <c r="L26" s="38">
        <v>47.548611111111114</v>
      </c>
      <c r="M26" s="38">
        <v>51.520833333333336</v>
      </c>
      <c r="N26" s="38">
        <v>56.403846153846153</v>
      </c>
      <c r="O26" s="39">
        <f t="shared" si="0"/>
        <v>40.863511449969785</v>
      </c>
    </row>
    <row r="27" spans="1:15" x14ac:dyDescent="0.25">
      <c r="A27" s="36" t="s">
        <v>221</v>
      </c>
      <c r="B27" s="37" t="s">
        <v>14</v>
      </c>
      <c r="C27" s="38">
        <v>30.138888888888889</v>
      </c>
      <c r="D27" s="38">
        <v>29.150000000000002</v>
      </c>
      <c r="E27" s="38">
        <v>28.155555555555555</v>
      </c>
      <c r="F27" s="38">
        <v>29.447222222222223</v>
      </c>
      <c r="G27" s="38">
        <v>29.731818181818184</v>
      </c>
      <c r="H27" s="38">
        <v>28.277777777777775</v>
      </c>
      <c r="I27" s="38">
        <v>29.1875</v>
      </c>
      <c r="J27" s="38">
        <v>35.256944444444443</v>
      </c>
      <c r="K27" s="38">
        <v>38.188888888888883</v>
      </c>
      <c r="L27" s="38">
        <v>43.6875</v>
      </c>
      <c r="M27" s="38">
        <v>49.298611111111114</v>
      </c>
      <c r="N27" s="38">
        <v>54.307692307692307</v>
      </c>
      <c r="O27" s="39">
        <f t="shared" si="0"/>
        <v>35.402366614866615</v>
      </c>
    </row>
    <row r="28" spans="1:15" x14ac:dyDescent="0.25">
      <c r="A28" s="36" t="s">
        <v>222</v>
      </c>
      <c r="B28" s="37" t="s">
        <v>14</v>
      </c>
      <c r="C28" s="38">
        <v>40</v>
      </c>
      <c r="D28" s="38">
        <v>40</v>
      </c>
      <c r="E28" s="38">
        <v>38.333333333333336</v>
      </c>
      <c r="F28" s="38">
        <v>39.166666666666664</v>
      </c>
      <c r="G28" s="38">
        <v>42.5</v>
      </c>
      <c r="H28" s="38">
        <v>40</v>
      </c>
      <c r="I28" s="38">
        <v>40</v>
      </c>
      <c r="J28" s="38">
        <v>41.180555555555557</v>
      </c>
      <c r="K28" s="38">
        <v>40.516666666666666</v>
      </c>
      <c r="L28" s="38">
        <v>46.25</v>
      </c>
      <c r="M28" s="38">
        <v>52.222222222222221</v>
      </c>
      <c r="N28" s="38">
        <v>52.53846153846154</v>
      </c>
      <c r="O28" s="39">
        <f t="shared" si="0"/>
        <v>42.725658831908824</v>
      </c>
    </row>
    <row r="29" spans="1:15" x14ac:dyDescent="0.25">
      <c r="A29" s="36" t="s">
        <v>223</v>
      </c>
      <c r="B29" s="37" t="s">
        <v>14</v>
      </c>
      <c r="C29" s="38">
        <v>11.511111111111113</v>
      </c>
      <c r="D29" s="38">
        <v>10.683333333333332</v>
      </c>
      <c r="E29" s="38">
        <v>12.822222222222223</v>
      </c>
      <c r="F29" s="38">
        <v>12.755555555555555</v>
      </c>
      <c r="G29" s="38">
        <v>13</v>
      </c>
      <c r="H29" s="38">
        <v>13.722222222222223</v>
      </c>
      <c r="I29" s="38">
        <v>14.416666666666666</v>
      </c>
      <c r="J29" s="38">
        <v>14.666666666666666</v>
      </c>
      <c r="K29" s="38">
        <v>17.994444444444447</v>
      </c>
      <c r="L29" s="38">
        <v>17.625</v>
      </c>
      <c r="M29" s="38">
        <v>16.5625</v>
      </c>
      <c r="N29" s="38">
        <v>15.288461538461538</v>
      </c>
      <c r="O29" s="39">
        <f t="shared" si="0"/>
        <v>14.254015313390314</v>
      </c>
    </row>
    <row r="30" spans="1:15" x14ac:dyDescent="0.25">
      <c r="A30" s="36" t="s">
        <v>269</v>
      </c>
      <c r="B30" s="37" t="s">
        <v>14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9">
        <f t="shared" si="0"/>
        <v>0</v>
      </c>
    </row>
    <row r="31" spans="1:15" ht="9" customHeight="1" x14ac:dyDescent="0.25">
      <c r="A31" s="48"/>
      <c r="B31" s="41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</row>
    <row r="32" spans="1:15" ht="21.75" customHeight="1" x14ac:dyDescent="0.25">
      <c r="A32" s="157" t="s">
        <v>46</v>
      </c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6"/>
    </row>
    <row r="33" spans="1:15" x14ac:dyDescent="0.25">
      <c r="A33" s="36" t="s">
        <v>224</v>
      </c>
      <c r="B33" s="37" t="s">
        <v>63</v>
      </c>
      <c r="C33" s="38">
        <v>13.520370370370369</v>
      </c>
      <c r="D33" s="38">
        <v>12.820833333333333</v>
      </c>
      <c r="E33" s="38">
        <v>11.877777777777778</v>
      </c>
      <c r="F33" s="38">
        <v>11.795833333333333</v>
      </c>
      <c r="G33" s="38">
        <v>11.209090909090909</v>
      </c>
      <c r="H33" s="38">
        <v>12.479166666666666</v>
      </c>
      <c r="I33" s="38">
        <v>13.291666666666666</v>
      </c>
      <c r="J33" s="38">
        <v>14.541666666666666</v>
      </c>
      <c r="K33" s="38">
        <v>16.43333333333333</v>
      </c>
      <c r="L33" s="38">
        <v>18.395833333333332</v>
      </c>
      <c r="M33" s="38">
        <v>18.708333333333332</v>
      </c>
      <c r="N33" s="38">
        <v>19.352564102564102</v>
      </c>
      <c r="O33" s="39">
        <f t="shared" si="0"/>
        <v>14.535539152205819</v>
      </c>
    </row>
    <row r="34" spans="1:15" x14ac:dyDescent="0.25">
      <c r="A34" s="36" t="s">
        <v>225</v>
      </c>
      <c r="B34" s="37" t="s">
        <v>63</v>
      </c>
      <c r="C34" s="38">
        <v>11.246296296296297</v>
      </c>
      <c r="D34" s="38">
        <v>10.704166666666666</v>
      </c>
      <c r="E34" s="38">
        <v>9.8513888888888896</v>
      </c>
      <c r="F34" s="38">
        <v>9.6722222222222225</v>
      </c>
      <c r="G34" s="38">
        <v>8.9500000000000011</v>
      </c>
      <c r="H34" s="38">
        <v>10.201388888888889</v>
      </c>
      <c r="I34" s="38">
        <v>11.138888888888891</v>
      </c>
      <c r="J34" s="38">
        <v>12.125</v>
      </c>
      <c r="K34" s="38">
        <v>13.616666666666667</v>
      </c>
      <c r="L34" s="38">
        <v>15.722222222222223</v>
      </c>
      <c r="M34" s="38">
        <v>15.763888888888888</v>
      </c>
      <c r="N34" s="38">
        <v>16.71153846153846</v>
      </c>
      <c r="O34" s="39">
        <f t="shared" si="0"/>
        <v>12.141972340930673</v>
      </c>
    </row>
    <row r="35" spans="1:15" x14ac:dyDescent="0.25">
      <c r="A35" s="36" t="s">
        <v>226</v>
      </c>
      <c r="B35" s="37" t="s">
        <v>63</v>
      </c>
      <c r="C35" s="38">
        <v>13.055555555555555</v>
      </c>
      <c r="D35" s="38">
        <v>12.5</v>
      </c>
      <c r="E35" s="38">
        <v>10.75</v>
      </c>
      <c r="F35" s="38">
        <v>11.25</v>
      </c>
      <c r="G35" s="38">
        <v>10.545454545454545</v>
      </c>
      <c r="H35" s="38">
        <v>12.166666666666666</v>
      </c>
      <c r="I35" s="38">
        <v>12.833333333333334</v>
      </c>
      <c r="J35" s="38">
        <v>13.75</v>
      </c>
      <c r="K35" s="38">
        <v>16.100000000000001</v>
      </c>
      <c r="L35" s="38">
        <v>16.958333333333332</v>
      </c>
      <c r="M35" s="38">
        <v>17.90909090909091</v>
      </c>
      <c r="N35" s="38">
        <v>18.153846153846153</v>
      </c>
      <c r="O35" s="39">
        <f t="shared" si="0"/>
        <v>13.831023374773375</v>
      </c>
    </row>
    <row r="36" spans="1:15" x14ac:dyDescent="0.25">
      <c r="A36" s="36" t="s">
        <v>227</v>
      </c>
      <c r="B36" s="37" t="s">
        <v>63</v>
      </c>
      <c r="C36" s="44">
        <v>10.5</v>
      </c>
      <c r="D36" s="38">
        <v>10.375</v>
      </c>
      <c r="E36" s="38">
        <v>9.9583333333333339</v>
      </c>
      <c r="F36" s="38">
        <v>9.6458333333333339</v>
      </c>
      <c r="G36" s="38">
        <v>8.9090909090909083</v>
      </c>
      <c r="H36" s="38">
        <v>10.833333333333334</v>
      </c>
      <c r="I36" s="38">
        <v>10</v>
      </c>
      <c r="J36" s="38">
        <v>11.75</v>
      </c>
      <c r="K36" s="38">
        <v>13.633333333333333</v>
      </c>
      <c r="L36" s="38">
        <v>14.458333333333334</v>
      </c>
      <c r="M36" s="38">
        <v>15.636363636363637</v>
      </c>
      <c r="N36" s="38">
        <v>15.23076923076923</v>
      </c>
      <c r="O36" s="39">
        <f t="shared" si="0"/>
        <v>11.744199203574203</v>
      </c>
    </row>
    <row r="37" spans="1:15" x14ac:dyDescent="0.25">
      <c r="A37" s="36" t="s">
        <v>228</v>
      </c>
      <c r="B37" s="37" t="s">
        <v>63</v>
      </c>
      <c r="C37" s="38">
        <v>8.7222222222222214</v>
      </c>
      <c r="D37" s="38">
        <v>7.75</v>
      </c>
      <c r="E37" s="38">
        <v>7.75</v>
      </c>
      <c r="F37" s="38">
        <v>7.958333333333333</v>
      </c>
      <c r="G37" s="38">
        <v>7.3181818181818183</v>
      </c>
      <c r="H37" s="38">
        <v>8.8888888888888893</v>
      </c>
      <c r="I37" s="38">
        <v>9.125</v>
      </c>
      <c r="J37" s="38">
        <v>10.291666666666666</v>
      </c>
      <c r="K37" s="38">
        <v>12.066666666666666</v>
      </c>
      <c r="L37" s="38">
        <v>13</v>
      </c>
      <c r="M37" s="38">
        <v>13.12962962962963</v>
      </c>
      <c r="N37" s="38">
        <v>13.818181818181818</v>
      </c>
      <c r="O37" s="39">
        <f t="shared" si="0"/>
        <v>9.9848975869809209</v>
      </c>
    </row>
    <row r="38" spans="1:15" x14ac:dyDescent="0.25">
      <c r="A38" s="36" t="s">
        <v>229</v>
      </c>
      <c r="B38" s="37" t="s">
        <v>63</v>
      </c>
      <c r="C38" s="38">
        <v>6.666666666666667</v>
      </c>
      <c r="D38" s="38">
        <v>5.666666666666667</v>
      </c>
      <c r="E38" s="38">
        <v>4.7777777777777777</v>
      </c>
      <c r="F38" s="38">
        <v>5.666666666666667</v>
      </c>
      <c r="G38" s="38">
        <v>5.0454545454545459</v>
      </c>
      <c r="H38" s="38">
        <v>6.583333333333333</v>
      </c>
      <c r="I38" s="38">
        <v>7.333333333333333</v>
      </c>
      <c r="J38" s="38">
        <v>8.5</v>
      </c>
      <c r="K38" s="38">
        <v>10.133333333333333</v>
      </c>
      <c r="L38" s="38">
        <v>11.227272727272727</v>
      </c>
      <c r="M38" s="38">
        <v>11.5</v>
      </c>
      <c r="N38" s="38">
        <v>11.777777777777779</v>
      </c>
      <c r="O38" s="39">
        <f t="shared" si="0"/>
        <v>7.9065235690235696</v>
      </c>
    </row>
    <row r="39" spans="1:15" ht="12.75" customHeight="1" x14ac:dyDescent="0.25">
      <c r="A39" s="48" t="s">
        <v>230</v>
      </c>
      <c r="B39" s="37" t="s">
        <v>63</v>
      </c>
      <c r="C39" s="38">
        <v>10</v>
      </c>
      <c r="D39" s="38">
        <v>8.9</v>
      </c>
      <c r="E39" s="38"/>
      <c r="F39" s="38">
        <v>9</v>
      </c>
      <c r="G39" s="38">
        <v>7</v>
      </c>
      <c r="H39" s="38">
        <v>12</v>
      </c>
      <c r="I39" s="38">
        <v>11.416666666666666</v>
      </c>
      <c r="J39" s="38">
        <v>9.8611111111111125</v>
      </c>
      <c r="K39" s="38">
        <v>9.8000000000000007</v>
      </c>
      <c r="L39" s="38">
        <v>13.708333333333334</v>
      </c>
      <c r="M39" s="38">
        <v>12.208333333333334</v>
      </c>
      <c r="N39" s="38">
        <v>12.333333333333332</v>
      </c>
      <c r="O39" s="39">
        <f t="shared" si="0"/>
        <v>10.566161616161615</v>
      </c>
    </row>
    <row r="40" spans="1:15" x14ac:dyDescent="0.25">
      <c r="A40" s="48" t="s">
        <v>231</v>
      </c>
      <c r="B40" s="37" t="s">
        <v>63</v>
      </c>
      <c r="C40" s="38"/>
      <c r="D40" s="38">
        <v>4</v>
      </c>
      <c r="E40" s="38">
        <v>6.8214285714285712</v>
      </c>
      <c r="F40" s="38">
        <v>8</v>
      </c>
      <c r="G40" s="38"/>
      <c r="H40" s="38"/>
      <c r="I40" s="38"/>
      <c r="J40" s="38"/>
      <c r="K40" s="38"/>
      <c r="L40" s="38"/>
      <c r="M40" s="38">
        <v>13</v>
      </c>
      <c r="N40" s="38"/>
      <c r="O40" s="39">
        <f>AVERAGE(C40:N40)</f>
        <v>7.9553571428571423</v>
      </c>
    </row>
    <row r="41" spans="1:15" x14ac:dyDescent="0.25">
      <c r="A41" s="36" t="s">
        <v>47</v>
      </c>
      <c r="B41" s="37" t="s">
        <v>63</v>
      </c>
      <c r="C41" s="38">
        <v>3.5786111111111114</v>
      </c>
      <c r="D41" s="38">
        <v>3.451166666666666</v>
      </c>
      <c r="E41" s="38">
        <v>3.5541666666666671</v>
      </c>
      <c r="F41" s="38">
        <v>3.929388888888889</v>
      </c>
      <c r="G41" s="38">
        <v>3.5575000000000001</v>
      </c>
      <c r="H41" s="38">
        <v>4.125</v>
      </c>
      <c r="I41" s="38">
        <v>3.8679166666666664</v>
      </c>
      <c r="J41" s="38">
        <v>3.7430555555555554</v>
      </c>
      <c r="K41" s="38">
        <v>4.4527777777777784</v>
      </c>
      <c r="L41" s="38">
        <v>5.6180555555555545</v>
      </c>
      <c r="M41" s="38">
        <v>6.1388888888888893</v>
      </c>
      <c r="N41" s="38">
        <v>7.365384615384615</v>
      </c>
      <c r="O41" s="39">
        <f t="shared" si="0"/>
        <v>4.4484926994301999</v>
      </c>
    </row>
    <row r="42" spans="1:15" ht="13.5" customHeight="1" x14ac:dyDescent="0.25">
      <c r="A42" s="36" t="s">
        <v>270</v>
      </c>
      <c r="B42" s="37" t="s">
        <v>63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 t="e">
        <f>AVERAGE(C42:N42)</f>
        <v>#DIV/0!</v>
      </c>
    </row>
    <row r="43" spans="1:15" ht="13.5" customHeight="1" x14ac:dyDescent="0.25">
      <c r="A43" s="18"/>
      <c r="B43" s="15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</row>
    <row r="44" spans="1:15" ht="13.5" customHeight="1" x14ac:dyDescent="0.25">
      <c r="A44" s="692" t="s">
        <v>78</v>
      </c>
      <c r="B44" s="692"/>
      <c r="C44" s="692"/>
      <c r="D44" s="692"/>
      <c r="E44" s="692"/>
      <c r="F44" s="692"/>
      <c r="G44" s="692"/>
      <c r="H44" s="692"/>
      <c r="I44" s="692"/>
      <c r="J44" s="692"/>
      <c r="K44" s="692"/>
      <c r="L44" s="692"/>
      <c r="M44" s="692"/>
      <c r="N44" s="692"/>
      <c r="O44" s="692"/>
    </row>
    <row r="45" spans="1:15" ht="23.25" customHeight="1" x14ac:dyDescent="0.3">
      <c r="A45" s="686" t="s">
        <v>262</v>
      </c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6"/>
    </row>
    <row r="46" spans="1:15" ht="6.75" customHeight="1" x14ac:dyDescent="0.25">
      <c r="A46" s="12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</row>
    <row r="48" spans="1:15" x14ac:dyDescent="0.25">
      <c r="A48" s="149" t="s">
        <v>0</v>
      </c>
      <c r="B48" s="149" t="s">
        <v>263</v>
      </c>
      <c r="C48" s="149" t="s">
        <v>1</v>
      </c>
      <c r="D48" s="149" t="s">
        <v>2</v>
      </c>
      <c r="E48" s="149" t="s">
        <v>3</v>
      </c>
      <c r="F48" s="149" t="s">
        <v>4</v>
      </c>
      <c r="G48" s="149" t="s">
        <v>5</v>
      </c>
      <c r="H48" s="149" t="s">
        <v>6</v>
      </c>
      <c r="I48" s="149" t="s">
        <v>7</v>
      </c>
      <c r="J48" s="149" t="s">
        <v>8</v>
      </c>
      <c r="K48" s="149" t="s">
        <v>9</v>
      </c>
      <c r="L48" s="149" t="s">
        <v>10</v>
      </c>
      <c r="M48" s="149" t="s">
        <v>11</v>
      </c>
      <c r="N48" s="149" t="s">
        <v>12</v>
      </c>
      <c r="O48" s="149" t="s">
        <v>13</v>
      </c>
    </row>
    <row r="49" spans="1:15" ht="21.75" customHeight="1" x14ac:dyDescent="0.25">
      <c r="A49" s="150" t="s">
        <v>48</v>
      </c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1"/>
    </row>
    <row r="50" spans="1:15" x14ac:dyDescent="0.25">
      <c r="A50" s="36" t="s">
        <v>19</v>
      </c>
      <c r="B50" s="37" t="s">
        <v>63</v>
      </c>
      <c r="C50" s="38">
        <v>24.222222222222221</v>
      </c>
      <c r="D50" s="38">
        <v>25.05</v>
      </c>
      <c r="E50" s="38">
        <v>25.991666666666664</v>
      </c>
      <c r="F50" s="38">
        <v>23.984722222222221</v>
      </c>
      <c r="G50" s="38">
        <v>25.09545454545454</v>
      </c>
      <c r="H50" s="38">
        <v>25.909722222222218</v>
      </c>
      <c r="I50" s="38">
        <v>24.479166666666668</v>
      </c>
      <c r="J50" s="38">
        <v>25.201388888888886</v>
      </c>
      <c r="K50" s="38">
        <v>25.794444444444444</v>
      </c>
      <c r="L50" s="38">
        <v>25.354166666666668</v>
      </c>
      <c r="M50" s="38">
        <v>26.597222222222225</v>
      </c>
      <c r="N50" s="38">
        <v>26.826923076923077</v>
      </c>
      <c r="O50" s="39">
        <f t="shared" si="0"/>
        <v>25.375591653716654</v>
      </c>
    </row>
    <row r="51" spans="1:15" ht="9" customHeight="1" x14ac:dyDescent="0.25">
      <c r="A51" s="36"/>
      <c r="B51" s="4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</row>
    <row r="52" spans="1:15" ht="21" customHeight="1" x14ac:dyDescent="0.25">
      <c r="A52" s="153" t="s">
        <v>49</v>
      </c>
      <c r="B52" s="154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6"/>
    </row>
    <row r="53" spans="1:15" x14ac:dyDescent="0.25">
      <c r="A53" s="36" t="s">
        <v>232</v>
      </c>
      <c r="B53" s="37" t="s">
        <v>14</v>
      </c>
      <c r="C53" s="38">
        <v>23.177777777777777</v>
      </c>
      <c r="D53" s="38">
        <v>25.716666666666669</v>
      </c>
      <c r="E53" s="38">
        <v>26.993055555555557</v>
      </c>
      <c r="F53" s="38">
        <v>23.784722222222218</v>
      </c>
      <c r="G53" s="38">
        <v>25.213636363636365</v>
      </c>
      <c r="H53" s="38">
        <v>22.715277777777782</v>
      </c>
      <c r="I53" s="38">
        <v>25.625</v>
      </c>
      <c r="J53" s="38">
        <v>31.631944444444446</v>
      </c>
      <c r="K53" s="38">
        <v>33.944444444444443</v>
      </c>
      <c r="L53" s="38">
        <v>33.041666666666664</v>
      </c>
      <c r="M53" s="38">
        <v>30.520833333333332</v>
      </c>
      <c r="N53" s="38">
        <v>26.28846153846154</v>
      </c>
      <c r="O53" s="39">
        <f t="shared" si="0"/>
        <v>27.387790565915566</v>
      </c>
    </row>
    <row r="54" spans="1:15" x14ac:dyDescent="0.25">
      <c r="A54" s="36" t="s">
        <v>233</v>
      </c>
      <c r="B54" s="37" t="s">
        <v>14</v>
      </c>
      <c r="C54" s="38">
        <v>61.027777777777779</v>
      </c>
      <c r="D54" s="38">
        <v>101.675</v>
      </c>
      <c r="E54" s="38">
        <v>83.137500000000003</v>
      </c>
      <c r="F54" s="38">
        <v>53.118055555555564</v>
      </c>
      <c r="G54" s="38">
        <v>86.159090909090907</v>
      </c>
      <c r="H54" s="38">
        <v>97.8125</v>
      </c>
      <c r="I54" s="38">
        <v>82.569444444444443</v>
      </c>
      <c r="J54" s="38">
        <v>58.257575757575758</v>
      </c>
      <c r="K54" s="38">
        <v>54.032828282828291</v>
      </c>
      <c r="L54" s="38">
        <v>56.470959595959613</v>
      </c>
      <c r="M54" s="38">
        <v>61.527777777777779</v>
      </c>
      <c r="N54" s="38">
        <v>72.692307692307679</v>
      </c>
      <c r="O54" s="39">
        <f t="shared" si="0"/>
        <v>72.373401482776487</v>
      </c>
    </row>
    <row r="55" spans="1:15" x14ac:dyDescent="0.25">
      <c r="A55" s="36" t="s">
        <v>234</v>
      </c>
      <c r="B55" s="37" t="s">
        <v>14</v>
      </c>
      <c r="C55" s="38">
        <v>65.361111111111114</v>
      </c>
      <c r="D55" s="38">
        <v>102.97916666666664</v>
      </c>
      <c r="E55" s="38">
        <v>81.902777777777771</v>
      </c>
      <c r="F55" s="38">
        <v>54.076388888888886</v>
      </c>
      <c r="G55" s="38">
        <v>87.712121212121218</v>
      </c>
      <c r="H55" s="38">
        <v>99.791666666666671</v>
      </c>
      <c r="I55" s="38">
        <v>83.611111111111114</v>
      </c>
      <c r="J55" s="38">
        <v>62.518939393939398</v>
      </c>
      <c r="K55" s="38">
        <v>58.853535353535349</v>
      </c>
      <c r="L55" s="38">
        <v>54.343434343434353</v>
      </c>
      <c r="M55" s="38">
        <v>61.298611111111114</v>
      </c>
      <c r="N55" s="38">
        <v>71.615384615384627</v>
      </c>
      <c r="O55" s="39">
        <f t="shared" si="0"/>
        <v>73.672020687645698</v>
      </c>
    </row>
    <row r="56" spans="1:15" x14ac:dyDescent="0.25">
      <c r="A56" s="36" t="s">
        <v>235</v>
      </c>
      <c r="B56" s="37" t="s">
        <v>14</v>
      </c>
      <c r="C56" s="38">
        <v>42.194444444444443</v>
      </c>
      <c r="D56" s="38">
        <v>38.25</v>
      </c>
      <c r="E56" s="38">
        <v>36.341666666666669</v>
      </c>
      <c r="F56" s="38">
        <v>28.291666666666668</v>
      </c>
      <c r="G56" s="38">
        <v>25.977272727272727</v>
      </c>
      <c r="H56" s="38">
        <v>26.368055555555554</v>
      </c>
      <c r="I56" s="38">
        <v>29.5625</v>
      </c>
      <c r="J56" s="38">
        <v>45.347222222222221</v>
      </c>
      <c r="K56" s="38">
        <v>63.94444444444445</v>
      </c>
      <c r="L56" s="38">
        <v>72.083333333333329</v>
      </c>
      <c r="M56" s="38">
        <v>55.3125</v>
      </c>
      <c r="N56" s="38">
        <v>54.166666666666664</v>
      </c>
      <c r="O56" s="39">
        <f t="shared" si="0"/>
        <v>43.15331439393939</v>
      </c>
    </row>
    <row r="57" spans="1:15" x14ac:dyDescent="0.25">
      <c r="A57" s="36" t="s">
        <v>236</v>
      </c>
      <c r="B57" s="37" t="s">
        <v>14</v>
      </c>
      <c r="C57" s="38">
        <v>111.36111111111111</v>
      </c>
      <c r="D57" s="38">
        <v>111.68333333333332</v>
      </c>
      <c r="E57" s="38">
        <v>108.69166666666668</v>
      </c>
      <c r="F57" s="38">
        <v>107.6736111111111</v>
      </c>
      <c r="G57" s="38">
        <v>108.0181818181818</v>
      </c>
      <c r="H57" s="38">
        <v>110.83333333333333</v>
      </c>
      <c r="I57" s="38">
        <v>115.9375</v>
      </c>
      <c r="J57" s="38">
        <v>137.39583333333334</v>
      </c>
      <c r="K57" s="38">
        <v>155.94444444444446</v>
      </c>
      <c r="L57" s="38">
        <v>151.24999999999997</v>
      </c>
      <c r="M57" s="38">
        <v>163.95833333333334</v>
      </c>
      <c r="N57" s="38">
        <v>159.58333333333331</v>
      </c>
      <c r="O57" s="39">
        <f t="shared" si="0"/>
        <v>128.52755681818181</v>
      </c>
    </row>
    <row r="58" spans="1:15" x14ac:dyDescent="0.25">
      <c r="A58" s="36" t="s">
        <v>237</v>
      </c>
      <c r="B58" s="37" t="s">
        <v>14</v>
      </c>
      <c r="C58" s="38"/>
      <c r="D58" s="38"/>
      <c r="E58" s="38"/>
      <c r="F58" s="38"/>
      <c r="G58" s="38"/>
      <c r="H58" s="38">
        <v>85.416666666666671</v>
      </c>
      <c r="I58" s="38">
        <v>93.75</v>
      </c>
      <c r="J58" s="38">
        <v>109.40972222222221</v>
      </c>
      <c r="K58" s="38">
        <v>129.06666666666666</v>
      </c>
      <c r="L58" s="38">
        <v>132.36111111111111</v>
      </c>
      <c r="M58" s="38">
        <v>141.11111111111111</v>
      </c>
      <c r="N58" s="38">
        <v>130.22435897435895</v>
      </c>
      <c r="O58" s="39">
        <f>AVERAGE(C58:N58)</f>
        <v>117.33423382173383</v>
      </c>
    </row>
    <row r="59" spans="1:15" x14ac:dyDescent="0.25">
      <c r="A59" s="36" t="s">
        <v>20</v>
      </c>
      <c r="B59" s="37" t="s">
        <v>14</v>
      </c>
      <c r="C59" s="38">
        <v>21.016666666666666</v>
      </c>
      <c r="D59" s="38">
        <v>19.45</v>
      </c>
      <c r="E59" s="38">
        <v>18.87361111111111</v>
      </c>
      <c r="F59" s="38">
        <v>19.266666666666666</v>
      </c>
      <c r="G59" s="38">
        <v>20.440909090909091</v>
      </c>
      <c r="H59" s="38">
        <v>18.958333333333332</v>
      </c>
      <c r="I59" s="38">
        <v>21.083333333333332</v>
      </c>
      <c r="J59" s="38">
        <v>25.194444444444443</v>
      </c>
      <c r="K59" s="38">
        <v>24.505555555555553</v>
      </c>
      <c r="L59" s="38">
        <v>24.583333333333332</v>
      </c>
      <c r="M59" s="38">
        <v>24.5</v>
      </c>
      <c r="N59" s="38">
        <v>23.653846153846153</v>
      </c>
      <c r="O59" s="39">
        <f t="shared" si="0"/>
        <v>21.793891640766642</v>
      </c>
    </row>
    <row r="60" spans="1:15" x14ac:dyDescent="0.25">
      <c r="A60" s="36" t="s">
        <v>238</v>
      </c>
      <c r="B60" s="37" t="s">
        <v>14</v>
      </c>
      <c r="C60" s="38">
        <v>15.520833333333334</v>
      </c>
      <c r="D60" s="38">
        <v>17.84375</v>
      </c>
      <c r="E60" s="38">
        <v>16.324652777777779</v>
      </c>
      <c r="F60" s="38">
        <v>14.242222222222225</v>
      </c>
      <c r="G60" s="38">
        <v>16.517045454545453</v>
      </c>
      <c r="H60" s="38">
        <v>17.235243055555557</v>
      </c>
      <c r="I60" s="38">
        <v>17.942708333333332</v>
      </c>
      <c r="J60" s="38">
        <v>17.604166666666668</v>
      </c>
      <c r="K60" s="38">
        <v>18.805555555555557</v>
      </c>
      <c r="L60" s="38">
        <v>18.020833333333332</v>
      </c>
      <c r="M60" s="38">
        <v>18.75</v>
      </c>
      <c r="N60" s="38">
        <v>18.341346153846153</v>
      </c>
      <c r="O60" s="39">
        <f t="shared" si="0"/>
        <v>17.26236307384745</v>
      </c>
    </row>
    <row r="61" spans="1:15" x14ac:dyDescent="0.25">
      <c r="A61" s="36" t="s">
        <v>239</v>
      </c>
      <c r="B61" s="37" t="s">
        <v>14</v>
      </c>
      <c r="C61" s="38">
        <v>8.349206349206348</v>
      </c>
      <c r="D61" s="38">
        <v>12.5</v>
      </c>
      <c r="E61" s="38">
        <v>9.1666666666666661</v>
      </c>
      <c r="F61" s="38">
        <v>8.4523809523809508</v>
      </c>
      <c r="G61" s="38">
        <v>11.233766233766234</v>
      </c>
      <c r="H61" s="38">
        <v>13.571428571428571</v>
      </c>
      <c r="I61" s="38">
        <v>11.805555555555555</v>
      </c>
      <c r="J61" s="38">
        <v>13.33333333333333</v>
      </c>
      <c r="K61" s="38">
        <v>14.925925925925929</v>
      </c>
      <c r="L61" s="38">
        <v>12.880291005291006</v>
      </c>
      <c r="M61" s="38">
        <v>14.956597222222221</v>
      </c>
      <c r="N61" s="38">
        <v>14.262820512820513</v>
      </c>
      <c r="O61" s="39">
        <f>AVERAGE(C61:N61)</f>
        <v>12.119831027383112</v>
      </c>
    </row>
    <row r="62" spans="1:15" x14ac:dyDescent="0.25">
      <c r="A62" s="36" t="s">
        <v>240</v>
      </c>
      <c r="B62" s="37" t="s">
        <v>14</v>
      </c>
      <c r="C62" s="38">
        <v>46.788888888888891</v>
      </c>
      <c r="D62" s="38">
        <v>38.416666666666664</v>
      </c>
      <c r="E62" s="38">
        <v>37.580555555555556</v>
      </c>
      <c r="F62" s="38">
        <v>33.743055555555564</v>
      </c>
      <c r="G62" s="38">
        <v>30</v>
      </c>
      <c r="H62" s="38">
        <v>34.416666666666671</v>
      </c>
      <c r="I62" s="38">
        <v>35.833333333333336</v>
      </c>
      <c r="J62" s="38">
        <v>42.4375</v>
      </c>
      <c r="K62" s="38">
        <v>52.138888888888886</v>
      </c>
      <c r="L62" s="38">
        <v>48.243055555555564</v>
      </c>
      <c r="M62" s="38">
        <v>55.486111111111107</v>
      </c>
      <c r="N62" s="38">
        <v>53.493589743589752</v>
      </c>
      <c r="O62" s="39">
        <f t="shared" si="0"/>
        <v>42.381525997150987</v>
      </c>
    </row>
    <row r="63" spans="1:15" x14ac:dyDescent="0.25">
      <c r="A63" s="36" t="s">
        <v>271</v>
      </c>
      <c r="B63" s="37" t="s">
        <v>14</v>
      </c>
      <c r="C63" s="38">
        <v>48.56666666666667</v>
      </c>
      <c r="D63" s="38">
        <v>36.93333333333333</v>
      </c>
      <c r="E63" s="38">
        <v>24.948611111111109</v>
      </c>
      <c r="F63" s="38">
        <v>21.729166666666668</v>
      </c>
      <c r="G63" s="38">
        <v>21.136363636363637</v>
      </c>
      <c r="H63" s="38">
        <v>20.506944444444446</v>
      </c>
      <c r="I63" s="38">
        <v>26.958333333333332</v>
      </c>
      <c r="J63" s="38">
        <v>38.118055555555557</v>
      </c>
      <c r="K63" s="38">
        <v>42.333333333333336</v>
      </c>
      <c r="L63" s="38">
        <v>44.416666666666664</v>
      </c>
      <c r="M63" s="38">
        <v>48.020833333333336</v>
      </c>
      <c r="N63" s="38">
        <v>43.737179487179482</v>
      </c>
      <c r="O63" s="39">
        <f t="shared" si="0"/>
        <v>34.783790630665628</v>
      </c>
    </row>
    <row r="64" spans="1:15" x14ac:dyDescent="0.25">
      <c r="A64" s="36" t="s">
        <v>272</v>
      </c>
      <c r="B64" s="37" t="s">
        <v>14</v>
      </c>
      <c r="C64" s="38">
        <v>51.242592592592594</v>
      </c>
      <c r="D64" s="38"/>
      <c r="E64" s="38"/>
      <c r="F64" s="38"/>
      <c r="G64" s="38"/>
      <c r="H64" s="38"/>
      <c r="I64" s="38"/>
      <c r="J64" s="38"/>
      <c r="K64" s="38"/>
      <c r="L64" s="38">
        <v>50.5</v>
      </c>
      <c r="M64" s="38">
        <v>55.25694444444445</v>
      </c>
      <c r="N64" s="38">
        <v>46.320512820512818</v>
      </c>
      <c r="O64" s="39">
        <f>AVERAGE(C64:N64)</f>
        <v>50.830012464387465</v>
      </c>
    </row>
    <row r="65" spans="1:15" x14ac:dyDescent="0.25">
      <c r="A65" s="36" t="s">
        <v>22</v>
      </c>
      <c r="B65" s="37" t="s">
        <v>14</v>
      </c>
      <c r="C65" s="38">
        <v>22.466666666666665</v>
      </c>
      <c r="D65" s="38">
        <v>21.236111111111111</v>
      </c>
      <c r="E65" s="38">
        <v>21.995833333333334</v>
      </c>
      <c r="F65" s="38">
        <v>19.348611111111111</v>
      </c>
      <c r="G65" s="38">
        <v>18.462121212121211</v>
      </c>
      <c r="H65" s="38">
        <v>18.361111111111111</v>
      </c>
      <c r="I65" s="38">
        <v>20.291666666666668</v>
      </c>
      <c r="J65" s="38">
        <v>21.326388888888889</v>
      </c>
      <c r="K65" s="38">
        <v>22.327777777777783</v>
      </c>
      <c r="L65" s="38">
        <v>22.131944444444446</v>
      </c>
      <c r="M65" s="38">
        <v>23.409722222222218</v>
      </c>
      <c r="N65" s="38">
        <v>22.423076923076923</v>
      </c>
      <c r="O65" s="39">
        <f t="shared" si="0"/>
        <v>21.148419289044291</v>
      </c>
    </row>
    <row r="66" spans="1:15" x14ac:dyDescent="0.25">
      <c r="A66" s="36" t="s">
        <v>23</v>
      </c>
      <c r="B66" s="37" t="s">
        <v>14</v>
      </c>
      <c r="C66" s="38">
        <v>16.746031746031747</v>
      </c>
      <c r="D66" s="38">
        <v>20.476190476190478</v>
      </c>
      <c r="E66" s="38">
        <v>18.925595238095237</v>
      </c>
      <c r="F66" s="38">
        <v>16.024801587301585</v>
      </c>
      <c r="G66" s="38">
        <v>16.158008658008658</v>
      </c>
      <c r="H66" s="38">
        <v>18.670634920634921</v>
      </c>
      <c r="I66" s="38">
        <v>16.68154761904762</v>
      </c>
      <c r="J66" s="38">
        <v>17.886904761904763</v>
      </c>
      <c r="K66" s="38">
        <v>19.642857142857146</v>
      </c>
      <c r="L66" s="38">
        <v>19.6875</v>
      </c>
      <c r="M66" s="38">
        <v>20.019841269841272</v>
      </c>
      <c r="N66" s="38">
        <v>20.604395604395606</v>
      </c>
      <c r="O66" s="39">
        <f t="shared" si="0"/>
        <v>18.460359085359087</v>
      </c>
    </row>
    <row r="67" spans="1:15" x14ac:dyDescent="0.25">
      <c r="A67" s="36" t="s">
        <v>24</v>
      </c>
      <c r="B67" s="37" t="s">
        <v>14</v>
      </c>
      <c r="C67" s="38">
        <v>11.488888888888889</v>
      </c>
      <c r="D67" s="38">
        <v>11.008333333333335</v>
      </c>
      <c r="E67" s="38">
        <v>11.907638888888888</v>
      </c>
      <c r="F67" s="38">
        <v>11.178472222222224</v>
      </c>
      <c r="G67" s="38">
        <v>10.731060606060607</v>
      </c>
      <c r="H67" s="38">
        <v>12.729166666666666</v>
      </c>
      <c r="I67" s="38">
        <v>14.895833333333334</v>
      </c>
      <c r="J67" s="38">
        <v>14.305555555555557</v>
      </c>
      <c r="K67" s="38">
        <v>17.022222222222222</v>
      </c>
      <c r="L67" s="38">
        <v>15.53125</v>
      </c>
      <c r="M67" s="38">
        <v>15.555555555555557</v>
      </c>
      <c r="N67" s="38">
        <v>14.634615384615385</v>
      </c>
      <c r="O67" s="39">
        <f t="shared" si="0"/>
        <v>13.415716054778555</v>
      </c>
    </row>
    <row r="68" spans="1:15" x14ac:dyDescent="0.25">
      <c r="A68" s="36" t="s">
        <v>273</v>
      </c>
      <c r="B68" s="37" t="s">
        <v>14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9"/>
    </row>
    <row r="69" spans="1:15" x14ac:dyDescent="0.25">
      <c r="A69" s="36" t="s">
        <v>241</v>
      </c>
      <c r="B69" s="37" t="s">
        <v>14</v>
      </c>
      <c r="C69" s="38">
        <v>18.75</v>
      </c>
      <c r="D69" s="38">
        <v>20.599999999999998</v>
      </c>
      <c r="E69" s="38">
        <v>22.901388888888892</v>
      </c>
      <c r="F69" s="38">
        <v>20.040277777777778</v>
      </c>
      <c r="G69" s="38">
        <v>19.440909090909091</v>
      </c>
      <c r="H69" s="38">
        <v>23.097222222222218</v>
      </c>
      <c r="I69" s="38">
        <v>24.791666666666668</v>
      </c>
      <c r="J69" s="38">
        <v>28.958333333333332</v>
      </c>
      <c r="K69" s="38">
        <v>28.888888888888893</v>
      </c>
      <c r="L69" s="38">
        <v>36.625</v>
      </c>
      <c r="M69" s="38">
        <v>31.284722222222218</v>
      </c>
      <c r="N69" s="38">
        <v>26.826923076923077</v>
      </c>
      <c r="O69" s="39">
        <f t="shared" si="0"/>
        <v>25.183777680652682</v>
      </c>
    </row>
    <row r="70" spans="1:15" x14ac:dyDescent="0.25">
      <c r="A70" s="36" t="s">
        <v>25</v>
      </c>
      <c r="B70" s="37" t="s">
        <v>14</v>
      </c>
      <c r="C70" s="38">
        <v>20.472222222222221</v>
      </c>
      <c r="D70" s="38">
        <v>20.8</v>
      </c>
      <c r="E70" s="38">
        <v>19.793055555555558</v>
      </c>
      <c r="F70" s="38">
        <v>18.55</v>
      </c>
      <c r="G70" s="38">
        <v>18.636363636363637</v>
      </c>
      <c r="H70" s="38">
        <v>21.236111111111111</v>
      </c>
      <c r="I70" s="38">
        <v>19.0625</v>
      </c>
      <c r="J70" s="38">
        <v>24.479166666666668</v>
      </c>
      <c r="K70" s="38">
        <v>23.944444444444443</v>
      </c>
      <c r="L70" s="38">
        <v>23.333333333333332</v>
      </c>
      <c r="M70" s="38">
        <v>23.819444444444446</v>
      </c>
      <c r="N70" s="38">
        <v>26.346153846153847</v>
      </c>
      <c r="O70" s="39">
        <f t="shared" si="0"/>
        <v>21.70606627169127</v>
      </c>
    </row>
    <row r="71" spans="1:15" x14ac:dyDescent="0.25">
      <c r="A71" s="36" t="s">
        <v>26</v>
      </c>
      <c r="B71" s="37" t="s">
        <v>63</v>
      </c>
      <c r="C71" s="38">
        <v>84.611111111111114</v>
      </c>
      <c r="D71" s="38">
        <v>66.916666666666671</v>
      </c>
      <c r="E71" s="38">
        <v>56.263888888888886</v>
      </c>
      <c r="F71" s="38">
        <v>53.166666666666679</v>
      </c>
      <c r="G71" s="38">
        <v>73.431818181818187</v>
      </c>
      <c r="H71" s="38">
        <v>73.645833333333329</v>
      </c>
      <c r="I71" s="38">
        <v>82.8125</v>
      </c>
      <c r="J71" s="38">
        <v>60.416666666666664</v>
      </c>
      <c r="K71" s="38">
        <v>52.972222222222214</v>
      </c>
      <c r="L71" s="38">
        <v>63.75</v>
      </c>
      <c r="M71" s="38">
        <v>65.7986111111111</v>
      </c>
      <c r="N71" s="38">
        <v>65.480769230769226</v>
      </c>
      <c r="O71" s="39">
        <f t="shared" si="0"/>
        <v>66.605562839937832</v>
      </c>
    </row>
    <row r="72" spans="1:15" x14ac:dyDescent="0.25">
      <c r="A72" s="36" t="s">
        <v>242</v>
      </c>
      <c r="B72" s="37" t="s">
        <v>14</v>
      </c>
      <c r="C72" s="38">
        <v>23.177777777777777</v>
      </c>
      <c r="D72" s="38">
        <v>29</v>
      </c>
      <c r="E72" s="38">
        <v>26.5</v>
      </c>
      <c r="F72" s="38">
        <v>21.470833333333331</v>
      </c>
      <c r="G72" s="38">
        <v>19.595454545454547</v>
      </c>
      <c r="H72" s="38">
        <v>20.895833333333332</v>
      </c>
      <c r="I72" s="38">
        <v>24.479166666666668</v>
      </c>
      <c r="J72" s="38">
        <v>27.569444444444443</v>
      </c>
      <c r="K72" s="38">
        <v>25.633333333333333</v>
      </c>
      <c r="L72" s="38">
        <v>31.416666666666668</v>
      </c>
      <c r="M72" s="38">
        <v>29.6875</v>
      </c>
      <c r="N72" s="38">
        <v>27.115384615384617</v>
      </c>
      <c r="O72" s="39">
        <f t="shared" si="0"/>
        <v>25.545116226366229</v>
      </c>
    </row>
    <row r="73" spans="1:15" x14ac:dyDescent="0.25">
      <c r="A73" s="36" t="s">
        <v>203</v>
      </c>
      <c r="B73" s="37" t="s">
        <v>14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9"/>
    </row>
    <row r="74" spans="1:15" x14ac:dyDescent="0.25">
      <c r="A74" s="36" t="s">
        <v>243</v>
      </c>
      <c r="B74" s="37" t="s">
        <v>14</v>
      </c>
      <c r="C74" s="38">
        <v>19.094444444444445</v>
      </c>
      <c r="D74" s="38">
        <v>21.916666666666668</v>
      </c>
      <c r="E74" s="38">
        <v>23.291666666666668</v>
      </c>
      <c r="F74" s="38">
        <v>18.131944444444443</v>
      </c>
      <c r="G74" s="38">
        <v>17.454545454545453</v>
      </c>
      <c r="H74" s="38">
        <v>18.423611111111111</v>
      </c>
      <c r="I74" s="38">
        <v>20.208333333333332</v>
      </c>
      <c r="J74" s="38">
        <v>23.993055555555554</v>
      </c>
      <c r="K74" s="38">
        <v>19.672222222222224</v>
      </c>
      <c r="L74" s="38">
        <v>24.3125</v>
      </c>
      <c r="M74" s="38">
        <v>31.444444444444446</v>
      </c>
      <c r="N74" s="38">
        <v>24.384615384615383</v>
      </c>
      <c r="O74" s="39">
        <f t="shared" si="0"/>
        <v>21.860670810670811</v>
      </c>
    </row>
    <row r="75" spans="1:15" x14ac:dyDescent="0.25">
      <c r="A75" s="36" t="s">
        <v>27</v>
      </c>
      <c r="B75" s="37" t="s">
        <v>14</v>
      </c>
      <c r="C75" s="38">
        <v>18.755555555555553</v>
      </c>
      <c r="D75" s="38">
        <v>16.766666666666669</v>
      </c>
      <c r="E75" s="38">
        <v>17.070833333333333</v>
      </c>
      <c r="F75" s="38">
        <v>14.598611111111111</v>
      </c>
      <c r="G75" s="38">
        <v>15.845454545454546</v>
      </c>
      <c r="H75" s="38">
        <v>16.777777777777775</v>
      </c>
      <c r="I75" s="38">
        <v>15.791666666666666</v>
      </c>
      <c r="J75" s="38">
        <v>16.930555555555554</v>
      </c>
      <c r="K75" s="38">
        <v>21.183333333333334</v>
      </c>
      <c r="L75" s="38">
        <v>22.75</v>
      </c>
      <c r="M75" s="38">
        <v>23.881944444444446</v>
      </c>
      <c r="N75" s="38">
        <v>29.51923076923077</v>
      </c>
      <c r="O75" s="39">
        <f t="shared" si="0"/>
        <v>19.155969146594149</v>
      </c>
    </row>
    <row r="76" spans="1:15" x14ac:dyDescent="0.25">
      <c r="A76" s="36" t="s">
        <v>28</v>
      </c>
      <c r="B76" s="37" t="s">
        <v>14</v>
      </c>
      <c r="C76" s="38">
        <v>31.322222222222219</v>
      </c>
      <c r="D76" s="38">
        <v>30.45</v>
      </c>
      <c r="E76" s="38">
        <v>31.875</v>
      </c>
      <c r="F76" s="38">
        <v>27.715277777777771</v>
      </c>
      <c r="G76" s="38">
        <v>32.613636363636367</v>
      </c>
      <c r="H76" s="38">
        <v>30.833333333333332</v>
      </c>
      <c r="I76" s="38">
        <v>36.166666666666664</v>
      </c>
      <c r="J76" s="38">
        <v>34.895833333333336</v>
      </c>
      <c r="K76" s="38">
        <v>36.222222222222221</v>
      </c>
      <c r="L76" s="38">
        <v>40.416666666666664</v>
      </c>
      <c r="M76" s="38">
        <v>41.284722222222221</v>
      </c>
      <c r="N76" s="38">
        <v>37.307692307692307</v>
      </c>
      <c r="O76" s="39">
        <f>AVERAGE(C76:N76)</f>
        <v>34.258606092981097</v>
      </c>
    </row>
    <row r="77" spans="1:15" x14ac:dyDescent="0.25">
      <c r="A77" s="36" t="s">
        <v>50</v>
      </c>
      <c r="B77" s="37" t="s">
        <v>14</v>
      </c>
      <c r="C77" s="38">
        <v>30.755555555555556</v>
      </c>
      <c r="D77" s="38">
        <v>29.55</v>
      </c>
      <c r="E77" s="38">
        <v>30.513888888888889</v>
      </c>
      <c r="F77" s="38">
        <v>26.227777777777778</v>
      </c>
      <c r="G77" s="38">
        <v>31.681818181818183</v>
      </c>
      <c r="H77" s="38">
        <v>29.298611111111111</v>
      </c>
      <c r="I77" s="38">
        <v>36.145833333333336</v>
      </c>
      <c r="J77" s="38">
        <v>32.847222222222221</v>
      </c>
      <c r="K77" s="38">
        <v>36.161111111111119</v>
      </c>
      <c r="L77" s="38">
        <v>39.479166666666664</v>
      </c>
      <c r="M77" s="38">
        <v>41.145833333333336</v>
      </c>
      <c r="N77" s="38">
        <v>36.634615384615387</v>
      </c>
      <c r="O77" s="39">
        <f t="shared" ref="O77:O120" si="1">AVERAGE(C77:N77)</f>
        <v>33.370119463869464</v>
      </c>
    </row>
    <row r="78" spans="1:15" x14ac:dyDescent="0.25">
      <c r="A78" s="36" t="s">
        <v>29</v>
      </c>
      <c r="B78" s="37" t="s">
        <v>14</v>
      </c>
      <c r="C78" s="38">
        <v>31.216666666666665</v>
      </c>
      <c r="D78" s="38">
        <v>34.933333333333337</v>
      </c>
      <c r="E78" s="38">
        <v>36.272222222222219</v>
      </c>
      <c r="F78" s="38">
        <v>31.752777777777776</v>
      </c>
      <c r="G78" s="38">
        <v>34.690909090909095</v>
      </c>
      <c r="H78" s="38">
        <v>31.458333333333332</v>
      </c>
      <c r="I78" s="38">
        <v>33.854166666666664</v>
      </c>
      <c r="J78" s="38">
        <v>33.923611111111107</v>
      </c>
      <c r="K78" s="38">
        <v>35.111111111111114</v>
      </c>
      <c r="L78" s="38">
        <v>36.875</v>
      </c>
      <c r="M78" s="38">
        <v>39.270833333333329</v>
      </c>
      <c r="N78" s="38">
        <v>35.384615384615387</v>
      </c>
      <c r="O78" s="39">
        <f t="shared" si="1"/>
        <v>34.56196500259</v>
      </c>
    </row>
    <row r="79" spans="1:15" x14ac:dyDescent="0.25">
      <c r="A79" s="36" t="s">
        <v>30</v>
      </c>
      <c r="B79" s="37" t="s">
        <v>14</v>
      </c>
      <c r="C79" s="38">
        <v>53.564814814814817</v>
      </c>
      <c r="D79" s="38">
        <v>47.951388888888893</v>
      </c>
      <c r="E79" s="38">
        <v>53.5625</v>
      </c>
      <c r="F79" s="38">
        <v>53.993055555555564</v>
      </c>
      <c r="G79" s="38">
        <v>49.924242424242429</v>
      </c>
      <c r="H79" s="38">
        <v>45.173611111111114</v>
      </c>
      <c r="I79" s="38">
        <v>50.104166666666664</v>
      </c>
      <c r="J79" s="38">
        <v>46.770833333333336</v>
      </c>
      <c r="K79" s="38">
        <v>57.972222222222236</v>
      </c>
      <c r="L79" s="38">
        <v>65.590277777777786</v>
      </c>
      <c r="M79" s="38">
        <v>59.61805555555555</v>
      </c>
      <c r="N79" s="38">
        <v>61.92307692307692</v>
      </c>
      <c r="O79" s="39">
        <f t="shared" si="1"/>
        <v>53.845687106103775</v>
      </c>
    </row>
    <row r="80" spans="1:15" x14ac:dyDescent="0.25">
      <c r="A80" s="36" t="s">
        <v>31</v>
      </c>
      <c r="B80" s="37" t="s">
        <v>14</v>
      </c>
      <c r="C80" s="38">
        <v>60.37037037037036</v>
      </c>
      <c r="D80" s="38">
        <v>40.3125</v>
      </c>
      <c r="E80" s="38">
        <v>53.708333333333336</v>
      </c>
      <c r="F80" s="38">
        <v>51.94444444444445</v>
      </c>
      <c r="G80" s="38">
        <v>53.333333333333329</v>
      </c>
      <c r="H80" s="38">
        <v>65.000000000000014</v>
      </c>
      <c r="I80" s="38">
        <v>101.5625</v>
      </c>
      <c r="J80" s="38">
        <v>90.729166666666671</v>
      </c>
      <c r="K80" s="38">
        <v>95.666666666666671</v>
      </c>
      <c r="L80" s="38">
        <v>100.38194444444446</v>
      </c>
      <c r="M80" s="38">
        <v>71.770833333333329</v>
      </c>
      <c r="N80" s="38">
        <v>89.487179487179475</v>
      </c>
      <c r="O80" s="39">
        <f t="shared" si="1"/>
        <v>72.855606006647676</v>
      </c>
    </row>
    <row r="81" spans="1:16" ht="14.25" customHeight="1" x14ac:dyDescent="0.25">
      <c r="A81" s="52" t="s">
        <v>51</v>
      </c>
      <c r="B81" s="37" t="s">
        <v>82</v>
      </c>
      <c r="C81" s="53">
        <v>32.305555555555557</v>
      </c>
      <c r="D81" s="38">
        <v>33.866666666666667</v>
      </c>
      <c r="E81" s="53">
        <v>32.388888888888893</v>
      </c>
      <c r="F81" s="53">
        <v>32.013888888888893</v>
      </c>
      <c r="G81" s="53">
        <v>32.68181818181818</v>
      </c>
      <c r="H81" s="53">
        <v>36.354166666666664</v>
      </c>
      <c r="I81" s="53">
        <v>32.291666666666664</v>
      </c>
      <c r="J81" s="53">
        <v>39.6875</v>
      </c>
      <c r="K81" s="53">
        <v>46.472222222222221</v>
      </c>
      <c r="L81" s="53">
        <v>43.645833333333336</v>
      </c>
      <c r="M81" s="53">
        <v>39.756944444444443</v>
      </c>
      <c r="N81" s="53">
        <v>39.134615384615387</v>
      </c>
      <c r="O81" s="39">
        <f>AVERAGE(C81:N81)</f>
        <v>36.716647241647244</v>
      </c>
    </row>
    <row r="82" spans="1:16" x14ac:dyDescent="0.25">
      <c r="A82" s="54" t="s">
        <v>244</v>
      </c>
      <c r="B82" s="37" t="s">
        <v>82</v>
      </c>
      <c r="C82" s="38">
        <v>36.861111111111114</v>
      </c>
      <c r="D82" s="38">
        <v>37.5</v>
      </c>
      <c r="E82" s="38">
        <v>40.347222222222221</v>
      </c>
      <c r="F82" s="38">
        <v>38.513888888888893</v>
      </c>
      <c r="G82" s="38">
        <v>38.68181818181818</v>
      </c>
      <c r="H82" s="38">
        <v>48.159722222222229</v>
      </c>
      <c r="I82" s="38">
        <v>35.3125</v>
      </c>
      <c r="J82" s="38">
        <v>37.604166666666664</v>
      </c>
      <c r="K82" s="38">
        <v>95.277777777777771</v>
      </c>
      <c r="L82" s="38">
        <v>78.229166666666671</v>
      </c>
      <c r="M82" s="38">
        <v>38.229166666666664</v>
      </c>
      <c r="N82" s="38">
        <v>37.403846153846153</v>
      </c>
      <c r="O82" s="39">
        <f>AVERAGE(C82:N82)</f>
        <v>46.843365546490553</v>
      </c>
    </row>
    <row r="83" spans="1:16" x14ac:dyDescent="0.25">
      <c r="A83" s="36" t="s">
        <v>43</v>
      </c>
      <c r="B83" s="37" t="s">
        <v>14</v>
      </c>
      <c r="C83" s="38">
        <v>22.422222222222224</v>
      </c>
      <c r="D83" s="38">
        <v>22.7</v>
      </c>
      <c r="E83" s="38">
        <v>37.788888888888891</v>
      </c>
      <c r="F83" s="38">
        <v>30.375</v>
      </c>
      <c r="G83" s="38">
        <v>27.163636363636364</v>
      </c>
      <c r="H83" s="38">
        <v>21.625</v>
      </c>
      <c r="I83" s="38">
        <v>22.916666666666668</v>
      </c>
      <c r="J83" s="38">
        <v>25.763888888888889</v>
      </c>
      <c r="K83" s="38">
        <v>25.016666666666666</v>
      </c>
      <c r="L83" s="38">
        <v>25.6875</v>
      </c>
      <c r="M83" s="38">
        <v>25.694444444444443</v>
      </c>
      <c r="N83" s="38">
        <v>25.865384615384617</v>
      </c>
      <c r="O83" s="39">
        <f>AVERAGE(C83:N83)</f>
        <v>26.084941563066565</v>
      </c>
    </row>
    <row r="84" spans="1:16" x14ac:dyDescent="0.25">
      <c r="A84" s="36" t="s">
        <v>52</v>
      </c>
      <c r="B84" s="37" t="s">
        <v>82</v>
      </c>
      <c r="C84" s="38">
        <v>74.259259259259267</v>
      </c>
      <c r="D84" s="38">
        <v>76.5625</v>
      </c>
      <c r="E84" s="38">
        <v>73.666666666666671</v>
      </c>
      <c r="F84" s="38">
        <v>70.208333333333329</v>
      </c>
      <c r="G84" s="38">
        <v>73.598484848484858</v>
      </c>
      <c r="H84" s="38">
        <v>61.80555555555555</v>
      </c>
      <c r="I84" s="38">
        <v>64.965277777777786</v>
      </c>
      <c r="J84" s="38">
        <v>64.479166666666671</v>
      </c>
      <c r="K84" s="38">
        <v>83.1388888888889</v>
      </c>
      <c r="L84" s="38">
        <v>85.1388888888889</v>
      </c>
      <c r="M84" s="38">
        <v>96.996527777777771</v>
      </c>
      <c r="N84" s="38">
        <v>87.115384615384613</v>
      </c>
      <c r="O84" s="39">
        <f>AVERAGE(C84:N84)</f>
        <v>75.994577856557029</v>
      </c>
    </row>
    <row r="85" spans="1:16" x14ac:dyDescent="0.25">
      <c r="A85" s="18"/>
      <c r="B85" s="15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2"/>
    </row>
    <row r="86" spans="1:16" ht="15.75" x14ac:dyDescent="0.25">
      <c r="A86" s="692" t="s">
        <v>78</v>
      </c>
      <c r="B86" s="692"/>
      <c r="C86" s="692"/>
      <c r="D86" s="692"/>
      <c r="E86" s="692"/>
      <c r="F86" s="692"/>
      <c r="G86" s="692"/>
      <c r="H86" s="692"/>
      <c r="I86" s="692"/>
      <c r="J86" s="692"/>
      <c r="K86" s="692"/>
      <c r="L86" s="692"/>
      <c r="M86" s="692"/>
      <c r="N86" s="692"/>
      <c r="O86" s="692"/>
    </row>
    <row r="87" spans="1:16" ht="18" customHeight="1" x14ac:dyDescent="0.3">
      <c r="A87" s="686" t="s">
        <v>262</v>
      </c>
      <c r="B87" s="686"/>
      <c r="C87" s="686"/>
      <c r="D87" s="686"/>
      <c r="E87" s="686"/>
      <c r="F87" s="686"/>
      <c r="G87" s="686"/>
      <c r="H87" s="686"/>
      <c r="I87" s="686"/>
      <c r="J87" s="686"/>
      <c r="K87" s="686"/>
      <c r="L87" s="686"/>
      <c r="M87" s="686"/>
      <c r="N87" s="686"/>
      <c r="O87" s="686"/>
    </row>
    <row r="88" spans="1:16" ht="6.75" customHeight="1" x14ac:dyDescent="0.25">
      <c r="A88" s="12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6" x14ac:dyDescent="0.25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</row>
    <row r="90" spans="1:16" x14ac:dyDescent="0.25">
      <c r="A90" s="149" t="s">
        <v>0</v>
      </c>
      <c r="B90" s="149" t="s">
        <v>263</v>
      </c>
      <c r="C90" s="149" t="s">
        <v>1</v>
      </c>
      <c r="D90" s="149" t="s">
        <v>2</v>
      </c>
      <c r="E90" s="149" t="s">
        <v>3</v>
      </c>
      <c r="F90" s="149" t="s">
        <v>4</v>
      </c>
      <c r="G90" s="149" t="s">
        <v>5</v>
      </c>
      <c r="H90" s="149" t="s">
        <v>6</v>
      </c>
      <c r="I90" s="149" t="s">
        <v>7</v>
      </c>
      <c r="J90" s="149" t="s">
        <v>8</v>
      </c>
      <c r="K90" s="149" t="s">
        <v>9</v>
      </c>
      <c r="L90" s="149" t="s">
        <v>10</v>
      </c>
      <c r="M90" s="149" t="s">
        <v>11</v>
      </c>
      <c r="N90" s="149" t="s">
        <v>12</v>
      </c>
      <c r="O90" s="149" t="s">
        <v>13</v>
      </c>
    </row>
    <row r="91" spans="1:16" ht="17.25" customHeight="1" x14ac:dyDescent="0.25">
      <c r="A91" s="153" t="s">
        <v>53</v>
      </c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6"/>
    </row>
    <row r="92" spans="1:16" x14ac:dyDescent="0.25">
      <c r="A92" s="36" t="s">
        <v>32</v>
      </c>
      <c r="B92" s="37" t="s">
        <v>63</v>
      </c>
      <c r="C92" s="38">
        <v>20</v>
      </c>
      <c r="D92" s="38">
        <v>15</v>
      </c>
      <c r="E92" s="38">
        <v>15</v>
      </c>
      <c r="F92" s="38">
        <v>40</v>
      </c>
      <c r="G92" s="38">
        <v>37.28</v>
      </c>
      <c r="H92" s="38">
        <v>20</v>
      </c>
      <c r="I92" s="38">
        <v>18.135416666666664</v>
      </c>
      <c r="J92" s="38">
        <v>19.375</v>
      </c>
      <c r="K92" s="38">
        <v>17.194444444444443</v>
      </c>
      <c r="L92" s="38">
        <v>16.916666666666668</v>
      </c>
      <c r="M92" s="38">
        <v>19.180555555555554</v>
      </c>
      <c r="N92" s="38">
        <v>24.487179487179485</v>
      </c>
      <c r="O92" s="39">
        <f>AVERAGE(C92:N92)</f>
        <v>21.880771901709398</v>
      </c>
    </row>
    <row r="93" spans="1:16" x14ac:dyDescent="0.25">
      <c r="A93" s="36" t="s">
        <v>274</v>
      </c>
      <c r="B93" s="37" t="s">
        <v>63</v>
      </c>
      <c r="C93" s="38">
        <v>20.037037037037035</v>
      </c>
      <c r="D93" s="38">
        <v>22.1875</v>
      </c>
      <c r="E93" s="38">
        <v>25.819444444444446</v>
      </c>
      <c r="F93" s="38">
        <v>36.458333333333336</v>
      </c>
      <c r="G93" s="38">
        <v>35.06818181818182</v>
      </c>
      <c r="H93" s="38">
        <v>35.833333333333336</v>
      </c>
      <c r="I93" s="38">
        <v>32.638888888888893</v>
      </c>
      <c r="J93" s="38">
        <v>27.083333333333332</v>
      </c>
      <c r="K93" s="38">
        <v>28.555555555555557</v>
      </c>
      <c r="L93" s="38">
        <v>23.305555555555557</v>
      </c>
      <c r="M93" s="38">
        <v>22.3125</v>
      </c>
      <c r="N93" s="38">
        <v>20.865384615384617</v>
      </c>
      <c r="O93" s="39">
        <f>AVERAGE(C93:N93)</f>
        <v>27.513753992920659</v>
      </c>
      <c r="P93" s="140"/>
    </row>
    <row r="94" spans="1:16" x14ac:dyDescent="0.25">
      <c r="A94" s="36" t="s">
        <v>275</v>
      </c>
      <c r="B94" s="37" t="s">
        <v>63</v>
      </c>
      <c r="C94" s="38"/>
      <c r="D94" s="38">
        <v>25</v>
      </c>
      <c r="E94" s="38"/>
      <c r="F94" s="38"/>
      <c r="G94" s="38"/>
      <c r="H94" s="38">
        <v>41.875</v>
      </c>
      <c r="I94" s="38">
        <v>54</v>
      </c>
      <c r="J94" s="38">
        <v>59.090909090909093</v>
      </c>
      <c r="K94" s="38"/>
      <c r="L94" s="38"/>
      <c r="M94" s="38">
        <v>66.875</v>
      </c>
      <c r="N94" s="38">
        <v>52.708333333333336</v>
      </c>
      <c r="O94" s="39">
        <f>AVERAGE(C94:N94)</f>
        <v>49.924873737373737</v>
      </c>
    </row>
    <row r="95" spans="1:16" x14ac:dyDescent="0.25">
      <c r="A95" s="36" t="s">
        <v>276</v>
      </c>
      <c r="B95" s="37" t="s">
        <v>63</v>
      </c>
      <c r="C95" s="38"/>
      <c r="D95" s="38"/>
      <c r="E95" s="38"/>
      <c r="F95" s="38"/>
      <c r="G95" s="38"/>
      <c r="H95" s="38">
        <v>30</v>
      </c>
      <c r="I95" s="38">
        <v>37.5</v>
      </c>
      <c r="J95" s="38">
        <v>38.958333333333336</v>
      </c>
      <c r="K95" s="38"/>
      <c r="L95" s="38"/>
      <c r="M95" s="38">
        <v>45</v>
      </c>
      <c r="N95" s="38">
        <v>37.884615384615387</v>
      </c>
      <c r="O95" s="39">
        <f>AVERAGE(C95:N95)</f>
        <v>37.868589743589745</v>
      </c>
    </row>
    <row r="96" spans="1:16" x14ac:dyDescent="0.25">
      <c r="A96" s="36" t="s">
        <v>277</v>
      </c>
      <c r="B96" s="37" t="s">
        <v>63</v>
      </c>
      <c r="C96" s="38"/>
      <c r="D96" s="38"/>
      <c r="E96" s="38"/>
      <c r="F96" s="38"/>
      <c r="G96" s="38"/>
      <c r="H96" s="38">
        <v>17</v>
      </c>
      <c r="I96" s="38">
        <v>22.818181818181817</v>
      </c>
      <c r="J96" s="38">
        <v>25</v>
      </c>
      <c r="K96" s="38"/>
      <c r="L96" s="38"/>
      <c r="M96" s="38">
        <v>33.75</v>
      </c>
      <c r="N96" s="38">
        <v>22.333333333333332</v>
      </c>
      <c r="O96" s="39">
        <f>AVERAGE(C96:N96)</f>
        <v>24.18030303030303</v>
      </c>
    </row>
    <row r="97" spans="1:16" x14ac:dyDescent="0.25">
      <c r="A97" s="36" t="s">
        <v>278</v>
      </c>
      <c r="B97" s="37" t="s">
        <v>63</v>
      </c>
      <c r="C97" s="38">
        <v>69.305555555555557</v>
      </c>
      <c r="D97" s="38">
        <v>68.708333333333329</v>
      </c>
      <c r="E97" s="38">
        <v>64.895833333333329</v>
      </c>
      <c r="F97" s="38">
        <v>57.826388888888886</v>
      </c>
      <c r="G97" s="38">
        <v>57.704545454545453</v>
      </c>
      <c r="H97" s="38">
        <v>53.888888888888893</v>
      </c>
      <c r="I97" s="38">
        <v>61.701388888888886</v>
      </c>
      <c r="J97" s="38">
        <v>65.694444444444443</v>
      </c>
      <c r="K97" s="38">
        <v>74.6111111111111</v>
      </c>
      <c r="L97" s="38">
        <v>77.3263888888889</v>
      </c>
      <c r="M97" s="38">
        <v>67.847222222222214</v>
      </c>
      <c r="N97" s="38">
        <v>69.166666666666671</v>
      </c>
      <c r="O97" s="39">
        <f t="shared" si="1"/>
        <v>65.723063973063958</v>
      </c>
    </row>
    <row r="98" spans="1:16" x14ac:dyDescent="0.25">
      <c r="A98" s="36" t="s">
        <v>279</v>
      </c>
      <c r="B98" s="37" t="s">
        <v>63</v>
      </c>
      <c r="C98" s="38">
        <v>51.148148148148138</v>
      </c>
      <c r="D98" s="38">
        <v>49.715277777777779</v>
      </c>
      <c r="E98" s="38">
        <v>45.173611111111107</v>
      </c>
      <c r="F98" s="38">
        <v>45.30555555555555</v>
      </c>
      <c r="G98" s="38">
        <v>41.530303030303031</v>
      </c>
      <c r="H98" s="38">
        <v>38.784722222222221</v>
      </c>
      <c r="I98" s="38">
        <v>43.05555555555555</v>
      </c>
      <c r="J98" s="38">
        <v>51.493055555555564</v>
      </c>
      <c r="K98" s="38">
        <v>60.05555555555555</v>
      </c>
      <c r="L98" s="38">
        <v>57.916666666666664</v>
      </c>
      <c r="M98" s="38">
        <v>50.347222222222229</v>
      </c>
      <c r="N98" s="38">
        <v>49.006410256410248</v>
      </c>
      <c r="O98" s="39">
        <f t="shared" si="1"/>
        <v>48.627673638090307</v>
      </c>
    </row>
    <row r="99" spans="1:16" x14ac:dyDescent="0.25">
      <c r="A99" s="36" t="s">
        <v>280</v>
      </c>
      <c r="B99" s="37" t="s">
        <v>63</v>
      </c>
      <c r="C99" s="38">
        <v>36.666666666666664</v>
      </c>
      <c r="D99" s="38">
        <v>31.541666666666668</v>
      </c>
      <c r="E99" s="38">
        <v>31.785714285714285</v>
      </c>
      <c r="F99" s="38">
        <v>35.277777777777779</v>
      </c>
      <c r="G99" s="38">
        <v>26.742424242424246</v>
      </c>
      <c r="H99" s="38">
        <v>26.162037037037038</v>
      </c>
      <c r="I99" s="38">
        <v>28.472222222222218</v>
      </c>
      <c r="J99" s="38">
        <v>30.763888888888886</v>
      </c>
      <c r="K99" s="38">
        <v>42</v>
      </c>
      <c r="L99" s="38">
        <v>44.93055555555555</v>
      </c>
      <c r="M99" s="38">
        <v>37.56944444444445</v>
      </c>
      <c r="N99" s="38">
        <v>33.19444444444445</v>
      </c>
      <c r="O99" s="39">
        <f t="shared" si="1"/>
        <v>33.758903519320192</v>
      </c>
    </row>
    <row r="100" spans="1:16" x14ac:dyDescent="0.25">
      <c r="A100" s="36" t="s">
        <v>33</v>
      </c>
      <c r="B100" s="37" t="s">
        <v>63</v>
      </c>
      <c r="C100" s="38">
        <v>4.8424444444444443</v>
      </c>
      <c r="D100" s="38">
        <v>4.8193333333333319</v>
      </c>
      <c r="E100" s="38">
        <v>4.6394722222222224</v>
      </c>
      <c r="F100" s="38">
        <v>4.9023148148148143</v>
      </c>
      <c r="G100" s="38">
        <v>4.7757575757575754</v>
      </c>
      <c r="H100" s="38">
        <v>4.8715277777777777</v>
      </c>
      <c r="I100" s="38">
        <v>4.958333333333333</v>
      </c>
      <c r="J100" s="38">
        <v>5</v>
      </c>
      <c r="K100" s="38">
        <v>6.427777777777778</v>
      </c>
      <c r="L100" s="38">
        <v>5.229166666666667</v>
      </c>
      <c r="M100" s="38">
        <v>5.4409722222222223</v>
      </c>
      <c r="N100" s="38">
        <v>5.6858974358974352</v>
      </c>
      <c r="O100" s="39">
        <f t="shared" si="1"/>
        <v>5.1327498003539667</v>
      </c>
    </row>
    <row r="101" spans="1:16" x14ac:dyDescent="0.25">
      <c r="A101" s="36" t="s">
        <v>245</v>
      </c>
      <c r="B101" s="37" t="s">
        <v>80</v>
      </c>
      <c r="C101" s="38">
        <v>54.93333333333333</v>
      </c>
      <c r="D101" s="38"/>
      <c r="E101" s="38">
        <v>90</v>
      </c>
      <c r="F101" s="38">
        <v>111</v>
      </c>
      <c r="G101" s="38">
        <v>90</v>
      </c>
      <c r="H101" s="38">
        <v>71.625</v>
      </c>
      <c r="I101" s="38">
        <v>75</v>
      </c>
      <c r="J101" s="38">
        <v>61.4375</v>
      </c>
      <c r="K101" s="38">
        <v>67.125</v>
      </c>
      <c r="L101" s="38">
        <v>69.166666666666671</v>
      </c>
      <c r="M101" s="38">
        <v>59.5</v>
      </c>
      <c r="N101" s="38">
        <v>59.269230769230766</v>
      </c>
      <c r="O101" s="39">
        <f t="shared" si="1"/>
        <v>73.550611888111888</v>
      </c>
    </row>
    <row r="102" spans="1:16" x14ac:dyDescent="0.25">
      <c r="A102" s="36" t="s">
        <v>246</v>
      </c>
      <c r="B102" s="37" t="s">
        <v>80</v>
      </c>
      <c r="C102" s="38">
        <v>112.69999999999999</v>
      </c>
      <c r="D102" s="38">
        <v>123.3</v>
      </c>
      <c r="E102" s="38">
        <v>222.46733333333336</v>
      </c>
      <c r="F102" s="38">
        <v>145.91388888888889</v>
      </c>
      <c r="G102" s="38">
        <v>113.04545454545455</v>
      </c>
      <c r="H102" s="38">
        <v>79.458333333333329</v>
      </c>
      <c r="I102" s="38">
        <v>68.833333333333329</v>
      </c>
      <c r="J102" s="38">
        <v>69.1875</v>
      </c>
      <c r="K102" s="38">
        <v>70.088888888888903</v>
      </c>
      <c r="L102" s="38">
        <v>72.0625</v>
      </c>
      <c r="M102" s="38">
        <v>71.1875</v>
      </c>
      <c r="N102" s="38">
        <v>67.115384615384613</v>
      </c>
      <c r="O102" s="39">
        <f t="shared" si="1"/>
        <v>101.28000974488475</v>
      </c>
      <c r="P102" s="140"/>
    </row>
    <row r="103" spans="1:16" x14ac:dyDescent="0.25">
      <c r="A103" s="36" t="s">
        <v>281</v>
      </c>
      <c r="B103" s="37" t="s">
        <v>63</v>
      </c>
      <c r="C103" s="38">
        <v>50.379629629629626</v>
      </c>
      <c r="D103" s="38">
        <v>52.708333333333336</v>
      </c>
      <c r="E103" s="38">
        <v>63.527777777777779</v>
      </c>
      <c r="F103" s="38">
        <v>53.138888888888893</v>
      </c>
      <c r="G103" s="38">
        <v>49.712121212121218</v>
      </c>
      <c r="H103" s="38">
        <v>46.180555555555564</v>
      </c>
      <c r="I103" s="38">
        <v>46.5625</v>
      </c>
      <c r="J103" s="38">
        <v>49.375</v>
      </c>
      <c r="K103" s="38">
        <v>66.055555555555557</v>
      </c>
      <c r="L103" s="38">
        <v>59.965277777777779</v>
      </c>
      <c r="M103" s="38">
        <v>55.972222222222221</v>
      </c>
      <c r="N103" s="38">
        <v>59.32692307692308</v>
      </c>
      <c r="O103" s="39">
        <f t="shared" si="1"/>
        <v>54.408732085815416</v>
      </c>
    </row>
    <row r="104" spans="1:16" x14ac:dyDescent="0.25">
      <c r="A104" s="36" t="s">
        <v>282</v>
      </c>
      <c r="B104" s="37" t="s">
        <v>63</v>
      </c>
      <c r="C104" s="38">
        <v>36.453703703703695</v>
      </c>
      <c r="D104" s="38">
        <v>31.180555555555554</v>
      </c>
      <c r="E104" s="38">
        <v>54.30555555555555</v>
      </c>
      <c r="F104" s="38">
        <v>38.576388888888886</v>
      </c>
      <c r="G104" s="38">
        <v>33.333333333333329</v>
      </c>
      <c r="H104" s="38">
        <v>27.986111111111114</v>
      </c>
      <c r="I104" s="38">
        <v>30.138888888888889</v>
      </c>
      <c r="J104" s="38">
        <v>36.840277777777779</v>
      </c>
      <c r="K104" s="38">
        <v>48.722222222222221</v>
      </c>
      <c r="L104" s="38">
        <v>41.736111111111107</v>
      </c>
      <c r="M104" s="38">
        <v>39.201388888888886</v>
      </c>
      <c r="N104" s="38">
        <v>40.192307692307693</v>
      </c>
      <c r="O104" s="39">
        <f t="shared" si="1"/>
        <v>38.222237060778717</v>
      </c>
    </row>
    <row r="105" spans="1:16" x14ac:dyDescent="0.25">
      <c r="A105" s="36" t="s">
        <v>283</v>
      </c>
      <c r="B105" s="37" t="s">
        <v>63</v>
      </c>
      <c r="C105" s="38">
        <v>100</v>
      </c>
      <c r="D105" s="38">
        <v>108.57142857142857</v>
      </c>
      <c r="E105" s="38">
        <v>100</v>
      </c>
      <c r="F105" s="38">
        <v>100</v>
      </c>
      <c r="G105" s="38">
        <v>97.727272727272734</v>
      </c>
      <c r="H105" s="38">
        <v>95.454545454545453</v>
      </c>
      <c r="I105" s="38">
        <v>103.75</v>
      </c>
      <c r="J105" s="38">
        <v>100</v>
      </c>
      <c r="K105" s="38">
        <v>100</v>
      </c>
      <c r="L105" s="38">
        <v>103.33333333333333</v>
      </c>
      <c r="M105" s="38">
        <v>97.5</v>
      </c>
      <c r="N105" s="38">
        <v>103.33333333333333</v>
      </c>
      <c r="O105" s="39">
        <f t="shared" si="1"/>
        <v>100.80582611832612</v>
      </c>
    </row>
    <row r="106" spans="1:16" x14ac:dyDescent="0.25">
      <c r="A106" s="36" t="s">
        <v>284</v>
      </c>
      <c r="B106" s="37" t="s">
        <v>63</v>
      </c>
      <c r="C106" s="38"/>
      <c r="D106" s="38"/>
      <c r="E106" s="38"/>
      <c r="F106" s="38"/>
      <c r="G106" s="38"/>
      <c r="H106" s="38"/>
      <c r="I106" s="38"/>
      <c r="J106" s="38">
        <v>68</v>
      </c>
      <c r="K106" s="38">
        <v>80</v>
      </c>
      <c r="L106" s="38"/>
      <c r="M106" s="38">
        <v>100</v>
      </c>
      <c r="N106" s="38">
        <v>100</v>
      </c>
      <c r="O106" s="39">
        <f t="shared" si="1"/>
        <v>87</v>
      </c>
    </row>
    <row r="107" spans="1:16" x14ac:dyDescent="0.25">
      <c r="A107" s="36" t="s">
        <v>247</v>
      </c>
      <c r="B107" s="37" t="s">
        <v>80</v>
      </c>
      <c r="C107" s="38">
        <v>50.233333333333327</v>
      </c>
      <c r="D107" s="38">
        <v>52.700000000000017</v>
      </c>
      <c r="E107" s="38">
        <v>63.925000000000004</v>
      </c>
      <c r="F107" s="38">
        <v>71.380555555555546</v>
      </c>
      <c r="G107" s="38">
        <v>98.927272727272737</v>
      </c>
      <c r="H107" s="38">
        <v>94.75</v>
      </c>
      <c r="I107" s="38">
        <v>118.95833333333333</v>
      </c>
      <c r="J107" s="38">
        <v>80.305555555555557</v>
      </c>
      <c r="K107" s="38">
        <v>65.855555555555554</v>
      </c>
      <c r="L107" s="38">
        <v>65.25</v>
      </c>
      <c r="M107" s="38">
        <v>53.888888888888886</v>
      </c>
      <c r="N107" s="38">
        <v>56.42307692307692</v>
      </c>
      <c r="O107" s="39">
        <f t="shared" si="1"/>
        <v>72.71646432271433</v>
      </c>
    </row>
    <row r="108" spans="1:16" x14ac:dyDescent="0.25">
      <c r="A108" s="36" t="s">
        <v>248</v>
      </c>
      <c r="B108" s="37" t="s">
        <v>80</v>
      </c>
      <c r="C108" s="38">
        <v>60.222222222222214</v>
      </c>
      <c r="D108" s="38">
        <v>61.166666666666671</v>
      </c>
      <c r="E108" s="38">
        <v>59.323222222222213</v>
      </c>
      <c r="F108" s="38">
        <v>72.374166666666667</v>
      </c>
      <c r="G108" s="38">
        <v>71.393939393939391</v>
      </c>
      <c r="H108" s="38">
        <v>80.166666666666671</v>
      </c>
      <c r="I108" s="38">
        <v>100.125</v>
      </c>
      <c r="J108" s="38">
        <v>102.08333333333334</v>
      </c>
      <c r="K108" s="38">
        <v>68.86666666666666</v>
      </c>
      <c r="L108" s="38">
        <v>59.576388888888893</v>
      </c>
      <c r="M108" s="38">
        <v>50.666666666666671</v>
      </c>
      <c r="N108" s="38">
        <v>60.794871794871796</v>
      </c>
      <c r="O108" s="39">
        <f t="shared" si="1"/>
        <v>70.563317599067602</v>
      </c>
    </row>
    <row r="109" spans="1:16" x14ac:dyDescent="0.25">
      <c r="A109" s="36" t="s">
        <v>285</v>
      </c>
      <c r="B109" s="37" t="s">
        <v>63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</row>
    <row r="110" spans="1:16" x14ac:dyDescent="0.25">
      <c r="A110" s="36" t="s">
        <v>286</v>
      </c>
      <c r="B110" s="37" t="s">
        <v>63</v>
      </c>
      <c r="C110" s="38">
        <v>63.111111111111114</v>
      </c>
      <c r="D110" s="38">
        <v>61.666666666666664</v>
      </c>
      <c r="E110" s="38">
        <v>57.826388888888886</v>
      </c>
      <c r="F110" s="38">
        <v>50.923611111111107</v>
      </c>
      <c r="G110" s="38">
        <v>50.75</v>
      </c>
      <c r="H110" s="38">
        <v>52.187500000000007</v>
      </c>
      <c r="I110" s="38">
        <v>64.6875</v>
      </c>
      <c r="J110" s="38">
        <v>75.798611111111114</v>
      </c>
      <c r="K110" s="38">
        <v>77.8611111111111</v>
      </c>
      <c r="L110" s="38">
        <v>70.798611111111114</v>
      </c>
      <c r="M110" s="38">
        <v>63.506944444444436</v>
      </c>
      <c r="N110" s="38">
        <v>72.147435897435884</v>
      </c>
      <c r="O110" s="39">
        <f t="shared" si="1"/>
        <v>63.438790954415957</v>
      </c>
    </row>
    <row r="111" spans="1:16" ht="15.75" customHeight="1" x14ac:dyDescent="0.25">
      <c r="A111" s="36" t="s">
        <v>62</v>
      </c>
      <c r="B111" s="37" t="s">
        <v>63</v>
      </c>
      <c r="C111" s="38">
        <v>13.154320987654323</v>
      </c>
      <c r="D111" s="38">
        <v>15.714285714285714</v>
      </c>
      <c r="E111" s="38">
        <v>11.190476190476192</v>
      </c>
      <c r="F111" s="38">
        <v>12.181818181818182</v>
      </c>
      <c r="G111" s="38">
        <v>14.571428571428571</v>
      </c>
      <c r="H111" s="38"/>
      <c r="I111" s="38"/>
      <c r="J111" s="38"/>
      <c r="K111" s="38">
        <v>12</v>
      </c>
      <c r="L111" s="38">
        <v>12.4</v>
      </c>
      <c r="M111" s="38">
        <v>12.611111111111112</v>
      </c>
      <c r="N111" s="38">
        <v>13.925213675213676</v>
      </c>
      <c r="O111" s="39">
        <f>AVERAGE(C111:N111)</f>
        <v>13.08318382577642</v>
      </c>
    </row>
    <row r="112" spans="1:16" x14ac:dyDescent="0.25">
      <c r="A112" s="36" t="s">
        <v>287</v>
      </c>
      <c r="B112" s="37" t="s">
        <v>63</v>
      </c>
      <c r="C112" s="38">
        <v>188.61111111111109</v>
      </c>
      <c r="D112" s="38">
        <v>225.27777777777774</v>
      </c>
      <c r="E112" s="38">
        <v>297.77777777777777</v>
      </c>
      <c r="F112" s="38">
        <v>236.11111111111111</v>
      </c>
      <c r="G112" s="38">
        <v>264.54545454545456</v>
      </c>
      <c r="H112" s="38">
        <v>226.31944444444446</v>
      </c>
      <c r="I112" s="38">
        <v>246.80555555555554</v>
      </c>
      <c r="J112" s="38">
        <v>220.83333333333334</v>
      </c>
      <c r="K112" s="38">
        <v>253.83333333333334</v>
      </c>
      <c r="L112" s="38">
        <v>259.72222222222223</v>
      </c>
      <c r="M112" s="38">
        <v>245.90277777777774</v>
      </c>
      <c r="N112" s="38">
        <v>241.15384615384616</v>
      </c>
      <c r="O112" s="39">
        <f>AVERAGE(C112:N112)</f>
        <v>242.24114542864541</v>
      </c>
    </row>
    <row r="113" spans="1:16" x14ac:dyDescent="0.25">
      <c r="A113" s="36" t="s">
        <v>288</v>
      </c>
      <c r="B113" s="37" t="s">
        <v>63</v>
      </c>
      <c r="C113" s="38">
        <v>135.46296296296293</v>
      </c>
      <c r="D113" s="38">
        <v>133.47222222222223</v>
      </c>
      <c r="E113" s="38">
        <v>229.77272727272728</v>
      </c>
      <c r="F113" s="38">
        <v>167.2222222222222</v>
      </c>
      <c r="G113" s="38">
        <v>169.28030303030303</v>
      </c>
      <c r="H113" s="38">
        <v>136.38888888888889</v>
      </c>
      <c r="I113" s="38">
        <v>143.57638888888889</v>
      </c>
      <c r="J113" s="38">
        <v>170.83333333333334</v>
      </c>
      <c r="K113" s="38">
        <v>168.5</v>
      </c>
      <c r="L113" s="38">
        <v>140.86805555555557</v>
      </c>
      <c r="M113" s="38">
        <v>144.16666666666666</v>
      </c>
      <c r="N113" s="38">
        <v>134.48717948717947</v>
      </c>
      <c r="O113" s="39">
        <f t="shared" si="1"/>
        <v>156.16924587757921</v>
      </c>
    </row>
    <row r="114" spans="1:16" x14ac:dyDescent="0.25">
      <c r="A114" s="36" t="s">
        <v>289</v>
      </c>
      <c r="B114" s="37" t="s">
        <v>63</v>
      </c>
      <c r="C114" s="38">
        <v>92.055555555555557</v>
      </c>
      <c r="D114" s="38">
        <v>90.416666666666671</v>
      </c>
      <c r="E114" s="38">
        <v>103.71212121212123</v>
      </c>
      <c r="F114" s="38">
        <v>113.19444444444446</v>
      </c>
      <c r="G114" s="38">
        <v>105.60606060606059</v>
      </c>
      <c r="H114" s="38">
        <v>91.7013888888889</v>
      </c>
      <c r="I114" s="38">
        <v>87.708333333333329</v>
      </c>
      <c r="J114" s="38">
        <v>94.340277777777771</v>
      </c>
      <c r="K114" s="38">
        <v>102.05555555555556</v>
      </c>
      <c r="L114" s="38">
        <v>83.125</v>
      </c>
      <c r="M114" s="38">
        <v>88.645833333333329</v>
      </c>
      <c r="N114" s="38">
        <v>88.557692307692307</v>
      </c>
      <c r="O114" s="39">
        <f t="shared" si="1"/>
        <v>95.093244140119154</v>
      </c>
    </row>
    <row r="115" spans="1:16" x14ac:dyDescent="0.25">
      <c r="A115" s="36" t="s">
        <v>54</v>
      </c>
      <c r="B115" s="37" t="s">
        <v>63</v>
      </c>
      <c r="C115" s="38">
        <v>15</v>
      </c>
      <c r="D115" s="38">
        <v>17.23</v>
      </c>
      <c r="E115" s="38">
        <v>11</v>
      </c>
      <c r="F115" s="38">
        <v>15.0625</v>
      </c>
      <c r="G115" s="38">
        <v>13.613636363636363</v>
      </c>
      <c r="H115" s="38">
        <v>19.895833333333332</v>
      </c>
      <c r="I115" s="38">
        <v>16.80324074074074</v>
      </c>
      <c r="J115" s="38">
        <v>14.270833333333334</v>
      </c>
      <c r="K115" s="38">
        <v>17.5</v>
      </c>
      <c r="L115" s="38">
        <v>18.888888888888889</v>
      </c>
      <c r="M115" s="38">
        <v>22.5</v>
      </c>
      <c r="N115" s="38">
        <v>25</v>
      </c>
      <c r="O115" s="39">
        <f t="shared" si="1"/>
        <v>17.230411054994388</v>
      </c>
    </row>
    <row r="116" spans="1:16" x14ac:dyDescent="0.25">
      <c r="A116" s="36" t="s">
        <v>55</v>
      </c>
      <c r="B116" s="37" t="s">
        <v>63</v>
      </c>
      <c r="C116" s="38"/>
      <c r="D116" s="38">
        <v>16.333333333333336</v>
      </c>
      <c r="E116" s="38">
        <v>10.303030303030303</v>
      </c>
      <c r="F116" s="38">
        <v>8.5</v>
      </c>
      <c r="G116" s="38">
        <v>8.196969696969699</v>
      </c>
      <c r="H116" s="38">
        <v>9.8000000000000007</v>
      </c>
      <c r="I116" s="38"/>
      <c r="J116" s="38"/>
      <c r="K116" s="38">
        <v>15</v>
      </c>
      <c r="L116" s="38"/>
      <c r="M116" s="38">
        <v>12.5</v>
      </c>
      <c r="N116" s="38">
        <v>13.871794871794872</v>
      </c>
      <c r="O116" s="39">
        <f t="shared" si="1"/>
        <v>11.813141025641027</v>
      </c>
    </row>
    <row r="117" spans="1:16" x14ac:dyDescent="0.25">
      <c r="A117" s="36" t="s">
        <v>56</v>
      </c>
      <c r="B117" s="37" t="s">
        <v>63</v>
      </c>
      <c r="C117" s="38"/>
      <c r="D117" s="38"/>
      <c r="E117" s="38">
        <v>5</v>
      </c>
      <c r="F117" s="38">
        <v>7.666666666666667</v>
      </c>
      <c r="G117" s="38">
        <v>5.4242424242424239</v>
      </c>
      <c r="H117" s="38">
        <v>3.9722222222222228</v>
      </c>
      <c r="I117" s="38">
        <v>2.6666666666666665</v>
      </c>
      <c r="J117" s="38">
        <v>4.3125</v>
      </c>
      <c r="K117" s="38">
        <v>7.7857142857142856</v>
      </c>
      <c r="L117" s="38">
        <v>8.375</v>
      </c>
      <c r="M117" s="38">
        <v>8.3666666666666671</v>
      </c>
      <c r="N117" s="38">
        <v>5.9743589743589745</v>
      </c>
      <c r="O117" s="39">
        <f t="shared" si="1"/>
        <v>5.9544037906537906</v>
      </c>
    </row>
    <row r="118" spans="1:16" x14ac:dyDescent="0.25">
      <c r="A118" s="36" t="s">
        <v>57</v>
      </c>
      <c r="B118" s="37" t="s">
        <v>63</v>
      </c>
      <c r="C118" s="38"/>
      <c r="D118" s="38">
        <v>10.444444444444445</v>
      </c>
      <c r="E118" s="38">
        <v>10.388888888888888</v>
      </c>
      <c r="F118" s="38">
        <v>7.625</v>
      </c>
      <c r="G118" s="38">
        <v>2.875</v>
      </c>
      <c r="H118" s="38">
        <v>7.6</v>
      </c>
      <c r="I118" s="38"/>
      <c r="J118" s="38"/>
      <c r="K118" s="38"/>
      <c r="L118" s="38"/>
      <c r="M118" s="38">
        <v>10</v>
      </c>
      <c r="N118" s="38"/>
      <c r="O118" s="39">
        <f t="shared" si="1"/>
        <v>8.155555555555555</v>
      </c>
    </row>
    <row r="119" spans="1:16" x14ac:dyDescent="0.25">
      <c r="A119" s="36" t="s">
        <v>58</v>
      </c>
      <c r="B119" s="37" t="s">
        <v>63</v>
      </c>
      <c r="C119" s="38"/>
      <c r="D119" s="38"/>
      <c r="E119" s="38">
        <v>25</v>
      </c>
      <c r="F119" s="38">
        <v>22.847222222222218</v>
      </c>
      <c r="G119" s="38">
        <v>15.5</v>
      </c>
      <c r="H119" s="38">
        <v>16.972222222222225</v>
      </c>
      <c r="I119" s="38">
        <v>16.631944444444446</v>
      </c>
      <c r="J119" s="38">
        <v>15.368055555555555</v>
      </c>
      <c r="K119" s="38">
        <v>18.833333333333332</v>
      </c>
      <c r="L119" s="38">
        <v>22.384259259259256</v>
      </c>
      <c r="M119" s="38">
        <v>27.465277777777771</v>
      </c>
      <c r="N119" s="38">
        <v>26.833333333333332</v>
      </c>
      <c r="O119" s="39">
        <f t="shared" si="1"/>
        <v>20.783564814814817</v>
      </c>
    </row>
    <row r="120" spans="1:16" x14ac:dyDescent="0.25">
      <c r="A120" s="36" t="s">
        <v>59</v>
      </c>
      <c r="B120" s="37" t="s">
        <v>63</v>
      </c>
      <c r="C120" s="38"/>
      <c r="D120" s="38">
        <v>10</v>
      </c>
      <c r="E120" s="38">
        <v>8.6666666666666661</v>
      </c>
      <c r="F120" s="38">
        <v>7.625</v>
      </c>
      <c r="G120" s="38">
        <v>2.8125</v>
      </c>
      <c r="H120" s="38">
        <v>4.125</v>
      </c>
      <c r="I120" s="38">
        <v>4</v>
      </c>
      <c r="J120" s="38">
        <v>5</v>
      </c>
      <c r="K120" s="38"/>
      <c r="L120" s="38">
        <v>4</v>
      </c>
      <c r="M120" s="38"/>
      <c r="N120" s="38"/>
      <c r="O120" s="39">
        <f t="shared" si="1"/>
        <v>5.778645833333333</v>
      </c>
    </row>
    <row r="121" spans="1:16" x14ac:dyDescent="0.25">
      <c r="A121" s="36" t="s">
        <v>38</v>
      </c>
      <c r="B121" s="37" t="s">
        <v>80</v>
      </c>
      <c r="C121" s="38">
        <v>48.444444444444443</v>
      </c>
      <c r="D121" s="38">
        <v>52</v>
      </c>
      <c r="E121" s="38">
        <v>90.772222222222226</v>
      </c>
      <c r="F121" s="38">
        <v>71.856944444444451</v>
      </c>
      <c r="G121" s="38">
        <v>53.218181818181819</v>
      </c>
      <c r="H121" s="38">
        <v>48.611111111111107</v>
      </c>
      <c r="I121" s="38">
        <v>85.958333333333329</v>
      </c>
      <c r="J121" s="38">
        <v>73.041666666666671</v>
      </c>
      <c r="K121" s="38">
        <v>69.36666666666666</v>
      </c>
      <c r="L121" s="38">
        <v>96.041666666666671</v>
      </c>
      <c r="M121" s="38">
        <v>64.6875</v>
      </c>
      <c r="N121" s="38">
        <v>49.807692307692307</v>
      </c>
      <c r="O121" s="39">
        <f>AVERAGE(C121:N121)</f>
        <v>66.983869140119126</v>
      </c>
    </row>
    <row r="122" spans="1:16" ht="14.25" customHeight="1" x14ac:dyDescent="0.25">
      <c r="A122" s="36" t="s">
        <v>60</v>
      </c>
      <c r="B122" s="37" t="s">
        <v>63</v>
      </c>
      <c r="C122" s="38">
        <v>22.25</v>
      </c>
      <c r="D122" s="38">
        <v>23.895833333333332</v>
      </c>
      <c r="E122" s="38">
        <v>23.256944444444443</v>
      </c>
      <c r="F122" s="38">
        <v>22.118055555555557</v>
      </c>
      <c r="G122" s="38">
        <v>21.363636363636363</v>
      </c>
      <c r="H122" s="38">
        <v>21.631944444444446</v>
      </c>
      <c r="I122" s="38">
        <v>22.229166666666668</v>
      </c>
      <c r="J122" s="38">
        <v>22.201388888888889</v>
      </c>
      <c r="K122" s="38">
        <v>24.861111111111111</v>
      </c>
      <c r="L122" s="38">
        <v>26.791666666666668</v>
      </c>
      <c r="M122" s="38">
        <v>28.541666666666668</v>
      </c>
      <c r="N122" s="38">
        <v>29.615384615384617</v>
      </c>
      <c r="O122" s="39">
        <f>AVERAGE(C122:N122)</f>
        <v>24.063066563066567</v>
      </c>
    </row>
    <row r="123" spans="1:16" x14ac:dyDescent="0.25">
      <c r="A123" s="36" t="s">
        <v>61</v>
      </c>
      <c r="B123" s="37" t="s">
        <v>81</v>
      </c>
      <c r="C123" s="38">
        <v>43.055555555555557</v>
      </c>
      <c r="D123" s="38">
        <v>45.5</v>
      </c>
      <c r="E123" s="38">
        <v>35.395833333333336</v>
      </c>
      <c r="F123" s="38">
        <v>39.1875</v>
      </c>
      <c r="G123" s="38">
        <v>27.583333333333336</v>
      </c>
      <c r="H123" s="38">
        <v>31.770833333333332</v>
      </c>
      <c r="I123" s="38">
        <v>39.108541666666667</v>
      </c>
      <c r="J123" s="38">
        <v>36.574074074074069</v>
      </c>
      <c r="K123" s="38">
        <v>38.305555555555557</v>
      </c>
      <c r="L123" s="38">
        <v>37.002222222222223</v>
      </c>
      <c r="M123" s="38">
        <v>40.729166666666664</v>
      </c>
      <c r="N123" s="38">
        <v>36.25</v>
      </c>
      <c r="O123" s="39">
        <f>AVERAGE(C123:N123)</f>
        <v>37.538551311728398</v>
      </c>
    </row>
    <row r="124" spans="1:16" x14ac:dyDescent="0.25">
      <c r="A124" s="15"/>
      <c r="B124" s="22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4"/>
    </row>
    <row r="125" spans="1:16" x14ac:dyDescent="0.25">
      <c r="A125" s="15"/>
      <c r="B125" s="22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4"/>
    </row>
    <row r="126" spans="1:16" ht="32.25" customHeight="1" x14ac:dyDescent="0.25">
      <c r="A126" s="15"/>
      <c r="B126" s="22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4"/>
    </row>
    <row r="127" spans="1:16" ht="21" customHeight="1" x14ac:dyDescent="0.25">
      <c r="A127" s="692" t="s">
        <v>78</v>
      </c>
      <c r="B127" s="692"/>
      <c r="C127" s="692"/>
      <c r="D127" s="692"/>
      <c r="E127" s="692"/>
      <c r="F127" s="692"/>
      <c r="G127" s="692"/>
      <c r="H127" s="692"/>
      <c r="I127" s="692"/>
      <c r="J127" s="692"/>
      <c r="K127" s="692"/>
      <c r="L127" s="692"/>
      <c r="M127" s="692"/>
      <c r="N127" s="692"/>
      <c r="O127" s="692"/>
      <c r="P127" s="11"/>
    </row>
    <row r="128" spans="1:16" ht="21.75" customHeight="1" x14ac:dyDescent="0.3">
      <c r="A128" s="686" t="s">
        <v>262</v>
      </c>
      <c r="B128" s="686"/>
      <c r="C128" s="686"/>
      <c r="D128" s="686"/>
      <c r="E128" s="686"/>
      <c r="F128" s="686"/>
      <c r="G128" s="686"/>
      <c r="H128" s="686"/>
      <c r="I128" s="686"/>
      <c r="J128" s="686"/>
      <c r="K128" s="686"/>
      <c r="L128" s="686"/>
      <c r="M128" s="686"/>
      <c r="N128" s="686"/>
      <c r="O128" s="686"/>
    </row>
    <row r="129" spans="1:15" ht="3.75" customHeight="1" x14ac:dyDescent="0.25">
      <c r="A129" s="8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5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</row>
    <row r="131" spans="1:15" x14ac:dyDescent="0.25">
      <c r="A131" s="149" t="s">
        <v>0</v>
      </c>
      <c r="B131" s="149" t="s">
        <v>263</v>
      </c>
      <c r="C131" s="149" t="s">
        <v>1</v>
      </c>
      <c r="D131" s="149" t="s">
        <v>2</v>
      </c>
      <c r="E131" s="149" t="s">
        <v>3</v>
      </c>
      <c r="F131" s="149" t="s">
        <v>4</v>
      </c>
      <c r="G131" s="149" t="s">
        <v>5</v>
      </c>
      <c r="H131" s="149" t="s">
        <v>6</v>
      </c>
      <c r="I131" s="149" t="s">
        <v>7</v>
      </c>
      <c r="J131" s="149" t="s">
        <v>8</v>
      </c>
      <c r="K131" s="149" t="s">
        <v>9</v>
      </c>
      <c r="L131" s="149" t="s">
        <v>10</v>
      </c>
      <c r="M131" s="149" t="s">
        <v>11</v>
      </c>
      <c r="N131" s="149" t="s">
        <v>12</v>
      </c>
      <c r="O131" s="149" t="s">
        <v>13</v>
      </c>
    </row>
    <row r="132" spans="1:15" ht="24" customHeight="1" x14ac:dyDescent="0.25">
      <c r="A132" s="162" t="s">
        <v>64</v>
      </c>
      <c r="B132" s="37"/>
      <c r="C132" s="163"/>
      <c r="D132" s="163"/>
      <c r="E132" s="164"/>
      <c r="F132" s="163"/>
      <c r="G132" s="165"/>
      <c r="H132" s="165"/>
      <c r="I132" s="165"/>
      <c r="J132" s="166"/>
      <c r="K132" s="163"/>
      <c r="L132" s="164"/>
      <c r="M132" s="163"/>
      <c r="N132" s="163"/>
      <c r="O132" s="156"/>
    </row>
    <row r="133" spans="1:15" x14ac:dyDescent="0.25">
      <c r="A133" s="36" t="s">
        <v>250</v>
      </c>
      <c r="B133" s="37" t="s">
        <v>14</v>
      </c>
      <c r="C133" s="38">
        <v>92.37777777777778</v>
      </c>
      <c r="D133" s="38">
        <v>95.166666666666671</v>
      </c>
      <c r="E133" s="38">
        <v>97.208333333333329</v>
      </c>
      <c r="F133" s="38">
        <v>94.25</v>
      </c>
      <c r="G133" s="38">
        <v>95.454545454545453</v>
      </c>
      <c r="H133" s="38">
        <v>93.125</v>
      </c>
      <c r="I133" s="38">
        <v>94.583333333333329</v>
      </c>
      <c r="J133" s="38">
        <v>94.840277777777771</v>
      </c>
      <c r="K133" s="38">
        <v>95.944444444444429</v>
      </c>
      <c r="L133" s="38">
        <v>93.4375</v>
      </c>
      <c r="M133" s="38">
        <v>95.4375</v>
      </c>
      <c r="N133" s="38">
        <v>96.615384615384613</v>
      </c>
      <c r="O133" s="39">
        <f t="shared" ref="O133:O145" si="2">AVERAGE(C133:N133)</f>
        <v>94.870063616938623</v>
      </c>
    </row>
    <row r="134" spans="1:15" x14ac:dyDescent="0.25">
      <c r="A134" s="36" t="s">
        <v>251</v>
      </c>
      <c r="B134" s="37" t="s">
        <v>14</v>
      </c>
      <c r="C134" s="38">
        <v>92.924074074074085</v>
      </c>
      <c r="D134" s="38">
        <v>95.083333333333329</v>
      </c>
      <c r="E134" s="38">
        <v>97.208333333333329</v>
      </c>
      <c r="F134" s="38">
        <v>94.354166666666671</v>
      </c>
      <c r="G134" s="38">
        <v>95.340909090909093</v>
      </c>
      <c r="H134" s="38">
        <v>93.125</v>
      </c>
      <c r="I134" s="38">
        <v>93.854166666666671</v>
      </c>
      <c r="J134" s="38">
        <v>94.840277777777771</v>
      </c>
      <c r="K134" s="38">
        <v>95.388888888888886</v>
      </c>
      <c r="L134" s="38">
        <v>93.125</v>
      </c>
      <c r="M134" s="38">
        <v>96.0625</v>
      </c>
      <c r="N134" s="38">
        <v>96.711538461538467</v>
      </c>
      <c r="O134" s="39">
        <f t="shared" si="2"/>
        <v>94.834849024432359</v>
      </c>
    </row>
    <row r="135" spans="1:15" x14ac:dyDescent="0.25">
      <c r="A135" s="36" t="s">
        <v>252</v>
      </c>
      <c r="B135" s="37" t="s">
        <v>14</v>
      </c>
      <c r="C135" s="38">
        <v>61.237037037037034</v>
      </c>
      <c r="D135" s="38">
        <v>61.54999999999999</v>
      </c>
      <c r="E135" s="38">
        <v>62.722222222222207</v>
      </c>
      <c r="F135" s="38">
        <v>65.337500000000006</v>
      </c>
      <c r="G135" s="38">
        <v>63.790909090909096</v>
      </c>
      <c r="H135" s="38">
        <v>62.527777777777771</v>
      </c>
      <c r="I135" s="38">
        <v>62.729166666666664</v>
      </c>
      <c r="J135" s="38">
        <v>64.513888888888886</v>
      </c>
      <c r="K135" s="38">
        <v>64.944444444444443</v>
      </c>
      <c r="L135" s="38">
        <v>63.958333333333336</v>
      </c>
      <c r="M135" s="38">
        <v>64.541666666666671</v>
      </c>
      <c r="N135" s="38">
        <v>65.980769230769226</v>
      </c>
      <c r="O135" s="39">
        <f t="shared" si="2"/>
        <v>63.652809613226282</v>
      </c>
    </row>
    <row r="136" spans="1:15" x14ac:dyDescent="0.25">
      <c r="A136" s="36" t="s">
        <v>253</v>
      </c>
      <c r="B136" s="37" t="s">
        <v>14</v>
      </c>
      <c r="C136" s="38">
        <v>93.388888888888886</v>
      </c>
      <c r="D136" s="38">
        <v>97.416666666666671</v>
      </c>
      <c r="E136" s="38">
        <v>97.208333333333329</v>
      </c>
      <c r="F136" s="38">
        <v>94.131944444444443</v>
      </c>
      <c r="G136" s="38">
        <v>96.280303030303017</v>
      </c>
      <c r="H136" s="38">
        <v>92.604166666666671</v>
      </c>
      <c r="I136" s="38">
        <v>93.958333333333329</v>
      </c>
      <c r="J136" s="38">
        <v>95.777777777777771</v>
      </c>
      <c r="K136" s="38">
        <v>95.6111111111111</v>
      </c>
      <c r="L136" s="38">
        <v>97.083333333333329</v>
      </c>
      <c r="M136" s="38">
        <v>98.9513888888889</v>
      </c>
      <c r="N136" s="38">
        <v>96.365384615384613</v>
      </c>
      <c r="O136" s="39">
        <f t="shared" si="2"/>
        <v>95.731469340844328</v>
      </c>
    </row>
    <row r="137" spans="1:15" x14ac:dyDescent="0.25">
      <c r="A137" s="36" t="s">
        <v>290</v>
      </c>
      <c r="B137" s="37" t="s">
        <v>14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9"/>
    </row>
    <row r="138" spans="1:15" x14ac:dyDescent="0.25">
      <c r="A138" s="36" t="s">
        <v>254</v>
      </c>
      <c r="B138" s="37" t="s">
        <v>14</v>
      </c>
      <c r="C138" s="38">
        <v>92.388888888888886</v>
      </c>
      <c r="D138" s="38">
        <v>95.166666666666671</v>
      </c>
      <c r="E138" s="38">
        <v>95.793055555555569</v>
      </c>
      <c r="F138" s="38">
        <v>96.555555555555557</v>
      </c>
      <c r="G138" s="38">
        <v>95.086363636363643</v>
      </c>
      <c r="H138" s="38">
        <v>90.833333333333329</v>
      </c>
      <c r="I138" s="38">
        <v>92.479166666666671</v>
      </c>
      <c r="J138" s="38">
        <v>89.895833333333329</v>
      </c>
      <c r="K138" s="38">
        <v>87.85</v>
      </c>
      <c r="L138" s="38">
        <v>89.1875</v>
      </c>
      <c r="M138" s="38">
        <v>88.458333333333329</v>
      </c>
      <c r="N138" s="38">
        <v>90.038461538461533</v>
      </c>
      <c r="O138" s="39">
        <f t="shared" si="2"/>
        <v>91.977763209013219</v>
      </c>
    </row>
    <row r="139" spans="1:15" x14ac:dyDescent="0.25">
      <c r="A139" s="36" t="s">
        <v>255</v>
      </c>
      <c r="B139" s="37" t="s">
        <v>14</v>
      </c>
      <c r="C139" s="38">
        <v>73.777777777777771</v>
      </c>
      <c r="D139" s="38">
        <v>74.283333333333331</v>
      </c>
      <c r="E139" s="38">
        <v>75.041666666666671</v>
      </c>
      <c r="F139" s="38">
        <v>75.191666666666663</v>
      </c>
      <c r="G139" s="38">
        <v>74.545454545454547</v>
      </c>
      <c r="H139" s="38">
        <v>75.055555555555557</v>
      </c>
      <c r="I139" s="38">
        <v>74.666666666666671</v>
      </c>
      <c r="J139" s="38">
        <v>73.784722222222214</v>
      </c>
      <c r="K139" s="38">
        <v>73.127777777777766</v>
      </c>
      <c r="L139" s="38">
        <v>74.104166666666671</v>
      </c>
      <c r="M139" s="38">
        <v>74.4861111111111</v>
      </c>
      <c r="N139" s="38">
        <v>76.07692307692308</v>
      </c>
      <c r="O139" s="39">
        <f t="shared" si="2"/>
        <v>74.511818505568485</v>
      </c>
    </row>
    <row r="140" spans="1:15" x14ac:dyDescent="0.25">
      <c r="A140" s="36" t="s">
        <v>291</v>
      </c>
      <c r="B140" s="37" t="s">
        <v>14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9"/>
    </row>
    <row r="141" spans="1:15" x14ac:dyDescent="0.25">
      <c r="A141" s="36" t="s">
        <v>256</v>
      </c>
      <c r="B141" s="37" t="s">
        <v>14</v>
      </c>
      <c r="C141" s="38">
        <v>97.888888888888886</v>
      </c>
      <c r="D141" s="38">
        <v>102.91666666666667</v>
      </c>
      <c r="E141" s="38">
        <v>103.19444444444444</v>
      </c>
      <c r="F141" s="38">
        <v>101.74305555555556</v>
      </c>
      <c r="G141" s="38">
        <v>103.13636363636364</v>
      </c>
      <c r="H141" s="38">
        <v>100.48611111111113</v>
      </c>
      <c r="I141" s="38">
        <v>95.208333333333329</v>
      </c>
      <c r="J141" s="38">
        <v>94.381944444444443</v>
      </c>
      <c r="K141" s="38">
        <v>92.8611111111111</v>
      </c>
      <c r="L141" s="38">
        <v>92.8125</v>
      </c>
      <c r="M141" s="38">
        <v>93.479166666666671</v>
      </c>
      <c r="N141" s="38">
        <v>93.884615384615387</v>
      </c>
      <c r="O141" s="39">
        <f>AVERAGE(C141:N141)</f>
        <v>97.666100103600115</v>
      </c>
    </row>
    <row r="142" spans="1:15" x14ac:dyDescent="0.25">
      <c r="A142" s="162" t="s">
        <v>65</v>
      </c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9"/>
    </row>
    <row r="143" spans="1:15" x14ac:dyDescent="0.25">
      <c r="A143" s="36" t="s">
        <v>257</v>
      </c>
      <c r="B143" s="37" t="s">
        <v>14</v>
      </c>
      <c r="C143" s="38">
        <v>39.444444444444443</v>
      </c>
      <c r="D143" s="38">
        <v>39.125</v>
      </c>
      <c r="E143" s="38">
        <v>37.416666666666664</v>
      </c>
      <c r="F143" s="38">
        <v>33.416666666666664</v>
      </c>
      <c r="G143" s="38">
        <v>32.454545454545453</v>
      </c>
      <c r="H143" s="38">
        <v>35.208333333333336</v>
      </c>
      <c r="I143" s="38">
        <v>36.666666666666664</v>
      </c>
      <c r="J143" s="38">
        <v>41.875</v>
      </c>
      <c r="K143" s="38">
        <v>40.142857142857146</v>
      </c>
      <c r="L143" s="38">
        <v>38.833333333333336</v>
      </c>
      <c r="M143" s="38">
        <v>40.125</v>
      </c>
      <c r="N143" s="38">
        <v>40.115384615384613</v>
      </c>
      <c r="O143" s="39">
        <f t="shared" si="2"/>
        <v>37.90199152699153</v>
      </c>
    </row>
    <row r="144" spans="1:15" x14ac:dyDescent="0.25">
      <c r="A144" s="36" t="s">
        <v>258</v>
      </c>
      <c r="B144" s="37" t="s">
        <v>14</v>
      </c>
      <c r="C144" s="38">
        <v>53.016666666666673</v>
      </c>
      <c r="D144" s="38">
        <v>53.066666666666663</v>
      </c>
      <c r="E144" s="38">
        <v>49.072222222222223</v>
      </c>
      <c r="F144" s="38">
        <v>45.980555555555554</v>
      </c>
      <c r="G144" s="38">
        <v>43.75454545454545</v>
      </c>
      <c r="H144" s="38">
        <v>44.576388888888893</v>
      </c>
      <c r="I144" s="38">
        <v>46.833333333333336</v>
      </c>
      <c r="J144" s="38">
        <v>53.361111111111114</v>
      </c>
      <c r="K144" s="38">
        <v>53.155555555555551</v>
      </c>
      <c r="L144" s="38">
        <v>51.416666666666664</v>
      </c>
      <c r="M144" s="38">
        <v>52.625</v>
      </c>
      <c r="N144" s="38">
        <v>54.666666666666664</v>
      </c>
      <c r="O144" s="39">
        <f t="shared" si="2"/>
        <v>50.127114898989902</v>
      </c>
    </row>
    <row r="145" spans="1:15" x14ac:dyDescent="0.25">
      <c r="A145" s="36" t="s">
        <v>292</v>
      </c>
      <c r="B145" s="37" t="s">
        <v>63</v>
      </c>
      <c r="C145" s="44">
        <v>4.283333333333335</v>
      </c>
      <c r="D145" s="38">
        <v>4.2699999999999996</v>
      </c>
      <c r="E145" s="38">
        <v>4.43</v>
      </c>
      <c r="F145" s="38">
        <v>4.49</v>
      </c>
      <c r="G145" s="44">
        <v>4.57</v>
      </c>
      <c r="H145" s="38">
        <v>4.0599999999999996</v>
      </c>
      <c r="I145" s="44">
        <v>4.2638888888888884</v>
      </c>
      <c r="J145" s="44">
        <v>4.7013888888888884</v>
      </c>
      <c r="K145" s="38">
        <v>4.8</v>
      </c>
      <c r="L145" s="38">
        <v>4.92</v>
      </c>
      <c r="M145" s="38">
        <v>4.9400000000000004</v>
      </c>
      <c r="N145" s="38">
        <v>4.97</v>
      </c>
      <c r="O145" s="39">
        <f t="shared" si="2"/>
        <v>4.5582175925925918</v>
      </c>
    </row>
    <row r="146" spans="1:15" ht="14.25" customHeight="1" x14ac:dyDescent="0.25">
      <c r="A146" s="18"/>
      <c r="B146" s="19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O146" s="2"/>
    </row>
    <row r="147" spans="1:15" x14ac:dyDescent="0.25">
      <c r="A147" s="20" t="s">
        <v>84</v>
      </c>
      <c r="B147" s="10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25">
      <c r="A148" s="21" t="s">
        <v>293</v>
      </c>
      <c r="B148" s="10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x14ac:dyDescent="0.25">
      <c r="A149" s="11"/>
      <c r="B149" s="10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1"/>
    </row>
    <row r="150" spans="1:15" x14ac:dyDescent="0.25">
      <c r="A150" s="11"/>
      <c r="B150" s="10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x14ac:dyDescent="0.25">
      <c r="A151" s="11"/>
      <c r="B151" s="10"/>
      <c r="C151" s="11">
        <f>SUM(C133+C134+C136)/3</f>
        <v>92.896913580246917</v>
      </c>
      <c r="D151" s="11">
        <f t="shared" ref="D151:N151" si="3">SUM(D133+D134+D136)/3</f>
        <v>95.8888888888889</v>
      </c>
      <c r="E151" s="11">
        <f t="shared" si="3"/>
        <v>97.208333333333329</v>
      </c>
      <c r="F151" s="11">
        <f t="shared" si="3"/>
        <v>94.245370370370381</v>
      </c>
      <c r="G151" s="11">
        <f t="shared" si="3"/>
        <v>95.691919191919183</v>
      </c>
      <c r="H151" s="11">
        <f t="shared" si="3"/>
        <v>92.9513888888889</v>
      </c>
      <c r="I151" s="11">
        <f t="shared" si="3"/>
        <v>94.131944444444443</v>
      </c>
      <c r="J151" s="11">
        <f t="shared" si="3"/>
        <v>95.152777777777771</v>
      </c>
      <c r="K151" s="11">
        <f t="shared" si="3"/>
        <v>95.648148148148138</v>
      </c>
      <c r="L151" s="11">
        <f t="shared" si="3"/>
        <v>94.5486111111111</v>
      </c>
      <c r="M151" s="11">
        <f t="shared" si="3"/>
        <v>96.817129629629633</v>
      </c>
      <c r="N151" s="11">
        <f t="shared" si="3"/>
        <v>96.564102564102583</v>
      </c>
      <c r="O151" s="11"/>
    </row>
    <row r="153" spans="1:15" x14ac:dyDescent="0.25">
      <c r="A153" t="s">
        <v>261</v>
      </c>
      <c r="C153">
        <f>SUM(C138:C139)/2</f>
        <v>83.083333333333329</v>
      </c>
      <c r="D153">
        <f t="shared" ref="D153:N153" si="4">SUM(D138:D139)/2</f>
        <v>84.724999999999994</v>
      </c>
      <c r="E153">
        <f t="shared" si="4"/>
        <v>85.41736111111112</v>
      </c>
      <c r="F153">
        <f t="shared" si="4"/>
        <v>85.873611111111103</v>
      </c>
      <c r="G153">
        <f t="shared" si="4"/>
        <v>84.815909090909088</v>
      </c>
      <c r="H153">
        <f t="shared" si="4"/>
        <v>82.944444444444443</v>
      </c>
      <c r="I153">
        <f t="shared" si="4"/>
        <v>83.572916666666671</v>
      </c>
      <c r="J153">
        <f t="shared" si="4"/>
        <v>81.840277777777771</v>
      </c>
      <c r="K153">
        <f t="shared" si="4"/>
        <v>80.48888888888888</v>
      </c>
      <c r="L153">
        <f t="shared" si="4"/>
        <v>81.645833333333343</v>
      </c>
      <c r="M153">
        <f t="shared" si="4"/>
        <v>81.472222222222214</v>
      </c>
      <c r="N153">
        <f t="shared" si="4"/>
        <v>83.057692307692307</v>
      </c>
    </row>
    <row r="155" spans="1:15" x14ac:dyDescent="0.25"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</row>
    <row r="156" spans="1:15" x14ac:dyDescent="0.25">
      <c r="C156" s="144"/>
      <c r="D156" s="144"/>
      <c r="E156" s="144"/>
      <c r="F156" s="144"/>
      <c r="G156" s="144"/>
      <c r="H156" s="145"/>
      <c r="I156" s="144"/>
      <c r="J156" s="144"/>
      <c r="K156" s="146"/>
      <c r="L156" s="147"/>
      <c r="M156" s="146"/>
      <c r="N156" s="146"/>
    </row>
    <row r="157" spans="1:15" x14ac:dyDescent="0.25"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</row>
    <row r="185" spans="19:19" x14ac:dyDescent="0.25">
      <c r="S185" t="s">
        <v>83</v>
      </c>
    </row>
  </sheetData>
  <mergeCells count="8">
    <mergeCell ref="A127:O127"/>
    <mergeCell ref="A128:O128"/>
    <mergeCell ref="A1:O1"/>
    <mergeCell ref="A2:O2"/>
    <mergeCell ref="A44:O44"/>
    <mergeCell ref="A45:O45"/>
    <mergeCell ref="A86:O86"/>
    <mergeCell ref="A87:O87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6"/>
  <sheetViews>
    <sheetView topLeftCell="A54" zoomScale="110" zoomScaleNormal="110" workbookViewId="0">
      <selection activeCell="C63" sqref="C63:N63"/>
    </sheetView>
  </sheetViews>
  <sheetFormatPr baseColWidth="10" defaultColWidth="11.42578125" defaultRowHeight="15" x14ac:dyDescent="0.25"/>
  <cols>
    <col min="1" max="1" width="20.140625" customWidth="1"/>
    <col min="2" max="2" width="6.28515625" style="179" customWidth="1"/>
    <col min="3" max="14" width="7.42578125" customWidth="1"/>
    <col min="15" max="15" width="9" customWidth="1"/>
    <col min="257" max="257" width="21.28515625" customWidth="1"/>
    <col min="258" max="258" width="6.28515625" customWidth="1"/>
    <col min="259" max="270" width="7.42578125" customWidth="1"/>
    <col min="271" max="271" width="6.85546875" customWidth="1"/>
    <col min="513" max="513" width="21.28515625" customWidth="1"/>
    <col min="514" max="514" width="6.28515625" customWidth="1"/>
    <col min="515" max="526" width="7.42578125" customWidth="1"/>
    <col min="527" max="527" width="6.85546875" customWidth="1"/>
    <col min="769" max="769" width="21.28515625" customWidth="1"/>
    <col min="770" max="770" width="6.28515625" customWidth="1"/>
    <col min="771" max="782" width="7.42578125" customWidth="1"/>
    <col min="783" max="783" width="6.85546875" customWidth="1"/>
    <col min="1025" max="1025" width="21.28515625" customWidth="1"/>
    <col min="1026" max="1026" width="6.28515625" customWidth="1"/>
    <col min="1027" max="1038" width="7.42578125" customWidth="1"/>
    <col min="1039" max="1039" width="6.85546875" customWidth="1"/>
    <col min="1281" max="1281" width="21.28515625" customWidth="1"/>
    <col min="1282" max="1282" width="6.28515625" customWidth="1"/>
    <col min="1283" max="1294" width="7.42578125" customWidth="1"/>
    <col min="1295" max="1295" width="6.85546875" customWidth="1"/>
    <col min="1537" max="1537" width="21.28515625" customWidth="1"/>
    <col min="1538" max="1538" width="6.28515625" customWidth="1"/>
    <col min="1539" max="1550" width="7.42578125" customWidth="1"/>
    <col min="1551" max="1551" width="6.85546875" customWidth="1"/>
    <col min="1793" max="1793" width="21.28515625" customWidth="1"/>
    <col min="1794" max="1794" width="6.28515625" customWidth="1"/>
    <col min="1795" max="1806" width="7.42578125" customWidth="1"/>
    <col min="1807" max="1807" width="6.85546875" customWidth="1"/>
    <col min="2049" max="2049" width="21.28515625" customWidth="1"/>
    <col min="2050" max="2050" width="6.28515625" customWidth="1"/>
    <col min="2051" max="2062" width="7.42578125" customWidth="1"/>
    <col min="2063" max="2063" width="6.85546875" customWidth="1"/>
    <col min="2305" max="2305" width="21.28515625" customWidth="1"/>
    <col min="2306" max="2306" width="6.28515625" customWidth="1"/>
    <col min="2307" max="2318" width="7.42578125" customWidth="1"/>
    <col min="2319" max="2319" width="6.85546875" customWidth="1"/>
    <col min="2561" max="2561" width="21.28515625" customWidth="1"/>
    <col min="2562" max="2562" width="6.28515625" customWidth="1"/>
    <col min="2563" max="2574" width="7.42578125" customWidth="1"/>
    <col min="2575" max="2575" width="6.85546875" customWidth="1"/>
    <col min="2817" max="2817" width="21.28515625" customWidth="1"/>
    <col min="2818" max="2818" width="6.28515625" customWidth="1"/>
    <col min="2819" max="2830" width="7.42578125" customWidth="1"/>
    <col min="2831" max="2831" width="6.85546875" customWidth="1"/>
    <col min="3073" max="3073" width="21.28515625" customWidth="1"/>
    <col min="3074" max="3074" width="6.28515625" customWidth="1"/>
    <col min="3075" max="3086" width="7.42578125" customWidth="1"/>
    <col min="3087" max="3087" width="6.85546875" customWidth="1"/>
    <col min="3329" max="3329" width="21.28515625" customWidth="1"/>
    <col min="3330" max="3330" width="6.28515625" customWidth="1"/>
    <col min="3331" max="3342" width="7.42578125" customWidth="1"/>
    <col min="3343" max="3343" width="6.85546875" customWidth="1"/>
    <col min="3585" max="3585" width="21.28515625" customWidth="1"/>
    <col min="3586" max="3586" width="6.28515625" customWidth="1"/>
    <col min="3587" max="3598" width="7.42578125" customWidth="1"/>
    <col min="3599" max="3599" width="6.85546875" customWidth="1"/>
    <col min="3841" max="3841" width="21.28515625" customWidth="1"/>
    <col min="3842" max="3842" width="6.28515625" customWidth="1"/>
    <col min="3843" max="3854" width="7.42578125" customWidth="1"/>
    <col min="3855" max="3855" width="6.85546875" customWidth="1"/>
    <col min="4097" max="4097" width="21.28515625" customWidth="1"/>
    <col min="4098" max="4098" width="6.28515625" customWidth="1"/>
    <col min="4099" max="4110" width="7.42578125" customWidth="1"/>
    <col min="4111" max="4111" width="6.85546875" customWidth="1"/>
    <col min="4353" max="4353" width="21.28515625" customWidth="1"/>
    <col min="4354" max="4354" width="6.28515625" customWidth="1"/>
    <col min="4355" max="4366" width="7.42578125" customWidth="1"/>
    <col min="4367" max="4367" width="6.85546875" customWidth="1"/>
    <col min="4609" max="4609" width="21.28515625" customWidth="1"/>
    <col min="4610" max="4610" width="6.28515625" customWidth="1"/>
    <col min="4611" max="4622" width="7.42578125" customWidth="1"/>
    <col min="4623" max="4623" width="6.85546875" customWidth="1"/>
    <col min="4865" max="4865" width="21.28515625" customWidth="1"/>
    <col min="4866" max="4866" width="6.28515625" customWidth="1"/>
    <col min="4867" max="4878" width="7.42578125" customWidth="1"/>
    <col min="4879" max="4879" width="6.85546875" customWidth="1"/>
    <col min="5121" max="5121" width="21.28515625" customWidth="1"/>
    <col min="5122" max="5122" width="6.28515625" customWidth="1"/>
    <col min="5123" max="5134" width="7.42578125" customWidth="1"/>
    <col min="5135" max="5135" width="6.85546875" customWidth="1"/>
    <col min="5377" max="5377" width="21.28515625" customWidth="1"/>
    <col min="5378" max="5378" width="6.28515625" customWidth="1"/>
    <col min="5379" max="5390" width="7.42578125" customWidth="1"/>
    <col min="5391" max="5391" width="6.85546875" customWidth="1"/>
    <col min="5633" max="5633" width="21.28515625" customWidth="1"/>
    <col min="5634" max="5634" width="6.28515625" customWidth="1"/>
    <col min="5635" max="5646" width="7.42578125" customWidth="1"/>
    <col min="5647" max="5647" width="6.85546875" customWidth="1"/>
    <col min="5889" max="5889" width="21.28515625" customWidth="1"/>
    <col min="5890" max="5890" width="6.28515625" customWidth="1"/>
    <col min="5891" max="5902" width="7.42578125" customWidth="1"/>
    <col min="5903" max="5903" width="6.85546875" customWidth="1"/>
    <col min="6145" max="6145" width="21.28515625" customWidth="1"/>
    <col min="6146" max="6146" width="6.28515625" customWidth="1"/>
    <col min="6147" max="6158" width="7.42578125" customWidth="1"/>
    <col min="6159" max="6159" width="6.85546875" customWidth="1"/>
    <col min="6401" max="6401" width="21.28515625" customWidth="1"/>
    <col min="6402" max="6402" width="6.28515625" customWidth="1"/>
    <col min="6403" max="6414" width="7.42578125" customWidth="1"/>
    <col min="6415" max="6415" width="6.85546875" customWidth="1"/>
    <col min="6657" max="6657" width="21.28515625" customWidth="1"/>
    <col min="6658" max="6658" width="6.28515625" customWidth="1"/>
    <col min="6659" max="6670" width="7.42578125" customWidth="1"/>
    <col min="6671" max="6671" width="6.85546875" customWidth="1"/>
    <col min="6913" max="6913" width="21.28515625" customWidth="1"/>
    <col min="6914" max="6914" width="6.28515625" customWidth="1"/>
    <col min="6915" max="6926" width="7.42578125" customWidth="1"/>
    <col min="6927" max="6927" width="6.85546875" customWidth="1"/>
    <col min="7169" max="7169" width="21.28515625" customWidth="1"/>
    <col min="7170" max="7170" width="6.28515625" customWidth="1"/>
    <col min="7171" max="7182" width="7.42578125" customWidth="1"/>
    <col min="7183" max="7183" width="6.85546875" customWidth="1"/>
    <col min="7425" max="7425" width="21.28515625" customWidth="1"/>
    <col min="7426" max="7426" width="6.28515625" customWidth="1"/>
    <col min="7427" max="7438" width="7.42578125" customWidth="1"/>
    <col min="7439" max="7439" width="6.85546875" customWidth="1"/>
    <col min="7681" max="7681" width="21.28515625" customWidth="1"/>
    <col min="7682" max="7682" width="6.28515625" customWidth="1"/>
    <col min="7683" max="7694" width="7.42578125" customWidth="1"/>
    <col min="7695" max="7695" width="6.85546875" customWidth="1"/>
    <col min="7937" max="7937" width="21.28515625" customWidth="1"/>
    <col min="7938" max="7938" width="6.28515625" customWidth="1"/>
    <col min="7939" max="7950" width="7.42578125" customWidth="1"/>
    <col min="7951" max="7951" width="6.85546875" customWidth="1"/>
    <col min="8193" max="8193" width="21.28515625" customWidth="1"/>
    <col min="8194" max="8194" width="6.28515625" customWidth="1"/>
    <col min="8195" max="8206" width="7.42578125" customWidth="1"/>
    <col min="8207" max="8207" width="6.85546875" customWidth="1"/>
    <col min="8449" max="8449" width="21.28515625" customWidth="1"/>
    <col min="8450" max="8450" width="6.28515625" customWidth="1"/>
    <col min="8451" max="8462" width="7.42578125" customWidth="1"/>
    <col min="8463" max="8463" width="6.85546875" customWidth="1"/>
    <col min="8705" max="8705" width="21.28515625" customWidth="1"/>
    <col min="8706" max="8706" width="6.28515625" customWidth="1"/>
    <col min="8707" max="8718" width="7.42578125" customWidth="1"/>
    <col min="8719" max="8719" width="6.85546875" customWidth="1"/>
    <col min="8961" max="8961" width="21.28515625" customWidth="1"/>
    <col min="8962" max="8962" width="6.28515625" customWidth="1"/>
    <col min="8963" max="8974" width="7.42578125" customWidth="1"/>
    <col min="8975" max="8975" width="6.85546875" customWidth="1"/>
    <col min="9217" max="9217" width="21.28515625" customWidth="1"/>
    <col min="9218" max="9218" width="6.28515625" customWidth="1"/>
    <col min="9219" max="9230" width="7.42578125" customWidth="1"/>
    <col min="9231" max="9231" width="6.85546875" customWidth="1"/>
    <col min="9473" max="9473" width="21.28515625" customWidth="1"/>
    <col min="9474" max="9474" width="6.28515625" customWidth="1"/>
    <col min="9475" max="9486" width="7.42578125" customWidth="1"/>
    <col min="9487" max="9487" width="6.85546875" customWidth="1"/>
    <col min="9729" max="9729" width="21.28515625" customWidth="1"/>
    <col min="9730" max="9730" width="6.28515625" customWidth="1"/>
    <col min="9731" max="9742" width="7.42578125" customWidth="1"/>
    <col min="9743" max="9743" width="6.85546875" customWidth="1"/>
    <col min="9985" max="9985" width="21.28515625" customWidth="1"/>
    <col min="9986" max="9986" width="6.28515625" customWidth="1"/>
    <col min="9987" max="9998" width="7.42578125" customWidth="1"/>
    <col min="9999" max="9999" width="6.85546875" customWidth="1"/>
    <col min="10241" max="10241" width="21.28515625" customWidth="1"/>
    <col min="10242" max="10242" width="6.28515625" customWidth="1"/>
    <col min="10243" max="10254" width="7.42578125" customWidth="1"/>
    <col min="10255" max="10255" width="6.85546875" customWidth="1"/>
    <col min="10497" max="10497" width="21.28515625" customWidth="1"/>
    <col min="10498" max="10498" width="6.28515625" customWidth="1"/>
    <col min="10499" max="10510" width="7.42578125" customWidth="1"/>
    <col min="10511" max="10511" width="6.85546875" customWidth="1"/>
    <col min="10753" max="10753" width="21.28515625" customWidth="1"/>
    <col min="10754" max="10754" width="6.28515625" customWidth="1"/>
    <col min="10755" max="10766" width="7.42578125" customWidth="1"/>
    <col min="10767" max="10767" width="6.85546875" customWidth="1"/>
    <col min="11009" max="11009" width="21.28515625" customWidth="1"/>
    <col min="11010" max="11010" width="6.28515625" customWidth="1"/>
    <col min="11011" max="11022" width="7.42578125" customWidth="1"/>
    <col min="11023" max="11023" width="6.85546875" customWidth="1"/>
    <col min="11265" max="11265" width="21.28515625" customWidth="1"/>
    <col min="11266" max="11266" width="6.28515625" customWidth="1"/>
    <col min="11267" max="11278" width="7.42578125" customWidth="1"/>
    <col min="11279" max="11279" width="6.85546875" customWidth="1"/>
    <col min="11521" max="11521" width="21.28515625" customWidth="1"/>
    <col min="11522" max="11522" width="6.28515625" customWidth="1"/>
    <col min="11523" max="11534" width="7.42578125" customWidth="1"/>
    <col min="11535" max="11535" width="6.85546875" customWidth="1"/>
    <col min="11777" max="11777" width="21.28515625" customWidth="1"/>
    <col min="11778" max="11778" width="6.28515625" customWidth="1"/>
    <col min="11779" max="11790" width="7.42578125" customWidth="1"/>
    <col min="11791" max="11791" width="6.85546875" customWidth="1"/>
    <col min="12033" max="12033" width="21.28515625" customWidth="1"/>
    <col min="12034" max="12034" width="6.28515625" customWidth="1"/>
    <col min="12035" max="12046" width="7.42578125" customWidth="1"/>
    <col min="12047" max="12047" width="6.85546875" customWidth="1"/>
    <col min="12289" max="12289" width="21.28515625" customWidth="1"/>
    <col min="12290" max="12290" width="6.28515625" customWidth="1"/>
    <col min="12291" max="12302" width="7.42578125" customWidth="1"/>
    <col min="12303" max="12303" width="6.85546875" customWidth="1"/>
    <col min="12545" max="12545" width="21.28515625" customWidth="1"/>
    <col min="12546" max="12546" width="6.28515625" customWidth="1"/>
    <col min="12547" max="12558" width="7.42578125" customWidth="1"/>
    <col min="12559" max="12559" width="6.85546875" customWidth="1"/>
    <col min="12801" max="12801" width="21.28515625" customWidth="1"/>
    <col min="12802" max="12802" width="6.28515625" customWidth="1"/>
    <col min="12803" max="12814" width="7.42578125" customWidth="1"/>
    <col min="12815" max="12815" width="6.85546875" customWidth="1"/>
    <col min="13057" max="13057" width="21.28515625" customWidth="1"/>
    <col min="13058" max="13058" width="6.28515625" customWidth="1"/>
    <col min="13059" max="13070" width="7.42578125" customWidth="1"/>
    <col min="13071" max="13071" width="6.85546875" customWidth="1"/>
    <col min="13313" max="13313" width="21.28515625" customWidth="1"/>
    <col min="13314" max="13314" width="6.28515625" customWidth="1"/>
    <col min="13315" max="13326" width="7.42578125" customWidth="1"/>
    <col min="13327" max="13327" width="6.85546875" customWidth="1"/>
    <col min="13569" max="13569" width="21.28515625" customWidth="1"/>
    <col min="13570" max="13570" width="6.28515625" customWidth="1"/>
    <col min="13571" max="13582" width="7.42578125" customWidth="1"/>
    <col min="13583" max="13583" width="6.85546875" customWidth="1"/>
    <col min="13825" max="13825" width="21.28515625" customWidth="1"/>
    <col min="13826" max="13826" width="6.28515625" customWidth="1"/>
    <col min="13827" max="13838" width="7.42578125" customWidth="1"/>
    <col min="13839" max="13839" width="6.85546875" customWidth="1"/>
    <col min="14081" max="14081" width="21.28515625" customWidth="1"/>
    <col min="14082" max="14082" width="6.28515625" customWidth="1"/>
    <col min="14083" max="14094" width="7.42578125" customWidth="1"/>
    <col min="14095" max="14095" width="6.85546875" customWidth="1"/>
    <col min="14337" max="14337" width="21.28515625" customWidth="1"/>
    <col min="14338" max="14338" width="6.28515625" customWidth="1"/>
    <col min="14339" max="14350" width="7.42578125" customWidth="1"/>
    <col min="14351" max="14351" width="6.85546875" customWidth="1"/>
    <col min="14593" max="14593" width="21.28515625" customWidth="1"/>
    <col min="14594" max="14594" width="6.28515625" customWidth="1"/>
    <col min="14595" max="14606" width="7.42578125" customWidth="1"/>
    <col min="14607" max="14607" width="6.85546875" customWidth="1"/>
    <col min="14849" max="14849" width="21.28515625" customWidth="1"/>
    <col min="14850" max="14850" width="6.28515625" customWidth="1"/>
    <col min="14851" max="14862" width="7.42578125" customWidth="1"/>
    <col min="14863" max="14863" width="6.85546875" customWidth="1"/>
    <col min="15105" max="15105" width="21.28515625" customWidth="1"/>
    <col min="15106" max="15106" width="6.28515625" customWidth="1"/>
    <col min="15107" max="15118" width="7.42578125" customWidth="1"/>
    <col min="15119" max="15119" width="6.85546875" customWidth="1"/>
    <col min="15361" max="15361" width="21.28515625" customWidth="1"/>
    <col min="15362" max="15362" width="6.28515625" customWidth="1"/>
    <col min="15363" max="15374" width="7.42578125" customWidth="1"/>
    <col min="15375" max="15375" width="6.85546875" customWidth="1"/>
    <col min="15617" max="15617" width="21.28515625" customWidth="1"/>
    <col min="15618" max="15618" width="6.28515625" customWidth="1"/>
    <col min="15619" max="15630" width="7.42578125" customWidth="1"/>
    <col min="15631" max="15631" width="6.85546875" customWidth="1"/>
    <col min="15873" max="15873" width="21.28515625" customWidth="1"/>
    <col min="15874" max="15874" width="6.28515625" customWidth="1"/>
    <col min="15875" max="15886" width="7.42578125" customWidth="1"/>
    <col min="15887" max="15887" width="6.85546875" customWidth="1"/>
    <col min="16129" max="16129" width="21.28515625" customWidth="1"/>
    <col min="16130" max="16130" width="6.28515625" customWidth="1"/>
    <col min="16131" max="16142" width="7.42578125" customWidth="1"/>
    <col min="16143" max="16143" width="6.85546875" customWidth="1"/>
  </cols>
  <sheetData>
    <row r="1" spans="1:15" x14ac:dyDescent="0.25">
      <c r="A1" s="11"/>
      <c r="B1" s="83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68" t="s">
        <v>66</v>
      </c>
    </row>
    <row r="2" spans="1:15" ht="15.75" x14ac:dyDescent="0.25">
      <c r="A2" s="692" t="s">
        <v>78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</row>
    <row r="3" spans="1:15" ht="17.25" x14ac:dyDescent="0.3">
      <c r="A3" s="686" t="s">
        <v>294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</row>
    <row r="4" spans="1:15" ht="4.5" customHeight="1" x14ac:dyDescent="0.25">
      <c r="A4" s="12"/>
      <c r="B4" s="169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27.75" customHeight="1" x14ac:dyDescent="0.25">
      <c r="A5" s="318" t="s">
        <v>0</v>
      </c>
      <c r="B5" s="318" t="s">
        <v>263</v>
      </c>
      <c r="C5" s="318" t="s">
        <v>1</v>
      </c>
      <c r="D5" s="318" t="s">
        <v>2</v>
      </c>
      <c r="E5" s="318" t="s">
        <v>3</v>
      </c>
      <c r="F5" s="318" t="s">
        <v>4</v>
      </c>
      <c r="G5" s="318" t="s">
        <v>5</v>
      </c>
      <c r="H5" s="318" t="s">
        <v>6</v>
      </c>
      <c r="I5" s="318" t="s">
        <v>7</v>
      </c>
      <c r="J5" s="318" t="s">
        <v>8</v>
      </c>
      <c r="K5" s="318" t="s">
        <v>9</v>
      </c>
      <c r="L5" s="318" t="s">
        <v>10</v>
      </c>
      <c r="M5" s="318" t="s">
        <v>11</v>
      </c>
      <c r="N5" s="318" t="s">
        <v>12</v>
      </c>
      <c r="O5" s="318" t="s">
        <v>13</v>
      </c>
    </row>
    <row r="6" spans="1:15" ht="21.75" customHeight="1" x14ac:dyDescent="0.25">
      <c r="A6" s="150" t="s">
        <v>42</v>
      </c>
      <c r="B6" s="170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x14ac:dyDescent="0.25">
      <c r="A7" s="36" t="s">
        <v>215</v>
      </c>
      <c r="B7" s="171" t="s">
        <v>79</v>
      </c>
      <c r="C7" s="38">
        <v>23.262499999999996</v>
      </c>
      <c r="D7" s="38">
        <v>23.083333333333332</v>
      </c>
      <c r="E7" s="38">
        <v>23.424242424242426</v>
      </c>
      <c r="F7" s="38">
        <v>23.529761904761905</v>
      </c>
      <c r="G7" s="38">
        <v>23.242424242424246</v>
      </c>
      <c r="H7" s="38">
        <v>22.979166666666668</v>
      </c>
      <c r="I7" s="38">
        <v>23.083333333333332</v>
      </c>
      <c r="J7" s="38">
        <v>23.076388888888886</v>
      </c>
      <c r="K7" s="38">
        <v>23.318181818181817</v>
      </c>
      <c r="L7" s="38">
        <v>23.069444444444443</v>
      </c>
      <c r="M7" s="38">
        <v>23.331818181818178</v>
      </c>
      <c r="N7" s="38">
        <v>23.163095238095234</v>
      </c>
      <c r="O7" s="39">
        <f>AVERAGE(C7:N7)</f>
        <v>23.213640873015873</v>
      </c>
    </row>
    <row r="8" spans="1:15" x14ac:dyDescent="0.25">
      <c r="A8" s="36" t="s">
        <v>216</v>
      </c>
      <c r="B8" s="171" t="s">
        <v>79</v>
      </c>
      <c r="C8" s="38">
        <v>21.433333333333334</v>
      </c>
      <c r="D8" s="38">
        <v>21.090277777777775</v>
      </c>
      <c r="E8" s="38">
        <v>21.310606060606059</v>
      </c>
      <c r="F8" s="38">
        <v>21.660714285714285</v>
      </c>
      <c r="G8" s="38">
        <v>21.462121212121215</v>
      </c>
      <c r="H8" s="38">
        <v>21.375</v>
      </c>
      <c r="I8" s="38">
        <v>21.3125</v>
      </c>
      <c r="J8" s="38">
        <v>21.104166666666668</v>
      </c>
      <c r="K8" s="38">
        <v>21.09090909090909</v>
      </c>
      <c r="L8" s="38">
        <v>21.270833333333332</v>
      </c>
      <c r="M8" s="38">
        <v>21.318181818181817</v>
      </c>
      <c r="N8" s="38">
        <v>21.284523809523812</v>
      </c>
      <c r="O8" s="39">
        <f t="shared" ref="O8:O71" si="0">AVERAGE(C8:N8)</f>
        <v>21.309430615680615</v>
      </c>
    </row>
    <row r="9" spans="1:15" x14ac:dyDescent="0.25">
      <c r="A9" s="36" t="s">
        <v>217</v>
      </c>
      <c r="B9" s="171" t="s">
        <v>79</v>
      </c>
      <c r="C9" s="38">
        <v>18.983333333333334</v>
      </c>
      <c r="D9" s="38">
        <v>18.458333333333332</v>
      </c>
      <c r="E9" s="38">
        <v>18.446969696969695</v>
      </c>
      <c r="F9" s="38">
        <v>18.886904761904763</v>
      </c>
      <c r="G9" s="38">
        <v>18.5</v>
      </c>
      <c r="H9" s="38">
        <v>18.347222222222221</v>
      </c>
      <c r="I9" s="38">
        <v>18.1875</v>
      </c>
      <c r="J9" s="38">
        <v>18.215277777777775</v>
      </c>
      <c r="K9" s="38">
        <v>18.113636363636363</v>
      </c>
      <c r="L9" s="38">
        <v>17.875</v>
      </c>
      <c r="M9" s="38">
        <v>18.309090909090909</v>
      </c>
      <c r="N9" s="38">
        <v>18.182142857142857</v>
      </c>
      <c r="O9" s="39">
        <f t="shared" si="0"/>
        <v>18.375450937950937</v>
      </c>
    </row>
    <row r="10" spans="1:15" x14ac:dyDescent="0.25">
      <c r="A10" s="36" t="s">
        <v>15</v>
      </c>
      <c r="B10" s="171" t="s">
        <v>79</v>
      </c>
      <c r="C10" s="38">
        <v>10.758333333333335</v>
      </c>
      <c r="D10" s="38">
        <v>10.986111111111109</v>
      </c>
      <c r="E10" s="38">
        <v>11.053030303030303</v>
      </c>
      <c r="F10" s="38">
        <v>11.708333333333332</v>
      </c>
      <c r="G10" s="38">
        <v>11.75</v>
      </c>
      <c r="H10" s="38">
        <v>11.604166666666666</v>
      </c>
      <c r="I10" s="38">
        <v>11.5625</v>
      </c>
      <c r="J10" s="38">
        <v>11.25</v>
      </c>
      <c r="K10" s="38">
        <v>11.545454545454545</v>
      </c>
      <c r="L10" s="38">
        <v>11.8125</v>
      </c>
      <c r="M10" s="38">
        <v>11.868181818181819</v>
      </c>
      <c r="N10" s="38">
        <v>12.233333333333334</v>
      </c>
      <c r="O10" s="39">
        <f t="shared" si="0"/>
        <v>11.510995370370372</v>
      </c>
    </row>
    <row r="11" spans="1:15" ht="22.5" customHeight="1" x14ac:dyDescent="0.25">
      <c r="A11" s="153" t="s">
        <v>44</v>
      </c>
      <c r="B11" s="172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6"/>
    </row>
    <row r="12" spans="1:15" x14ac:dyDescent="0.25">
      <c r="A12" s="36" t="s">
        <v>381</v>
      </c>
      <c r="B12" s="171" t="s">
        <v>79</v>
      </c>
      <c r="C12" s="38">
        <v>42.625000000000007</v>
      </c>
      <c r="D12" s="38">
        <v>39.763888888888886</v>
      </c>
      <c r="E12" s="38">
        <v>39.378787878787882</v>
      </c>
      <c r="F12" s="38">
        <v>39.142857142857146</v>
      </c>
      <c r="G12" s="38">
        <v>38.780303030303031</v>
      </c>
      <c r="H12" s="38">
        <v>38.701388888888893</v>
      </c>
      <c r="I12" s="38">
        <v>38.895833333333336</v>
      </c>
      <c r="J12" s="38">
        <v>38.958333333333336</v>
      </c>
      <c r="K12" s="38">
        <v>38.863636363636367</v>
      </c>
      <c r="L12" s="38">
        <v>38.347222222222221</v>
      </c>
      <c r="M12" s="38">
        <v>38.666666666666664</v>
      </c>
      <c r="N12" s="38">
        <v>38.752380952380953</v>
      </c>
      <c r="O12" s="39">
        <f t="shared" si="0"/>
        <v>39.239691558441557</v>
      </c>
    </row>
    <row r="13" spans="1:15" x14ac:dyDescent="0.25">
      <c r="A13" s="36" t="s">
        <v>264</v>
      </c>
      <c r="B13" s="171" t="s">
        <v>79</v>
      </c>
      <c r="C13" s="38">
        <v>47.324999999999996</v>
      </c>
      <c r="D13" s="38">
        <v>45.666666666666664</v>
      </c>
      <c r="E13" s="38">
        <v>44.151515151515149</v>
      </c>
      <c r="F13" s="38">
        <v>44.095238095238095</v>
      </c>
      <c r="G13" s="38">
        <v>43.848484848484851</v>
      </c>
      <c r="H13" s="38">
        <v>42.541666666666664</v>
      </c>
      <c r="I13" s="38">
        <v>41.177083333333336</v>
      </c>
      <c r="J13" s="38">
        <v>40.229166666666664</v>
      </c>
      <c r="K13" s="38">
        <v>39.522727272727273</v>
      </c>
      <c r="L13" s="38">
        <v>38.923611111111114</v>
      </c>
      <c r="M13" s="38">
        <v>40.4</v>
      </c>
      <c r="N13" s="38">
        <v>37.801190476190477</v>
      </c>
      <c r="O13" s="39">
        <f t="shared" si="0"/>
        <v>42.140195857383354</v>
      </c>
    </row>
    <row r="14" spans="1:15" x14ac:dyDescent="0.25">
      <c r="A14" s="36" t="s">
        <v>265</v>
      </c>
      <c r="B14" s="171" t="s">
        <v>79</v>
      </c>
      <c r="C14" s="38">
        <v>33.558333333333337</v>
      </c>
      <c r="D14" s="38">
        <v>33.222222222222221</v>
      </c>
      <c r="E14" s="38">
        <v>32.022727272727273</v>
      </c>
      <c r="F14" s="38">
        <v>32.017857142857146</v>
      </c>
      <c r="G14" s="38">
        <v>31.583333333333329</v>
      </c>
      <c r="H14" s="38">
        <v>29.937500000000004</v>
      </c>
      <c r="I14" s="38">
        <v>29.291666666666668</v>
      </c>
      <c r="J14" s="38">
        <v>30.138888888888886</v>
      </c>
      <c r="K14" s="38">
        <v>30.613636363636363</v>
      </c>
      <c r="L14" s="38">
        <v>29.694444444444443</v>
      </c>
      <c r="M14" s="38">
        <v>30.733333333333334</v>
      </c>
      <c r="N14" s="38">
        <v>29.883333333333336</v>
      </c>
      <c r="O14" s="39">
        <f t="shared" si="0"/>
        <v>31.058106361231363</v>
      </c>
    </row>
    <row r="15" spans="1:15" x14ac:dyDescent="0.25">
      <c r="A15" s="36" t="s">
        <v>266</v>
      </c>
      <c r="B15" s="171" t="s">
        <v>79</v>
      </c>
      <c r="C15" s="38"/>
      <c r="D15" s="38"/>
      <c r="E15" s="38"/>
      <c r="F15" s="38">
        <v>40.047619047619051</v>
      </c>
      <c r="G15" s="38">
        <v>39.712121212121211</v>
      </c>
      <c r="H15" s="38">
        <v>39.68055555555555</v>
      </c>
      <c r="I15" s="38">
        <v>40.833333333333336</v>
      </c>
      <c r="J15" s="38"/>
      <c r="K15" s="38"/>
      <c r="L15" s="38"/>
      <c r="M15" s="38"/>
      <c r="N15" s="38"/>
      <c r="O15" s="39">
        <f t="shared" si="0"/>
        <v>40.068407287157285</v>
      </c>
    </row>
    <row r="16" spans="1:15" x14ac:dyDescent="0.25">
      <c r="A16" s="36" t="s">
        <v>267</v>
      </c>
      <c r="B16" s="171" t="s">
        <v>79</v>
      </c>
      <c r="C16" s="38">
        <v>38.008333333333333</v>
      </c>
      <c r="D16" s="38">
        <v>36.986111111111114</v>
      </c>
      <c r="E16" s="38">
        <v>38.015151515151516</v>
      </c>
      <c r="F16" s="38">
        <v>38.888888888888893</v>
      </c>
      <c r="G16" s="38"/>
      <c r="H16" s="38"/>
      <c r="I16" s="38">
        <v>40</v>
      </c>
      <c r="J16" s="38">
        <v>41.861111111111107</v>
      </c>
      <c r="K16" s="38">
        <v>43.424242424242429</v>
      </c>
      <c r="L16" s="38"/>
      <c r="M16" s="38"/>
      <c r="N16" s="38">
        <v>49.50714285714286</v>
      </c>
      <c r="O16" s="39">
        <f t="shared" si="0"/>
        <v>40.836372655122659</v>
      </c>
    </row>
    <row r="17" spans="1:16" x14ac:dyDescent="0.25">
      <c r="A17" s="36" t="s">
        <v>268</v>
      </c>
      <c r="B17" s="171" t="s">
        <v>79</v>
      </c>
      <c r="C17" s="38">
        <v>39.49166666666666</v>
      </c>
      <c r="D17" s="38">
        <v>38.819444444444443</v>
      </c>
      <c r="E17" s="38">
        <v>38.901515151515156</v>
      </c>
      <c r="F17" s="38">
        <v>39.089285714285715</v>
      </c>
      <c r="G17" s="38">
        <v>39.401515151515156</v>
      </c>
      <c r="H17" s="38">
        <v>39.44444444444445</v>
      </c>
      <c r="I17" s="38">
        <v>39.145833333333336</v>
      </c>
      <c r="J17" s="38">
        <v>39.166666666666664</v>
      </c>
      <c r="K17" s="38">
        <v>39.227272727272727</v>
      </c>
      <c r="L17" s="38">
        <v>39.375</v>
      </c>
      <c r="M17" s="38">
        <v>41.5</v>
      </c>
      <c r="N17" s="38">
        <v>43.291666666666671</v>
      </c>
      <c r="O17" s="39">
        <f t="shared" si="0"/>
        <v>39.737859247234255</v>
      </c>
    </row>
    <row r="18" spans="1:16" x14ac:dyDescent="0.25">
      <c r="A18" s="36" t="s">
        <v>218</v>
      </c>
      <c r="B18" s="171" t="s">
        <v>79</v>
      </c>
      <c r="C18" s="38">
        <v>55.158333333333339</v>
      </c>
      <c r="D18" s="38">
        <v>53.229166666666664</v>
      </c>
      <c r="E18" s="38">
        <v>62.840909090909093</v>
      </c>
      <c r="F18" s="38">
        <v>58.720238095238095</v>
      </c>
      <c r="G18" s="38">
        <v>56.628787878787875</v>
      </c>
      <c r="H18" s="38">
        <v>59.444444444444436</v>
      </c>
      <c r="I18" s="38">
        <v>61.763888888888886</v>
      </c>
      <c r="J18" s="38">
        <v>62.152777777777771</v>
      </c>
      <c r="K18" s="38">
        <v>65.340909090909093</v>
      </c>
      <c r="L18" s="38">
        <v>66.319444444444443</v>
      </c>
      <c r="M18" s="38">
        <v>60.666666666666664</v>
      </c>
      <c r="N18" s="38">
        <v>53.619047619047628</v>
      </c>
      <c r="O18" s="39">
        <f t="shared" si="0"/>
        <v>59.657051166426164</v>
      </c>
    </row>
    <row r="19" spans="1:16" x14ac:dyDescent="0.25">
      <c r="A19" s="36" t="s">
        <v>219</v>
      </c>
      <c r="B19" s="171" t="s">
        <v>79</v>
      </c>
      <c r="C19" s="38">
        <v>15.625</v>
      </c>
      <c r="D19" s="38">
        <v>15.166666666666666</v>
      </c>
      <c r="E19" s="38">
        <v>15.272727272727273</v>
      </c>
      <c r="F19" s="38">
        <v>19.2</v>
      </c>
      <c r="G19" s="38">
        <f>F19+E19/F19</f>
        <v>19.995454545454546</v>
      </c>
      <c r="H19" s="38">
        <f>G19+F19/G19</f>
        <v>20.955672776870777</v>
      </c>
      <c r="I19" s="38">
        <f>H19+J19/K19</f>
        <v>21.856933281072457</v>
      </c>
      <c r="J19" s="38">
        <v>16.714285714285715</v>
      </c>
      <c r="K19" s="38">
        <v>18.545454545454547</v>
      </c>
      <c r="L19" s="38">
        <v>18.666666666666668</v>
      </c>
      <c r="M19" s="38">
        <v>20</v>
      </c>
      <c r="N19" s="38">
        <v>13.142857142857142</v>
      </c>
      <c r="O19" s="39">
        <f t="shared" si="0"/>
        <v>17.92847655100465</v>
      </c>
      <c r="P19" s="173"/>
    </row>
    <row r="20" spans="1:16" ht="21" customHeight="1" x14ac:dyDescent="0.25">
      <c r="A20" s="157" t="s">
        <v>45</v>
      </c>
      <c r="B20" s="172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6"/>
    </row>
    <row r="21" spans="1:16" x14ac:dyDescent="0.25">
      <c r="A21" s="36" t="s">
        <v>16</v>
      </c>
      <c r="B21" s="171" t="s">
        <v>79</v>
      </c>
      <c r="C21" s="38">
        <v>9.0250000000000004</v>
      </c>
      <c r="D21" s="38">
        <v>9.1180555555555554</v>
      </c>
      <c r="E21" s="38">
        <v>10.522727272727272</v>
      </c>
      <c r="F21" s="38">
        <v>10.836309523809524</v>
      </c>
      <c r="G21" s="38">
        <v>10.416666666666666</v>
      </c>
      <c r="H21" s="38">
        <v>10.885416666666666</v>
      </c>
      <c r="I21" s="38">
        <v>11.770833333333334</v>
      </c>
      <c r="J21" s="38">
        <v>13.166666666666666</v>
      </c>
      <c r="K21" s="38">
        <v>13.75</v>
      </c>
      <c r="L21" s="38">
        <v>15.083333333333334</v>
      </c>
      <c r="M21" s="38">
        <v>16.383333333333333</v>
      </c>
      <c r="N21" s="38">
        <v>16.123809523809523</v>
      </c>
      <c r="O21" s="39">
        <f t="shared" si="0"/>
        <v>12.256845989658489</v>
      </c>
    </row>
    <row r="22" spans="1:16" x14ac:dyDescent="0.25">
      <c r="A22" s="36" t="s">
        <v>17</v>
      </c>
      <c r="B22" s="171" t="s">
        <v>79</v>
      </c>
      <c r="C22" s="38">
        <v>20.399999999999999</v>
      </c>
      <c r="D22" s="38">
        <v>19.409722222222221</v>
      </c>
      <c r="E22" s="38">
        <v>19.522727272727273</v>
      </c>
      <c r="F22" s="38">
        <v>19.702380952380953</v>
      </c>
      <c r="G22" s="38">
        <v>19.234848484848484</v>
      </c>
      <c r="H22" s="38">
        <v>19.791666666666668</v>
      </c>
      <c r="I22" s="38">
        <v>20.833333333333332</v>
      </c>
      <c r="J22" s="38">
        <v>23.034722222222218</v>
      </c>
      <c r="K22" s="38">
        <v>23.181818181818183</v>
      </c>
      <c r="L22" s="38">
        <v>23.236111111111111</v>
      </c>
      <c r="M22" s="38">
        <v>22.833333333333332</v>
      </c>
      <c r="N22" s="38">
        <v>21.332142857142856</v>
      </c>
      <c r="O22" s="39">
        <f t="shared" si="0"/>
        <v>21.042733886483891</v>
      </c>
    </row>
    <row r="23" spans="1:16" x14ac:dyDescent="0.25">
      <c r="A23" s="36" t="s">
        <v>18</v>
      </c>
      <c r="B23" s="171" t="s">
        <v>79</v>
      </c>
      <c r="C23" s="38">
        <v>17.966666666666669</v>
      </c>
      <c r="D23" s="38">
        <v>15.791666666666666</v>
      </c>
      <c r="E23" s="38">
        <v>14.954545454545455</v>
      </c>
      <c r="F23" s="38">
        <v>14.369047619047619</v>
      </c>
      <c r="G23" s="38">
        <v>13.371212121212123</v>
      </c>
      <c r="H23" s="38">
        <v>14.208333333333334</v>
      </c>
      <c r="I23" s="38">
        <v>15.375</v>
      </c>
      <c r="J23" s="38">
        <v>16.777777777777775</v>
      </c>
      <c r="K23" s="38">
        <v>16.136363636363637</v>
      </c>
      <c r="L23" s="38">
        <v>16.090277777777775</v>
      </c>
      <c r="M23" s="38">
        <v>16.133333333333333</v>
      </c>
      <c r="N23" s="38">
        <v>16.522619047619049</v>
      </c>
      <c r="O23" s="39">
        <f t="shared" si="0"/>
        <v>15.641403619528617</v>
      </c>
    </row>
    <row r="24" spans="1:16" x14ac:dyDescent="0.25">
      <c r="A24" s="36" t="s">
        <v>220</v>
      </c>
      <c r="B24" s="171" t="s">
        <v>79</v>
      </c>
      <c r="C24" s="38">
        <v>38.666666666666664</v>
      </c>
      <c r="D24" s="38">
        <v>37.548611111111114</v>
      </c>
      <c r="E24" s="38">
        <v>36.007575757575758</v>
      </c>
      <c r="F24" s="38">
        <v>35.63095238095238</v>
      </c>
      <c r="G24" s="38">
        <v>33.295454545454547</v>
      </c>
      <c r="H24" s="38">
        <v>33.277777777777779</v>
      </c>
      <c r="I24" s="38">
        <v>38.833333333333336</v>
      </c>
      <c r="J24" s="38">
        <v>37.374999999999993</v>
      </c>
      <c r="K24" s="38">
        <v>37.840909090909093</v>
      </c>
      <c r="L24" s="38">
        <v>36.875</v>
      </c>
      <c r="M24" s="38">
        <v>37.027777777777771</v>
      </c>
      <c r="N24" s="38">
        <v>38.071428571428569</v>
      </c>
      <c r="O24" s="39">
        <f t="shared" si="0"/>
        <v>36.704207251082245</v>
      </c>
    </row>
    <row r="25" spans="1:16" x14ac:dyDescent="0.25">
      <c r="A25" s="36" t="s">
        <v>221</v>
      </c>
      <c r="B25" s="171" t="s">
        <v>79</v>
      </c>
      <c r="C25" s="38">
        <v>29.333333333333336</v>
      </c>
      <c r="D25" s="38">
        <v>26.715277777777782</v>
      </c>
      <c r="E25" s="38">
        <v>26.181818181818183</v>
      </c>
      <c r="F25" s="38">
        <v>26.25</v>
      </c>
      <c r="G25" s="38">
        <v>23.530303030303028</v>
      </c>
      <c r="H25" s="38">
        <v>23.694444444444443</v>
      </c>
      <c r="I25" s="38">
        <v>24.104166666666668</v>
      </c>
      <c r="J25" s="38">
        <v>25.354166666666668</v>
      </c>
      <c r="K25" s="38">
        <v>25.863636363636363</v>
      </c>
      <c r="L25" s="38">
        <v>25.576388888888889</v>
      </c>
      <c r="M25" s="38">
        <v>26.266666666666666</v>
      </c>
      <c r="N25" s="38">
        <v>25.36904761904762</v>
      </c>
      <c r="O25" s="39">
        <f t="shared" si="0"/>
        <v>25.686604136604142</v>
      </c>
    </row>
    <row r="26" spans="1:16" x14ac:dyDescent="0.25">
      <c r="A26" s="36" t="s">
        <v>222</v>
      </c>
      <c r="B26" s="171" t="s">
        <v>79</v>
      </c>
      <c r="C26" s="38">
        <v>40</v>
      </c>
      <c r="D26" s="38">
        <v>35</v>
      </c>
      <c r="E26" s="38"/>
      <c r="F26" s="38"/>
      <c r="G26" s="38"/>
      <c r="H26" s="38"/>
      <c r="I26" s="38"/>
      <c r="J26" s="38"/>
      <c r="K26" s="38">
        <v>39</v>
      </c>
      <c r="L26" s="38">
        <v>40</v>
      </c>
      <c r="M26" s="38">
        <v>40</v>
      </c>
      <c r="N26" s="38"/>
      <c r="O26" s="39">
        <f t="shared" si="0"/>
        <v>38.799999999999997</v>
      </c>
    </row>
    <row r="27" spans="1:16" x14ac:dyDescent="0.25">
      <c r="A27" s="36" t="s">
        <v>223</v>
      </c>
      <c r="B27" s="171" t="s">
        <v>79</v>
      </c>
      <c r="C27" s="38">
        <v>9.6583333333333332</v>
      </c>
      <c r="D27" s="38">
        <v>8.9444444444444446</v>
      </c>
      <c r="E27" s="38">
        <v>9.1931818181818183</v>
      </c>
      <c r="F27" s="38">
        <v>9.3363095238095219</v>
      </c>
      <c r="G27" s="38">
        <v>9.2348484848484862</v>
      </c>
      <c r="H27" s="38">
        <v>8.7881944444444446</v>
      </c>
      <c r="I27" s="38">
        <v>8.7708333333333339</v>
      </c>
      <c r="J27" s="38">
        <v>8.6319444444444446</v>
      </c>
      <c r="K27" s="38">
        <v>8.6590909090909083</v>
      </c>
      <c r="L27" s="38">
        <v>8.6805555555555554</v>
      </c>
      <c r="M27" s="38">
        <v>8.5833333333333339</v>
      </c>
      <c r="N27" s="38">
        <v>9.5023809523809497</v>
      </c>
      <c r="O27" s="39">
        <f t="shared" si="0"/>
        <v>8.9986208814333803</v>
      </c>
    </row>
    <row r="28" spans="1:16" x14ac:dyDescent="0.25">
      <c r="A28" s="36" t="s">
        <v>269</v>
      </c>
      <c r="B28" s="171" t="s">
        <v>79</v>
      </c>
      <c r="C28" s="38">
        <v>5.5</v>
      </c>
      <c r="D28" s="38">
        <v>5.833333333333333</v>
      </c>
      <c r="E28" s="38"/>
      <c r="F28" s="38"/>
      <c r="G28" s="38"/>
      <c r="H28" s="38"/>
      <c r="I28" s="38">
        <v>8</v>
      </c>
      <c r="J28" s="38"/>
      <c r="K28" s="38"/>
      <c r="L28" s="38"/>
      <c r="M28" s="38"/>
      <c r="N28" s="38"/>
      <c r="O28" s="39">
        <f t="shared" si="0"/>
        <v>6.4444444444444438</v>
      </c>
    </row>
    <row r="29" spans="1:16" ht="21" customHeight="1" x14ac:dyDescent="0.25">
      <c r="A29" s="157" t="s">
        <v>46</v>
      </c>
      <c r="B29" s="172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6"/>
    </row>
    <row r="30" spans="1:16" x14ac:dyDescent="0.25">
      <c r="A30" s="36" t="s">
        <v>224</v>
      </c>
      <c r="B30" s="174" t="s">
        <v>63</v>
      </c>
      <c r="C30" s="38">
        <v>10.900000000000002</v>
      </c>
      <c r="D30" s="38">
        <v>10.638888888888889</v>
      </c>
      <c r="E30" s="38">
        <v>11.363636363636363</v>
      </c>
      <c r="F30" s="38">
        <v>10.491071428571429</v>
      </c>
      <c r="G30" s="38">
        <v>10.666666666666668</v>
      </c>
      <c r="H30" s="38">
        <v>11.069444444444443</v>
      </c>
      <c r="I30" s="38">
        <v>10.5625</v>
      </c>
      <c r="J30" s="38">
        <v>10.489583333333334</v>
      </c>
      <c r="K30" s="38">
        <v>11.454545454545455</v>
      </c>
      <c r="L30" s="38">
        <v>13.208333333333334</v>
      </c>
      <c r="M30" s="38">
        <v>13</v>
      </c>
      <c r="N30" s="38">
        <v>12.717857142857142</v>
      </c>
      <c r="O30" s="39">
        <f t="shared" si="0"/>
        <v>11.380210588023088</v>
      </c>
    </row>
    <row r="31" spans="1:16" x14ac:dyDescent="0.25">
      <c r="A31" s="36" t="s">
        <v>225</v>
      </c>
      <c r="B31" s="174" t="s">
        <v>63</v>
      </c>
      <c r="C31" s="38">
        <v>9.0749999999999993</v>
      </c>
      <c r="D31" s="38">
        <v>8.9166666666666661</v>
      </c>
      <c r="E31" s="38">
        <v>9.4431818181818166</v>
      </c>
      <c r="F31" s="38">
        <v>9.1160714285714288</v>
      </c>
      <c r="G31" s="38">
        <v>8.7878787878787872</v>
      </c>
      <c r="H31" s="38">
        <v>9.3020833333333339</v>
      </c>
      <c r="I31" s="38">
        <v>9.0208333333333339</v>
      </c>
      <c r="J31" s="38">
        <v>8.8819444444444446</v>
      </c>
      <c r="K31" s="38">
        <v>9.6363636363636367</v>
      </c>
      <c r="L31" s="38">
        <v>10.701388888888888</v>
      </c>
      <c r="M31" s="38">
        <v>11.183333333333332</v>
      </c>
      <c r="N31" s="38">
        <v>10.336904761904762</v>
      </c>
      <c r="O31" s="39">
        <f t="shared" si="0"/>
        <v>9.5334708694083705</v>
      </c>
    </row>
    <row r="32" spans="1:16" x14ac:dyDescent="0.25">
      <c r="A32" s="36" t="s">
        <v>226</v>
      </c>
      <c r="B32" s="174" t="s">
        <v>63</v>
      </c>
      <c r="C32" s="38">
        <v>10.125</v>
      </c>
      <c r="D32" s="38">
        <v>10.236111111111111</v>
      </c>
      <c r="E32" s="38">
        <v>11.227272727272727</v>
      </c>
      <c r="F32" s="38">
        <v>9.7142857142857135</v>
      </c>
      <c r="G32" s="38">
        <v>10</v>
      </c>
      <c r="H32" s="38">
        <v>10.25</v>
      </c>
      <c r="I32" s="38">
        <v>10.076388888888888</v>
      </c>
      <c r="J32" s="38">
        <v>9.6666666666666661</v>
      </c>
      <c r="K32" s="38">
        <v>10.636363636363637</v>
      </c>
      <c r="L32" s="38">
        <v>12</v>
      </c>
      <c r="M32" s="38">
        <v>13</v>
      </c>
      <c r="N32" s="38">
        <v>12.019047619047617</v>
      </c>
      <c r="O32" s="39">
        <f t="shared" si="0"/>
        <v>10.745928030303032</v>
      </c>
    </row>
    <row r="33" spans="1:15" x14ac:dyDescent="0.25">
      <c r="A33" s="36" t="s">
        <v>227</v>
      </c>
      <c r="B33" s="174" t="s">
        <v>63</v>
      </c>
      <c r="C33" s="44">
        <v>8.0625</v>
      </c>
      <c r="D33" s="38">
        <v>8.3055555555555554</v>
      </c>
      <c r="E33" s="38">
        <v>9.4285714285714288</v>
      </c>
      <c r="F33" s="38">
        <v>8.5384615384615383</v>
      </c>
      <c r="G33" s="38">
        <v>8.3636363636363633</v>
      </c>
      <c r="H33" s="38">
        <v>8.6666666666666661</v>
      </c>
      <c r="I33" s="38">
        <v>8.5208333333333339</v>
      </c>
      <c r="J33" s="38">
        <v>8.3333333333333339</v>
      </c>
      <c r="K33" s="38">
        <v>8.8181818181818183</v>
      </c>
      <c r="L33" s="38">
        <v>9.7083333333333339</v>
      </c>
      <c r="M33" s="38">
        <v>11</v>
      </c>
      <c r="N33" s="38">
        <v>9.5761904761904759</v>
      </c>
      <c r="O33" s="39">
        <f t="shared" si="0"/>
        <v>8.9435219872719873</v>
      </c>
    </row>
    <row r="34" spans="1:15" x14ac:dyDescent="0.25">
      <c r="A34" s="36" t="s">
        <v>228</v>
      </c>
      <c r="B34" s="174" t="s">
        <v>63</v>
      </c>
      <c r="C34" s="38">
        <v>5.25</v>
      </c>
      <c r="D34" s="38">
        <v>6.291666666666667</v>
      </c>
      <c r="E34" s="38">
        <v>6.4242424242424248</v>
      </c>
      <c r="F34" s="38">
        <v>6.5535714285714288</v>
      </c>
      <c r="G34" s="38">
        <v>6.6818181818181817</v>
      </c>
      <c r="H34" s="38">
        <v>7.083333333333333</v>
      </c>
      <c r="I34" s="38">
        <v>6.708333333333333</v>
      </c>
      <c r="J34" s="38">
        <v>6.291666666666667</v>
      </c>
      <c r="K34" s="38">
        <v>7</v>
      </c>
      <c r="L34" s="38">
        <v>8.1666666666666661</v>
      </c>
      <c r="M34" s="38">
        <v>8</v>
      </c>
      <c r="N34" s="38">
        <v>7.4071428571428575</v>
      </c>
      <c r="O34" s="39">
        <f t="shared" si="0"/>
        <v>6.8215367965367975</v>
      </c>
    </row>
    <row r="35" spans="1:15" x14ac:dyDescent="0.25">
      <c r="A35" s="36" t="s">
        <v>229</v>
      </c>
      <c r="B35" s="174" t="s">
        <v>63</v>
      </c>
      <c r="C35" s="38">
        <v>3.875</v>
      </c>
      <c r="D35" s="38">
        <v>4.8571428571428568</v>
      </c>
      <c r="E35" s="38">
        <v>5</v>
      </c>
      <c r="F35" s="38">
        <v>5.5909090909090908</v>
      </c>
      <c r="G35" s="38">
        <v>5.3636363636363633</v>
      </c>
      <c r="H35" s="38">
        <v>5.458333333333333</v>
      </c>
      <c r="I35" s="38">
        <v>5.375</v>
      </c>
      <c r="J35" s="38">
        <v>5.0625</v>
      </c>
      <c r="K35" s="38">
        <v>6</v>
      </c>
      <c r="L35" s="38">
        <v>6.541666666666667</v>
      </c>
      <c r="M35" s="38">
        <v>6.666666666666667</v>
      </c>
      <c r="N35" s="38">
        <v>6.2428571428571429</v>
      </c>
      <c r="O35" s="39">
        <f t="shared" si="0"/>
        <v>5.5028093434343432</v>
      </c>
    </row>
    <row r="36" spans="1:15" ht="12.75" customHeight="1" x14ac:dyDescent="0.25">
      <c r="A36" s="48" t="s">
        <v>230</v>
      </c>
      <c r="B36" s="174" t="s">
        <v>63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</row>
    <row r="37" spans="1:15" x14ac:dyDescent="0.25">
      <c r="A37" s="48" t="s">
        <v>231</v>
      </c>
      <c r="B37" s="174" t="s">
        <v>63</v>
      </c>
      <c r="C37" s="38">
        <v>5.5</v>
      </c>
      <c r="D37" s="38">
        <v>5.333333333333333</v>
      </c>
      <c r="E37" s="38">
        <v>6.3125</v>
      </c>
      <c r="F37" s="38">
        <v>6.9285714285714288</v>
      </c>
      <c r="G37" s="38">
        <v>6.4</v>
      </c>
      <c r="H37" s="38">
        <v>6.1</v>
      </c>
      <c r="I37" s="38">
        <v>6.166666666666667</v>
      </c>
      <c r="J37" s="38">
        <v>6.083333333333333</v>
      </c>
      <c r="K37" s="38">
        <v>7</v>
      </c>
      <c r="L37" s="38">
        <v>7</v>
      </c>
      <c r="M37" s="38">
        <v>10</v>
      </c>
      <c r="N37" s="38"/>
      <c r="O37" s="39">
        <f>AVERAGE(C37:N37)</f>
        <v>6.6204004329004329</v>
      </c>
    </row>
    <row r="38" spans="1:15" x14ac:dyDescent="0.25">
      <c r="A38" s="36" t="s">
        <v>47</v>
      </c>
      <c r="B38" s="174" t="s">
        <v>63</v>
      </c>
      <c r="C38" s="38">
        <v>2.927777777777778</v>
      </c>
      <c r="D38" s="38">
        <v>2.9356249999999999</v>
      </c>
      <c r="E38" s="38">
        <v>2.9486363636363637</v>
      </c>
      <c r="F38" s="38">
        <v>3.0619047619047621</v>
      </c>
      <c r="G38" s="38">
        <v>3.5679545454545463</v>
      </c>
      <c r="H38" s="38">
        <v>3.5713888888888885</v>
      </c>
      <c r="I38" s="38">
        <v>3.1643750000000002</v>
      </c>
      <c r="J38" s="38">
        <v>3.2597222222222224</v>
      </c>
      <c r="K38" s="38">
        <v>3.1779545454545453</v>
      </c>
      <c r="L38" s="38">
        <v>3.4861111111111112</v>
      </c>
      <c r="M38" s="38">
        <v>3.6916666666666664</v>
      </c>
      <c r="N38" s="38">
        <v>3.6149404761904762</v>
      </c>
      <c r="O38" s="39">
        <f t="shared" si="0"/>
        <v>3.2840047799422796</v>
      </c>
    </row>
    <row r="39" spans="1:15" ht="13.5" customHeight="1" x14ac:dyDescent="0.25">
      <c r="A39" s="36" t="s">
        <v>270</v>
      </c>
      <c r="B39" s="174" t="s">
        <v>63</v>
      </c>
      <c r="C39" s="38"/>
      <c r="D39" s="38">
        <v>2</v>
      </c>
      <c r="E39" s="38"/>
      <c r="F39" s="38"/>
      <c r="G39" s="38"/>
      <c r="H39" s="38">
        <v>3.1875</v>
      </c>
      <c r="I39" s="38">
        <v>3.2</v>
      </c>
      <c r="J39" s="38"/>
      <c r="K39" s="38"/>
      <c r="L39" s="38">
        <v>3.5</v>
      </c>
      <c r="M39" s="38"/>
      <c r="N39" s="38"/>
      <c r="O39" s="39">
        <f>AVERAGE(C39:N39)</f>
        <v>2.9718749999999998</v>
      </c>
    </row>
    <row r="40" spans="1:15" s="11" customFormat="1" ht="13.5" customHeight="1" x14ac:dyDescent="0.25">
      <c r="A40" s="15"/>
      <c r="B40" s="82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4"/>
    </row>
    <row r="41" spans="1:15" s="11" customFormat="1" ht="13.5" customHeight="1" x14ac:dyDescent="0.25">
      <c r="A41" s="15"/>
      <c r="B41" s="82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5" t="s">
        <v>67</v>
      </c>
    </row>
    <row r="42" spans="1:15" ht="21.75" customHeight="1" x14ac:dyDescent="0.25">
      <c r="A42" s="692" t="s">
        <v>78</v>
      </c>
      <c r="B42" s="692"/>
      <c r="C42" s="692"/>
      <c r="D42" s="692"/>
      <c r="E42" s="692"/>
      <c r="F42" s="692"/>
      <c r="G42" s="692"/>
      <c r="H42" s="692"/>
      <c r="I42" s="692"/>
      <c r="J42" s="692"/>
      <c r="K42" s="692"/>
      <c r="L42" s="692"/>
      <c r="M42" s="692"/>
      <c r="N42" s="692"/>
      <c r="O42" s="692"/>
    </row>
    <row r="43" spans="1:15" ht="20.25" customHeight="1" x14ac:dyDescent="0.3">
      <c r="A43" s="686" t="s">
        <v>294</v>
      </c>
      <c r="B43" s="686"/>
      <c r="C43" s="686"/>
      <c r="D43" s="686"/>
      <c r="E43" s="686"/>
      <c r="F43" s="686"/>
      <c r="G43" s="686"/>
      <c r="H43" s="686"/>
      <c r="I43" s="686"/>
      <c r="J43" s="686"/>
      <c r="K43" s="686"/>
      <c r="L43" s="686"/>
      <c r="M43" s="686"/>
      <c r="N43" s="686"/>
      <c r="O43" s="686"/>
    </row>
    <row r="44" spans="1:15" ht="6.75" customHeight="1" x14ac:dyDescent="0.25">
      <c r="A44" s="12"/>
      <c r="B44" s="169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ht="29.25" customHeight="1" x14ac:dyDescent="0.25">
      <c r="A45" s="318" t="s">
        <v>0</v>
      </c>
      <c r="B45" s="318" t="s">
        <v>263</v>
      </c>
      <c r="C45" s="318" t="s">
        <v>1</v>
      </c>
      <c r="D45" s="318" t="s">
        <v>2</v>
      </c>
      <c r="E45" s="318" t="s">
        <v>3</v>
      </c>
      <c r="F45" s="318" t="s">
        <v>4</v>
      </c>
      <c r="G45" s="318" t="s">
        <v>5</v>
      </c>
      <c r="H45" s="318" t="s">
        <v>6</v>
      </c>
      <c r="I45" s="318" t="s">
        <v>7</v>
      </c>
      <c r="J45" s="318" t="s">
        <v>8</v>
      </c>
      <c r="K45" s="318" t="s">
        <v>9</v>
      </c>
      <c r="L45" s="318" t="s">
        <v>10</v>
      </c>
      <c r="M45" s="318" t="s">
        <v>11</v>
      </c>
      <c r="N45" s="318" t="s">
        <v>12</v>
      </c>
      <c r="O45" s="318" t="s">
        <v>13</v>
      </c>
    </row>
    <row r="46" spans="1:15" ht="18.75" customHeight="1" x14ac:dyDescent="0.25">
      <c r="A46" s="150" t="s">
        <v>48</v>
      </c>
      <c r="B46" s="176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1:15" x14ac:dyDescent="0.25">
      <c r="A47" s="36" t="s">
        <v>19</v>
      </c>
      <c r="B47" s="174" t="s">
        <v>63</v>
      </c>
      <c r="C47" s="38">
        <v>27.491666666666664</v>
      </c>
      <c r="D47" s="38">
        <v>25.590277777777782</v>
      </c>
      <c r="E47" s="38">
        <v>27.719696969696965</v>
      </c>
      <c r="F47" s="38">
        <v>26.422619047619047</v>
      </c>
      <c r="G47" s="38">
        <v>27.234848484848488</v>
      </c>
      <c r="H47" s="38">
        <v>26.763888888888886</v>
      </c>
      <c r="I47" s="38">
        <v>24.520833333333332</v>
      </c>
      <c r="J47" s="38">
        <v>26.305555555555554</v>
      </c>
      <c r="K47" s="38">
        <v>25.09090909090909</v>
      </c>
      <c r="L47" s="38">
        <v>25.583333333333332</v>
      </c>
      <c r="M47" s="38">
        <v>26.5</v>
      </c>
      <c r="N47" s="38">
        <v>24.07261904761905</v>
      </c>
      <c r="O47" s="39">
        <f t="shared" si="0"/>
        <v>26.108020683020683</v>
      </c>
    </row>
    <row r="48" spans="1:15" ht="9" customHeight="1" x14ac:dyDescent="0.25">
      <c r="A48" s="36"/>
      <c r="B48" s="17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9"/>
    </row>
    <row r="49" spans="1:15" ht="20.25" customHeight="1" x14ac:dyDescent="0.25">
      <c r="A49" s="153" t="s">
        <v>49</v>
      </c>
      <c r="B49" s="172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6"/>
    </row>
    <row r="50" spans="1:15" x14ac:dyDescent="0.25">
      <c r="A50" s="36" t="s">
        <v>232</v>
      </c>
      <c r="B50" s="171" t="s">
        <v>79</v>
      </c>
      <c r="C50" s="38">
        <v>26.866666666666664</v>
      </c>
      <c r="D50" s="38">
        <v>30.999999999999996</v>
      </c>
      <c r="E50" s="38">
        <v>34.742424242424242</v>
      </c>
      <c r="F50" s="38">
        <v>27.535714285714285</v>
      </c>
      <c r="G50" s="38">
        <v>25.712121212121215</v>
      </c>
      <c r="H50" s="38">
        <v>24.444444444444446</v>
      </c>
      <c r="I50" s="38">
        <v>22.604166666666668</v>
      </c>
      <c r="J50" s="38">
        <v>27.020833333333332</v>
      </c>
      <c r="K50" s="38">
        <v>27.772727272727273</v>
      </c>
      <c r="L50" s="38">
        <v>31.729166666666668</v>
      </c>
      <c r="M50" s="38">
        <v>31.666666666666668</v>
      </c>
      <c r="N50" s="38">
        <v>29.732142857142858</v>
      </c>
      <c r="O50" s="39">
        <f t="shared" si="0"/>
        <v>28.402256192881193</v>
      </c>
    </row>
    <row r="51" spans="1:15" x14ac:dyDescent="0.25">
      <c r="A51" s="36" t="s">
        <v>233</v>
      </c>
      <c r="B51" s="171" t="s">
        <v>79</v>
      </c>
      <c r="C51" s="38">
        <v>44.583333333333336</v>
      </c>
      <c r="D51" s="38">
        <v>56.31944444444445</v>
      </c>
      <c r="E51" s="38">
        <v>52.007575757575758</v>
      </c>
      <c r="F51" s="38">
        <v>48.607142857142854</v>
      </c>
      <c r="G51" s="38">
        <v>51.780303030303024</v>
      </c>
      <c r="H51" s="38">
        <v>47.743055555555564</v>
      </c>
      <c r="I51" s="38">
        <v>43.770833333333336</v>
      </c>
      <c r="J51" s="38">
        <v>53.888888888888893</v>
      </c>
      <c r="K51" s="38">
        <v>57.954545454545453</v>
      </c>
      <c r="L51" s="38">
        <v>61.354166666666664</v>
      </c>
      <c r="M51" s="38">
        <v>50.666666666666664</v>
      </c>
      <c r="N51" s="38">
        <v>57.910714285714285</v>
      </c>
      <c r="O51" s="39">
        <f t="shared" si="0"/>
        <v>52.215555856180856</v>
      </c>
    </row>
    <row r="52" spans="1:15" x14ac:dyDescent="0.25">
      <c r="A52" s="36" t="s">
        <v>234</v>
      </c>
      <c r="B52" s="171" t="s">
        <v>79</v>
      </c>
      <c r="C52" s="38">
        <v>47.25</v>
      </c>
      <c r="D52" s="38">
        <v>60.138888888888886</v>
      </c>
      <c r="E52" s="38">
        <v>54.053030303030305</v>
      </c>
      <c r="F52" s="38">
        <v>46.047619047619044</v>
      </c>
      <c r="G52" s="38">
        <v>53.106060606060616</v>
      </c>
      <c r="H52" s="38">
        <v>49.756944444444436</v>
      </c>
      <c r="I52" s="38">
        <v>43.18055555555555</v>
      </c>
      <c r="J52" s="38">
        <v>57.694444444444436</v>
      </c>
      <c r="K52" s="38">
        <v>59.696969696969703</v>
      </c>
      <c r="L52" s="38">
        <v>65.694444444444443</v>
      </c>
      <c r="M52" s="38">
        <v>55</v>
      </c>
      <c r="N52" s="38">
        <v>59.428571428571431</v>
      </c>
      <c r="O52" s="39">
        <f t="shared" si="0"/>
        <v>54.253960738335735</v>
      </c>
    </row>
    <row r="53" spans="1:15" x14ac:dyDescent="0.25">
      <c r="A53" s="36" t="s">
        <v>235</v>
      </c>
      <c r="B53" s="171" t="s">
        <v>79</v>
      </c>
      <c r="C53" s="38">
        <v>43.041666666666671</v>
      </c>
      <c r="D53" s="38">
        <v>45.520833333333336</v>
      </c>
      <c r="E53" s="38">
        <v>46.06818181818182</v>
      </c>
      <c r="F53" s="38">
        <v>38.333333333333329</v>
      </c>
      <c r="G53" s="38">
        <v>37.083333333333329</v>
      </c>
      <c r="H53" s="38">
        <v>38.777777777777779</v>
      </c>
      <c r="I53" s="38">
        <v>36.458333333333336</v>
      </c>
      <c r="J53" s="38">
        <v>33.263888888888886</v>
      </c>
      <c r="K53" s="38">
        <v>31.363636363636363</v>
      </c>
      <c r="L53" s="38">
        <v>31.763888888888886</v>
      </c>
      <c r="M53" s="38">
        <v>37.583333333333336</v>
      </c>
      <c r="N53" s="38">
        <v>40.619047619047613</v>
      </c>
      <c r="O53" s="39">
        <f t="shared" si="0"/>
        <v>38.323104557479546</v>
      </c>
    </row>
    <row r="54" spans="1:15" x14ac:dyDescent="0.25">
      <c r="A54" s="36" t="s">
        <v>236</v>
      </c>
      <c r="B54" s="171" t="s">
        <v>79</v>
      </c>
      <c r="C54" s="38">
        <v>100.45833333333334</v>
      </c>
      <c r="D54" s="38">
        <v>97.805555555555543</v>
      </c>
      <c r="E54" s="38">
        <v>98.825757575757592</v>
      </c>
      <c r="F54" s="38">
        <v>100.17857142857143</v>
      </c>
      <c r="G54" s="38">
        <v>99.204545454545453</v>
      </c>
      <c r="H54" s="38">
        <v>118.85416666666667</v>
      </c>
      <c r="I54" s="38">
        <v>139.93055555555557</v>
      </c>
      <c r="J54" s="38">
        <v>143.68055555555557</v>
      </c>
      <c r="K54" s="38">
        <v>124.92424242424244</v>
      </c>
      <c r="L54" s="38">
        <v>112.11805555555556</v>
      </c>
      <c r="M54" s="38">
        <v>115.58333333333333</v>
      </c>
      <c r="N54" s="38">
        <v>109.86904761904762</v>
      </c>
      <c r="O54" s="39">
        <f t="shared" si="0"/>
        <v>113.45272667147668</v>
      </c>
    </row>
    <row r="55" spans="1:15" x14ac:dyDescent="0.25">
      <c r="A55" s="36" t="s">
        <v>237</v>
      </c>
      <c r="B55" s="171" t="s">
        <v>79</v>
      </c>
      <c r="C55" s="38"/>
      <c r="D55" s="38"/>
      <c r="E55" s="38"/>
      <c r="F55" s="38"/>
      <c r="G55" s="38"/>
      <c r="H55" s="38"/>
      <c r="I55" s="38">
        <v>118.82575757575756</v>
      </c>
      <c r="J55" s="38">
        <v>118.19444444444444</v>
      </c>
      <c r="K55" s="38">
        <v>98.484848484848484</v>
      </c>
      <c r="L55" s="38">
        <v>87.222222222222229</v>
      </c>
      <c r="M55" s="38"/>
      <c r="N55" s="38"/>
      <c r="O55" s="39">
        <f>AVERAGE(C55:N55)</f>
        <v>105.68181818181819</v>
      </c>
    </row>
    <row r="56" spans="1:15" x14ac:dyDescent="0.25">
      <c r="A56" s="36" t="s">
        <v>20</v>
      </c>
      <c r="B56" s="171" t="s">
        <v>79</v>
      </c>
      <c r="C56" s="38">
        <v>19.833333333333332</v>
      </c>
      <c r="D56" s="38">
        <v>18.916666666666668</v>
      </c>
      <c r="E56" s="38">
        <v>18.303030303030305</v>
      </c>
      <c r="F56" s="38">
        <v>19.577380952380953</v>
      </c>
      <c r="G56" s="38">
        <v>19.59090909090909</v>
      </c>
      <c r="H56" s="38">
        <v>21.75</v>
      </c>
      <c r="I56" s="38">
        <v>20.4375</v>
      </c>
      <c r="J56" s="38">
        <v>19.222222222222221</v>
      </c>
      <c r="K56" s="38">
        <v>19.84090909090909</v>
      </c>
      <c r="L56" s="38">
        <v>24.430555555555557</v>
      </c>
      <c r="M56" s="38">
        <v>22.366666666666664</v>
      </c>
      <c r="N56" s="38">
        <v>20.803571428571427</v>
      </c>
      <c r="O56" s="39">
        <f t="shared" si="0"/>
        <v>20.422728775853777</v>
      </c>
    </row>
    <row r="57" spans="1:15" x14ac:dyDescent="0.25">
      <c r="A57" s="36" t="s">
        <v>238</v>
      </c>
      <c r="B57" s="171" t="s">
        <v>79</v>
      </c>
      <c r="C57" s="38">
        <v>16.770833333333336</v>
      </c>
      <c r="D57" s="38">
        <v>18.110329861111111</v>
      </c>
      <c r="E57" s="38">
        <v>17.561553030303031</v>
      </c>
      <c r="F57" s="38">
        <v>17.399553571428573</v>
      </c>
      <c r="G57" s="38">
        <v>17.892992424242426</v>
      </c>
      <c r="H57" s="38">
        <v>16.744791666666664</v>
      </c>
      <c r="I57" s="38">
        <v>17.760416666666668</v>
      </c>
      <c r="J57" s="38">
        <v>18.159722222222225</v>
      </c>
      <c r="K57" s="38">
        <v>18.068181818181817</v>
      </c>
      <c r="L57" s="38">
        <v>20.3125</v>
      </c>
      <c r="M57" s="38">
        <v>17.395833333333332</v>
      </c>
      <c r="N57" s="38">
        <v>17.793154761904763</v>
      </c>
      <c r="O57" s="39">
        <f t="shared" si="0"/>
        <v>17.830821890782829</v>
      </c>
    </row>
    <row r="58" spans="1:15" x14ac:dyDescent="0.25">
      <c r="A58" s="36" t="s">
        <v>239</v>
      </c>
      <c r="B58" s="171" t="s">
        <v>79</v>
      </c>
      <c r="C58" s="38"/>
      <c r="D58" s="38"/>
      <c r="E58" s="38"/>
      <c r="F58" s="38">
        <v>16.623931623931622</v>
      </c>
      <c r="G58" s="38"/>
      <c r="H58" s="38"/>
      <c r="I58" s="38">
        <v>15.934343434343436</v>
      </c>
      <c r="J58" s="38">
        <v>14.523809523809524</v>
      </c>
      <c r="K58" s="38">
        <v>14.329004329004329</v>
      </c>
      <c r="L58" s="38">
        <v>21.049999999999994</v>
      </c>
      <c r="M58" s="38">
        <v>14.761904761904761</v>
      </c>
      <c r="N58" s="38">
        <v>12.102040816326531</v>
      </c>
      <c r="O58" s="39">
        <f t="shared" si="0"/>
        <v>15.617862069902886</v>
      </c>
    </row>
    <row r="59" spans="1:15" x14ac:dyDescent="0.25">
      <c r="A59" s="36" t="s">
        <v>240</v>
      </c>
      <c r="B59" s="171" t="s">
        <v>79</v>
      </c>
      <c r="C59" s="38">
        <v>30.358333333333338</v>
      </c>
      <c r="D59" s="38">
        <v>30.569444444444443</v>
      </c>
      <c r="E59" s="38">
        <v>34.787878787878789</v>
      </c>
      <c r="F59" s="38">
        <v>32.803571428571431</v>
      </c>
      <c r="G59" s="38">
        <v>33.553030303030305</v>
      </c>
      <c r="H59" s="38">
        <v>30.833333333333329</v>
      </c>
      <c r="I59" s="38">
        <v>33.055555555555557</v>
      </c>
      <c r="J59" s="38">
        <v>34.784722222222221</v>
      </c>
      <c r="K59" s="38">
        <v>35.121212121212132</v>
      </c>
      <c r="L59" s="38">
        <v>40.652777777777779</v>
      </c>
      <c r="M59" s="38">
        <v>38.833333333333336</v>
      </c>
      <c r="N59" s="38">
        <v>47.577380952380956</v>
      </c>
      <c r="O59" s="39">
        <f t="shared" si="0"/>
        <v>35.244214466089467</v>
      </c>
    </row>
    <row r="60" spans="1:15" x14ac:dyDescent="0.25">
      <c r="A60" s="36" t="s">
        <v>271</v>
      </c>
      <c r="B60" s="171" t="s">
        <v>79</v>
      </c>
      <c r="C60" s="38">
        <v>29.541666666666668</v>
      </c>
      <c r="D60" s="38">
        <v>31.840277777777775</v>
      </c>
      <c r="E60" s="38">
        <v>36.007575757575758</v>
      </c>
      <c r="F60" s="38">
        <v>31.041666666666668</v>
      </c>
      <c r="G60" s="38">
        <v>28.462121212121215</v>
      </c>
      <c r="H60" s="38">
        <v>27.069444444444443</v>
      </c>
      <c r="I60" s="38">
        <v>25.541666666666668</v>
      </c>
      <c r="J60" s="38">
        <v>25.375</v>
      </c>
      <c r="K60" s="38">
        <v>26.295454545454547</v>
      </c>
      <c r="L60" s="38">
        <v>32.638888888888893</v>
      </c>
      <c r="M60" s="38">
        <v>48.75</v>
      </c>
      <c r="N60" s="38">
        <v>57.101190476190474</v>
      </c>
      <c r="O60" s="39">
        <f t="shared" si="0"/>
        <v>33.305412758537763</v>
      </c>
    </row>
    <row r="61" spans="1:15" x14ac:dyDescent="0.25">
      <c r="A61" s="36" t="s">
        <v>272</v>
      </c>
      <c r="B61" s="171" t="s">
        <v>79</v>
      </c>
      <c r="C61" s="38">
        <v>29.466666666666661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>
        <v>55.642857142857153</v>
      </c>
      <c r="O61" s="39">
        <f>AVERAGE(C61:N61)</f>
        <v>42.554761904761904</v>
      </c>
    </row>
    <row r="62" spans="1:15" x14ac:dyDescent="0.25">
      <c r="A62" s="36" t="s">
        <v>22</v>
      </c>
      <c r="B62" s="171" t="s">
        <v>79</v>
      </c>
      <c r="C62" s="38">
        <v>20.925000000000001</v>
      </c>
      <c r="D62" s="38">
        <v>21.625</v>
      </c>
      <c r="E62" s="38">
        <v>20.939393939393941</v>
      </c>
      <c r="F62" s="38">
        <v>20.386904761904759</v>
      </c>
      <c r="G62" s="38">
        <v>18.825757575757574</v>
      </c>
      <c r="H62" s="38">
        <v>19.423611111111111</v>
      </c>
      <c r="I62" s="38">
        <v>20.5</v>
      </c>
      <c r="J62" s="38">
        <v>21.430555555555554</v>
      </c>
      <c r="K62" s="38">
        <v>23.295454545454547</v>
      </c>
      <c r="L62" s="38">
        <v>24.722222222222218</v>
      </c>
      <c r="M62" s="38">
        <v>21.944444444444446</v>
      </c>
      <c r="N62" s="38">
        <v>20.894047619047619</v>
      </c>
      <c r="O62" s="39">
        <f t="shared" si="0"/>
        <v>21.242699314574313</v>
      </c>
    </row>
    <row r="63" spans="1:15" x14ac:dyDescent="0.25">
      <c r="A63" s="36" t="s">
        <v>23</v>
      </c>
      <c r="B63" s="171" t="s">
        <v>79</v>
      </c>
      <c r="C63" s="38">
        <v>18.333333333333336</v>
      </c>
      <c r="D63" s="38">
        <v>16.403769841269845</v>
      </c>
      <c r="E63" s="38">
        <v>19.053030303030305</v>
      </c>
      <c r="F63" s="38">
        <v>18.992346938775515</v>
      </c>
      <c r="G63" s="38">
        <v>18.387445887445889</v>
      </c>
      <c r="H63" s="38">
        <v>16.542658730158731</v>
      </c>
      <c r="I63" s="38">
        <v>17.351190476190482</v>
      </c>
      <c r="J63" s="38">
        <v>18.560799319727895</v>
      </c>
      <c r="K63" s="38">
        <v>18.879870129870131</v>
      </c>
      <c r="L63" s="38">
        <v>19.756944444444446</v>
      </c>
      <c r="M63" s="38">
        <v>22.547619047619051</v>
      </c>
      <c r="N63" s="38">
        <v>18.982993197278912</v>
      </c>
      <c r="O63" s="39">
        <f t="shared" si="0"/>
        <v>18.649333470762048</v>
      </c>
    </row>
    <row r="64" spans="1:15" x14ac:dyDescent="0.25">
      <c r="A64" s="36" t="s">
        <v>24</v>
      </c>
      <c r="B64" s="171" t="s">
        <v>79</v>
      </c>
      <c r="C64" s="38">
        <v>11.866666666666667</v>
      </c>
      <c r="D64" s="38">
        <v>10.052083333333334</v>
      </c>
      <c r="E64" s="38">
        <v>12.602272727272727</v>
      </c>
      <c r="F64" s="38">
        <v>12.666666666666668</v>
      </c>
      <c r="G64" s="38">
        <v>13.450757575757576</v>
      </c>
      <c r="H64" s="38">
        <v>12.25</v>
      </c>
      <c r="I64" s="38">
        <v>12.770833333333334</v>
      </c>
      <c r="J64" s="38">
        <v>13.309027777777777</v>
      </c>
      <c r="K64" s="38">
        <v>12.954545454545455</v>
      </c>
      <c r="L64" s="38">
        <v>13.9375</v>
      </c>
      <c r="M64" s="38">
        <v>12.35</v>
      </c>
      <c r="N64" s="38">
        <v>12.398809523809524</v>
      </c>
      <c r="O64" s="39">
        <f t="shared" si="0"/>
        <v>12.550763588263587</v>
      </c>
    </row>
    <row r="65" spans="1:15" x14ac:dyDescent="0.25">
      <c r="A65" s="36" t="s">
        <v>241</v>
      </c>
      <c r="B65" s="171" t="s">
        <v>79</v>
      </c>
      <c r="C65" s="38">
        <v>25.833333333333336</v>
      </c>
      <c r="D65" s="38">
        <v>24.0625</v>
      </c>
      <c r="E65" s="38">
        <v>25.454545454545453</v>
      </c>
      <c r="F65" s="38">
        <v>22.821428571428573</v>
      </c>
      <c r="G65" s="38">
        <v>21.431818181818183</v>
      </c>
      <c r="H65" s="38">
        <v>20.5625</v>
      </c>
      <c r="I65" s="38">
        <v>20.208333333333332</v>
      </c>
      <c r="J65" s="38">
        <v>22.048611111111114</v>
      </c>
      <c r="K65" s="38">
        <v>22.272727272727273</v>
      </c>
      <c r="L65" s="38">
        <v>34.513888888888893</v>
      </c>
      <c r="M65" s="38">
        <v>42.916666666666664</v>
      </c>
      <c r="N65" s="38">
        <v>25.702380952380953</v>
      </c>
      <c r="O65" s="39">
        <f t="shared" si="0"/>
        <v>25.652394480519487</v>
      </c>
    </row>
    <row r="66" spans="1:15" x14ac:dyDescent="0.25">
      <c r="A66" s="36" t="s">
        <v>25</v>
      </c>
      <c r="B66" s="171" t="s">
        <v>79</v>
      </c>
      <c r="C66" s="38">
        <v>27.741666666666667</v>
      </c>
      <c r="D66" s="38">
        <v>27.229166666666668</v>
      </c>
      <c r="E66" s="38">
        <v>26.371212121212121</v>
      </c>
      <c r="F66" s="38">
        <v>25.458333333333336</v>
      </c>
      <c r="G66" s="38">
        <v>23.477272727272727</v>
      </c>
      <c r="H66" s="38">
        <v>21.722222222222218</v>
      </c>
      <c r="I66" s="38">
        <v>19.958333333333332</v>
      </c>
      <c r="J66" s="38">
        <v>22.659722222222218</v>
      </c>
      <c r="K66" s="38">
        <v>23.977272727272727</v>
      </c>
      <c r="L66" s="38">
        <v>26.583333333333332</v>
      </c>
      <c r="M66" s="38">
        <v>26</v>
      </c>
      <c r="N66" s="38">
        <v>25.261904761904763</v>
      </c>
      <c r="O66" s="39">
        <f t="shared" si="0"/>
        <v>24.703370009620013</v>
      </c>
    </row>
    <row r="67" spans="1:15" x14ac:dyDescent="0.25">
      <c r="A67" s="36" t="s">
        <v>26</v>
      </c>
      <c r="B67" s="171" t="s">
        <v>79</v>
      </c>
      <c r="C67" s="38">
        <v>47.291666666666671</v>
      </c>
      <c r="D67" s="38">
        <v>50.972222222222229</v>
      </c>
      <c r="E67" s="38">
        <v>49.121212121212125</v>
      </c>
      <c r="F67" s="38">
        <v>45.952380952380956</v>
      </c>
      <c r="G67" s="38">
        <v>47.303030303030297</v>
      </c>
      <c r="H67" s="38">
        <v>45.55555555555555</v>
      </c>
      <c r="I67" s="38">
        <v>44.604166666666664</v>
      </c>
      <c r="J67" s="38">
        <v>48.611111111111107</v>
      </c>
      <c r="K67" s="38">
        <v>45.227272727272727</v>
      </c>
      <c r="L67" s="38">
        <v>49.75694444444445</v>
      </c>
      <c r="M67" s="38">
        <v>73.666666666666671</v>
      </c>
      <c r="N67" s="38">
        <v>98.791666666666657</v>
      </c>
      <c r="O67" s="39">
        <f t="shared" si="0"/>
        <v>53.904491341991339</v>
      </c>
    </row>
    <row r="68" spans="1:15" x14ac:dyDescent="0.25">
      <c r="A68" s="36" t="s">
        <v>242</v>
      </c>
      <c r="B68" s="171" t="s">
        <v>79</v>
      </c>
      <c r="C68" s="38">
        <v>22.358333333333334</v>
      </c>
      <c r="D68" s="38">
        <v>27.319444444444443</v>
      </c>
      <c r="E68" s="38">
        <v>26.969696969696972</v>
      </c>
      <c r="F68" s="38">
        <v>25.017857142857142</v>
      </c>
      <c r="G68" s="38">
        <v>24.545454545454547</v>
      </c>
      <c r="H68" s="38">
        <v>18.374999999999996</v>
      </c>
      <c r="I68" s="38">
        <v>16.604166666666668</v>
      </c>
      <c r="J68" s="38">
        <v>24.868055555555554</v>
      </c>
      <c r="K68" s="38">
        <v>31.363636363636363</v>
      </c>
      <c r="L68" s="38">
        <v>34.604166666666664</v>
      </c>
      <c r="M68" s="38">
        <v>34.916666666666664</v>
      </c>
      <c r="N68" s="38">
        <v>23.594047619047618</v>
      </c>
      <c r="O68" s="39">
        <f t="shared" si="0"/>
        <v>25.878043831168828</v>
      </c>
    </row>
    <row r="69" spans="1:15" x14ac:dyDescent="0.25">
      <c r="A69" s="36" t="s">
        <v>243</v>
      </c>
      <c r="B69" s="171" t="s">
        <v>79</v>
      </c>
      <c r="C69" s="38">
        <v>21.258333333333333</v>
      </c>
      <c r="D69" s="38">
        <v>25.618055555555557</v>
      </c>
      <c r="E69" s="38">
        <v>27.446969696969699</v>
      </c>
      <c r="F69" s="38">
        <v>23.303571428571427</v>
      </c>
      <c r="G69" s="38">
        <v>21.780303030303031</v>
      </c>
      <c r="H69" s="38">
        <v>16.458333333333332</v>
      </c>
      <c r="I69" s="38">
        <v>14.0625</v>
      </c>
      <c r="J69" s="38">
        <v>19.493055555555554</v>
      </c>
      <c r="K69" s="38">
        <v>25.34090909090909</v>
      </c>
      <c r="L69" s="38">
        <v>30.888888888888889</v>
      </c>
      <c r="M69" s="38">
        <v>26.333333333333332</v>
      </c>
      <c r="N69" s="38">
        <v>21.009523809523809</v>
      </c>
      <c r="O69" s="39">
        <f t="shared" si="0"/>
        <v>22.749481421356421</v>
      </c>
    </row>
    <row r="70" spans="1:15" x14ac:dyDescent="0.25">
      <c r="A70" s="36" t="s">
        <v>27</v>
      </c>
      <c r="B70" s="171" t="s">
        <v>79</v>
      </c>
      <c r="C70" s="38">
        <v>28.883333333333336</v>
      </c>
      <c r="D70" s="38">
        <v>28.840277777777775</v>
      </c>
      <c r="E70" s="38">
        <v>26.734848484848488</v>
      </c>
      <c r="F70" s="38">
        <v>21.773809523809526</v>
      </c>
      <c r="G70" s="38">
        <v>21.530303030303031</v>
      </c>
      <c r="H70" s="38">
        <v>19.361111111111111</v>
      </c>
      <c r="I70" s="38">
        <v>20.1875</v>
      </c>
      <c r="J70" s="38">
        <v>19.916666666666668</v>
      </c>
      <c r="K70" s="38">
        <v>19.90909090909091</v>
      </c>
      <c r="L70" s="38">
        <v>23.270833333333332</v>
      </c>
      <c r="M70" s="38">
        <v>19.883333333333333</v>
      </c>
      <c r="N70" s="38">
        <v>18.344047619047618</v>
      </c>
      <c r="O70" s="39">
        <f t="shared" si="0"/>
        <v>22.386262926887927</v>
      </c>
    </row>
    <row r="71" spans="1:15" x14ac:dyDescent="0.25">
      <c r="A71" s="36" t="s">
        <v>28</v>
      </c>
      <c r="B71" s="171" t="s">
        <v>79</v>
      </c>
      <c r="C71" s="38">
        <v>37.291666666666671</v>
      </c>
      <c r="D71" s="38">
        <v>42.145833333333336</v>
      </c>
      <c r="E71" s="38">
        <v>37.212121212121211</v>
      </c>
      <c r="F71" s="38">
        <v>34.928571428571431</v>
      </c>
      <c r="G71" s="38">
        <v>31.946969696969699</v>
      </c>
      <c r="H71" s="38">
        <v>26.958333333333332</v>
      </c>
      <c r="I71" s="38">
        <v>31.979166666666668</v>
      </c>
      <c r="J71" s="38">
        <v>31.861111111111114</v>
      </c>
      <c r="K71" s="38">
        <v>31.704545454545453</v>
      </c>
      <c r="L71" s="38">
        <v>37.861111111111114</v>
      </c>
      <c r="M71" s="38">
        <v>50</v>
      </c>
      <c r="N71" s="38">
        <v>41.547619047619044</v>
      </c>
      <c r="O71" s="39">
        <f t="shared" si="0"/>
        <v>36.286420755170752</v>
      </c>
    </row>
    <row r="72" spans="1:15" x14ac:dyDescent="0.25">
      <c r="A72" s="36" t="s">
        <v>50</v>
      </c>
      <c r="B72" s="171" t="s">
        <v>79</v>
      </c>
      <c r="C72" s="38">
        <v>36.375</v>
      </c>
      <c r="D72" s="38">
        <v>42.326388888888893</v>
      </c>
      <c r="E72" s="38">
        <v>34.787878787878782</v>
      </c>
      <c r="F72" s="38">
        <v>34.214285714285715</v>
      </c>
      <c r="G72" s="38">
        <v>31.143939393939398</v>
      </c>
      <c r="H72" s="38">
        <v>26.583333333333332</v>
      </c>
      <c r="I72" s="38">
        <v>31.666666666666668</v>
      </c>
      <c r="J72" s="38">
        <v>31.798611111111114</v>
      </c>
      <c r="K72" s="38">
        <v>31.477272727272727</v>
      </c>
      <c r="L72" s="38">
        <v>37.576388888888886</v>
      </c>
      <c r="M72" s="38">
        <v>50</v>
      </c>
      <c r="N72" s="38">
        <v>41.732142857142854</v>
      </c>
      <c r="O72" s="39">
        <f t="shared" ref="O72:O116" si="1">AVERAGE(C72:N72)</f>
        <v>35.806825697450698</v>
      </c>
    </row>
    <row r="73" spans="1:15" x14ac:dyDescent="0.25">
      <c r="A73" s="36" t="s">
        <v>29</v>
      </c>
      <c r="B73" s="171" t="s">
        <v>79</v>
      </c>
      <c r="C73" s="38">
        <v>34.291666666666671</v>
      </c>
      <c r="D73" s="38">
        <v>36.93055555555555</v>
      </c>
      <c r="E73" s="38">
        <v>36.704545454545453</v>
      </c>
      <c r="F73" s="38">
        <v>34.845238095238095</v>
      </c>
      <c r="G73" s="38">
        <v>33.015151515151516</v>
      </c>
      <c r="H73" s="38">
        <v>29.458333333333332</v>
      </c>
      <c r="I73" s="38">
        <v>32.708333333333336</v>
      </c>
      <c r="J73" s="38">
        <v>33.840277777777779</v>
      </c>
      <c r="K73" s="38">
        <v>33.545454545454547</v>
      </c>
      <c r="L73" s="38">
        <v>32.854166666666664</v>
      </c>
      <c r="M73" s="38">
        <v>36.5</v>
      </c>
      <c r="N73" s="38">
        <v>33.964285714285715</v>
      </c>
      <c r="O73" s="39">
        <f t="shared" si="1"/>
        <v>34.05483405483406</v>
      </c>
    </row>
    <row r="74" spans="1:15" x14ac:dyDescent="0.25">
      <c r="A74" s="36" t="s">
        <v>30</v>
      </c>
      <c r="B74" s="171" t="s">
        <v>79</v>
      </c>
      <c r="C74" s="38">
        <v>53.333333333333336</v>
      </c>
      <c r="D74" s="38">
        <v>50.972222222222221</v>
      </c>
      <c r="E74" s="38">
        <v>52.196969696969695</v>
      </c>
      <c r="F74" s="38">
        <v>47.202380952380949</v>
      </c>
      <c r="G74" s="38">
        <v>42.878787878787875</v>
      </c>
      <c r="H74" s="38">
        <v>44.201388888888886</v>
      </c>
      <c r="I74" s="38">
        <v>46.25</v>
      </c>
      <c r="J74" s="38">
        <v>51.222222222222221</v>
      </c>
      <c r="K74" s="38">
        <v>51.212121212121204</v>
      </c>
      <c r="L74" s="38">
        <v>51.770833333333336</v>
      </c>
      <c r="M74" s="38">
        <v>68.75</v>
      </c>
      <c r="N74" s="38">
        <v>54.523809523809526</v>
      </c>
      <c r="O74" s="39">
        <f t="shared" si="1"/>
        <v>51.20950577200577</v>
      </c>
    </row>
    <row r="75" spans="1:15" x14ac:dyDescent="0.25">
      <c r="A75" s="36" t="s">
        <v>31</v>
      </c>
      <c r="B75" s="171" t="s">
        <v>79</v>
      </c>
      <c r="C75" s="38">
        <v>48.833333333333329</v>
      </c>
      <c r="D75" s="38">
        <v>46.597222222222221</v>
      </c>
      <c r="E75" s="38">
        <v>53.257575757575758</v>
      </c>
      <c r="F75" s="38">
        <v>51.577380952380949</v>
      </c>
      <c r="G75" s="38">
        <v>56.022727272727273</v>
      </c>
      <c r="H75" s="38">
        <v>79.791666666666657</v>
      </c>
      <c r="I75" s="38">
        <v>56.041666666666664</v>
      </c>
      <c r="J75" s="38">
        <v>68.159722222222214</v>
      </c>
      <c r="K75" s="38">
        <v>57.954545454545453</v>
      </c>
      <c r="L75" s="38">
        <v>57.604166666666664</v>
      </c>
      <c r="M75" s="38">
        <v>81.388888888888872</v>
      </c>
      <c r="N75" s="38">
        <v>68.583333333333343</v>
      </c>
      <c r="O75" s="39">
        <f t="shared" si="1"/>
        <v>60.484352453102453</v>
      </c>
    </row>
    <row r="76" spans="1:15" ht="14.25" customHeight="1" x14ac:dyDescent="0.25">
      <c r="A76" s="52" t="s">
        <v>51</v>
      </c>
      <c r="B76" s="174" t="s">
        <v>82</v>
      </c>
      <c r="C76" s="53">
        <v>33.433333333333337</v>
      </c>
      <c r="D76" s="38">
        <v>27.798611111111111</v>
      </c>
      <c r="E76" s="53">
        <v>29.962121212121211</v>
      </c>
      <c r="F76" s="53">
        <v>27.535714285714285</v>
      </c>
      <c r="G76" s="53">
        <v>31.977272727272727</v>
      </c>
      <c r="H76" s="53">
        <v>29.243055555555554</v>
      </c>
      <c r="I76" s="53">
        <v>29.270833333333332</v>
      </c>
      <c r="J76" s="53">
        <v>31.388888888888886</v>
      </c>
      <c r="K76" s="53">
        <v>31.65909090909091</v>
      </c>
      <c r="L76" s="53">
        <v>30.902777777777775</v>
      </c>
      <c r="M76" s="53">
        <v>41.416666666666664</v>
      </c>
      <c r="N76" s="53">
        <v>33.595238095238095</v>
      </c>
      <c r="O76" s="39">
        <f>AVERAGE(C76:N76)</f>
        <v>31.515300324675323</v>
      </c>
    </row>
    <row r="77" spans="1:15" s="11" customFormat="1" x14ac:dyDescent="0.25">
      <c r="B77" s="83"/>
    </row>
    <row r="78" spans="1:15" s="11" customFormat="1" x14ac:dyDescent="0.25">
      <c r="B78" s="83"/>
    </row>
    <row r="79" spans="1:15" s="11" customFormat="1" x14ac:dyDescent="0.25">
      <c r="B79" s="83"/>
    </row>
    <row r="80" spans="1:15" s="11" customFormat="1" x14ac:dyDescent="0.25">
      <c r="B80" s="83"/>
    </row>
    <row r="81" spans="1:16" s="11" customFormat="1" x14ac:dyDescent="0.25">
      <c r="B81" s="83"/>
    </row>
    <row r="82" spans="1:16" s="11" customFormat="1" x14ac:dyDescent="0.25">
      <c r="B82" s="83"/>
      <c r="O82" s="168" t="s">
        <v>68</v>
      </c>
    </row>
    <row r="83" spans="1:16" s="11" customFormat="1" x14ac:dyDescent="0.25">
      <c r="A83" s="15"/>
      <c r="B83" s="8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4"/>
    </row>
    <row r="84" spans="1:16" ht="15.75" x14ac:dyDescent="0.25">
      <c r="A84" s="692" t="s">
        <v>78</v>
      </c>
      <c r="B84" s="692"/>
      <c r="C84" s="692"/>
      <c r="D84" s="692"/>
      <c r="E84" s="692"/>
      <c r="F84" s="692"/>
      <c r="G84" s="692"/>
      <c r="H84" s="692"/>
      <c r="I84" s="692"/>
      <c r="J84" s="692"/>
      <c r="K84" s="692"/>
      <c r="L84" s="692"/>
      <c r="M84" s="692"/>
      <c r="N84" s="692"/>
      <c r="O84" s="692"/>
    </row>
    <row r="85" spans="1:16" ht="20.25" customHeight="1" x14ac:dyDescent="0.3">
      <c r="A85" s="686" t="s">
        <v>294</v>
      </c>
      <c r="B85" s="686"/>
      <c r="C85" s="686"/>
      <c r="D85" s="686"/>
      <c r="E85" s="686"/>
      <c r="F85" s="686"/>
      <c r="G85" s="686"/>
      <c r="H85" s="686"/>
      <c r="I85" s="686"/>
      <c r="J85" s="686"/>
      <c r="K85" s="686"/>
      <c r="L85" s="686"/>
      <c r="M85" s="686"/>
      <c r="N85" s="686"/>
      <c r="O85" s="686"/>
    </row>
    <row r="86" spans="1:16" ht="6.75" customHeight="1" x14ac:dyDescent="0.25">
      <c r="A86" s="12"/>
      <c r="B86" s="169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6" ht="25.5" customHeight="1" x14ac:dyDescent="0.25">
      <c r="A87" s="318" t="s">
        <v>0</v>
      </c>
      <c r="B87" s="318" t="s">
        <v>263</v>
      </c>
      <c r="C87" s="318" t="s">
        <v>1</v>
      </c>
      <c r="D87" s="318" t="s">
        <v>2</v>
      </c>
      <c r="E87" s="318" t="s">
        <v>3</v>
      </c>
      <c r="F87" s="318" t="s">
        <v>4</v>
      </c>
      <c r="G87" s="318" t="s">
        <v>5</v>
      </c>
      <c r="H87" s="318" t="s">
        <v>6</v>
      </c>
      <c r="I87" s="318" t="s">
        <v>7</v>
      </c>
      <c r="J87" s="318" t="s">
        <v>8</v>
      </c>
      <c r="K87" s="318" t="s">
        <v>9</v>
      </c>
      <c r="L87" s="318" t="s">
        <v>10</v>
      </c>
      <c r="M87" s="318" t="s">
        <v>11</v>
      </c>
      <c r="N87" s="318" t="s">
        <v>12</v>
      </c>
      <c r="O87" s="318" t="s">
        <v>13</v>
      </c>
    </row>
    <row r="88" spans="1:16" ht="17.25" customHeight="1" x14ac:dyDescent="0.25">
      <c r="A88" s="54" t="s">
        <v>244</v>
      </c>
      <c r="B88" s="174" t="s">
        <v>82</v>
      </c>
      <c r="C88" s="38">
        <v>41</v>
      </c>
      <c r="D88" s="38">
        <v>35.034722222222221</v>
      </c>
      <c r="E88" s="38">
        <v>35.446969696969695</v>
      </c>
      <c r="F88" s="38">
        <v>31.696428571428573</v>
      </c>
      <c r="G88" s="38">
        <v>38.856060606060602</v>
      </c>
      <c r="H88" s="38">
        <v>36.680555555555557</v>
      </c>
      <c r="I88" s="38">
        <v>32.604166666666664</v>
      </c>
      <c r="J88" s="38">
        <v>39.479166666666664</v>
      </c>
      <c r="K88" s="38">
        <v>38.590909090909093</v>
      </c>
      <c r="L88" s="38">
        <v>39.027777777777779</v>
      </c>
      <c r="M88" s="38">
        <v>55.25</v>
      </c>
      <c r="N88" s="38">
        <v>49.744047619047613</v>
      </c>
      <c r="O88" s="39">
        <f>AVERAGE(C88:N88)</f>
        <v>39.450900372775365</v>
      </c>
    </row>
    <row r="89" spans="1:16" ht="17.25" customHeight="1" x14ac:dyDescent="0.25">
      <c r="A89" s="36" t="s">
        <v>43</v>
      </c>
      <c r="B89" s="174" t="s">
        <v>14</v>
      </c>
      <c r="C89" s="38">
        <v>32.091666666666661</v>
      </c>
      <c r="D89" s="38">
        <v>29.673611111111111</v>
      </c>
      <c r="E89" s="38">
        <v>28.628787878787879</v>
      </c>
      <c r="F89" s="38">
        <v>29.803571428571427</v>
      </c>
      <c r="G89" s="38">
        <v>27.303030303030308</v>
      </c>
      <c r="H89" s="38">
        <v>25.5</v>
      </c>
      <c r="I89" s="38">
        <v>27.5</v>
      </c>
      <c r="J89" s="38">
        <v>27.534722222222218</v>
      </c>
      <c r="K89" s="38">
        <v>28.068181818181817</v>
      </c>
      <c r="L89" s="38">
        <v>28.506944444444443</v>
      </c>
      <c r="M89" s="38">
        <v>29.633333333333336</v>
      </c>
      <c r="N89" s="38">
        <v>25.366666666666667</v>
      </c>
      <c r="O89" s="39">
        <f>AVERAGE(C89:N89)</f>
        <v>28.300876322751325</v>
      </c>
    </row>
    <row r="90" spans="1:16" ht="17.25" customHeight="1" x14ac:dyDescent="0.25">
      <c r="A90" s="36" t="s">
        <v>52</v>
      </c>
      <c r="B90" s="174" t="s">
        <v>82</v>
      </c>
      <c r="C90" s="38">
        <v>64.166666666666657</v>
      </c>
      <c r="D90" s="38">
        <v>67.291666666666671</v>
      </c>
      <c r="E90" s="38">
        <v>66.818181818181813</v>
      </c>
      <c r="F90" s="38">
        <v>61.25</v>
      </c>
      <c r="G90" s="38">
        <v>57.575757575757578</v>
      </c>
      <c r="H90" s="38">
        <v>54.722222222222229</v>
      </c>
      <c r="I90" s="38">
        <v>60.104166666666664</v>
      </c>
      <c r="J90" s="38">
        <v>59.451388888888893</v>
      </c>
      <c r="K90" s="38">
        <v>69.053030303030312</v>
      </c>
      <c r="L90" s="38">
        <v>73.854166666666671</v>
      </c>
      <c r="M90" s="38">
        <v>81.25</v>
      </c>
      <c r="N90" s="38">
        <v>77.714285714285708</v>
      </c>
      <c r="O90" s="39">
        <f>AVERAGE(C90:N90)</f>
        <v>66.104294432419422</v>
      </c>
    </row>
    <row r="91" spans="1:16" ht="17.25" customHeight="1" x14ac:dyDescent="0.25">
      <c r="A91" s="153" t="s">
        <v>53</v>
      </c>
      <c r="B91" s="172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6"/>
    </row>
    <row r="92" spans="1:16" x14ac:dyDescent="0.25">
      <c r="A92" s="36" t="s">
        <v>32</v>
      </c>
      <c r="B92" s="174" t="s">
        <v>63</v>
      </c>
      <c r="C92" s="38">
        <v>27.758127668436945</v>
      </c>
      <c r="D92" s="38">
        <v>27.944444444444443</v>
      </c>
      <c r="E92" s="38">
        <v>26.25</v>
      </c>
      <c r="F92" s="38">
        <v>13</v>
      </c>
      <c r="G92" s="38">
        <v>14.787878787878787</v>
      </c>
      <c r="H92" s="38">
        <v>26.3125</v>
      </c>
      <c r="I92" s="38">
        <v>24.708333333333332</v>
      </c>
      <c r="J92" s="38">
        <v>22.180555555555554</v>
      </c>
      <c r="K92" s="38">
        <v>17.522727272727273</v>
      </c>
      <c r="L92" s="38">
        <v>17.493055555555557</v>
      </c>
      <c r="M92" s="38">
        <v>14.855555555555554</v>
      </c>
      <c r="N92" s="38">
        <v>17.816666666666666</v>
      </c>
      <c r="O92" s="39">
        <f>AVERAGE(C92:N92)</f>
        <v>20.885820403346173</v>
      </c>
    </row>
    <row r="93" spans="1:16" x14ac:dyDescent="0.25">
      <c r="A93" s="36" t="s">
        <v>274</v>
      </c>
      <c r="B93" s="174" t="s">
        <v>63</v>
      </c>
      <c r="C93" s="38">
        <v>25.675000000000001</v>
      </c>
      <c r="D93" s="38">
        <v>22.298611111111114</v>
      </c>
      <c r="E93" s="38">
        <v>32.742424242424242</v>
      </c>
      <c r="F93" s="38">
        <v>43.75</v>
      </c>
      <c r="G93" s="38">
        <v>56.25</v>
      </c>
      <c r="H93" s="38">
        <v>30</v>
      </c>
      <c r="I93" s="38">
        <v>19.428571428571427</v>
      </c>
      <c r="J93" s="38"/>
      <c r="K93" s="38"/>
      <c r="L93" s="38"/>
      <c r="M93" s="38">
        <v>15</v>
      </c>
      <c r="N93" s="38">
        <v>21.803571428571427</v>
      </c>
      <c r="O93" s="39">
        <f>AVERAGE(C93:N93)</f>
        <v>29.660908690075352</v>
      </c>
      <c r="P93" s="140"/>
    </row>
    <row r="94" spans="1:16" x14ac:dyDescent="0.25">
      <c r="A94" s="36" t="s">
        <v>275</v>
      </c>
      <c r="B94" s="174" t="s">
        <v>63</v>
      </c>
      <c r="C94" s="38"/>
      <c r="D94" s="38"/>
      <c r="E94" s="38"/>
      <c r="F94" s="38"/>
      <c r="G94" s="38">
        <v>50</v>
      </c>
      <c r="H94" s="38">
        <v>47.5</v>
      </c>
      <c r="I94" s="38">
        <v>80</v>
      </c>
      <c r="J94" s="38">
        <v>84.545454545454547</v>
      </c>
      <c r="K94" s="38">
        <v>86.666666666666671</v>
      </c>
      <c r="L94" s="38">
        <v>90</v>
      </c>
      <c r="M94" s="38"/>
      <c r="N94" s="38"/>
      <c r="O94" s="39">
        <f>AVERAGE(C94:N94)</f>
        <v>73.118686868686879</v>
      </c>
    </row>
    <row r="95" spans="1:16" x14ac:dyDescent="0.25">
      <c r="A95" s="36" t="s">
        <v>276</v>
      </c>
      <c r="B95" s="174" t="s">
        <v>63</v>
      </c>
      <c r="C95" s="38"/>
      <c r="D95" s="38"/>
      <c r="E95" s="38"/>
      <c r="F95" s="38"/>
      <c r="G95" s="38">
        <v>50</v>
      </c>
      <c r="H95" s="38">
        <v>38.333333333333336</v>
      </c>
      <c r="I95" s="38">
        <v>65</v>
      </c>
      <c r="J95" s="38">
        <v>63.5</v>
      </c>
      <c r="K95" s="38">
        <v>66.666666666666671</v>
      </c>
      <c r="L95" s="38">
        <v>50</v>
      </c>
      <c r="M95" s="38"/>
      <c r="N95" s="38">
        <v>48</v>
      </c>
      <c r="O95" s="39">
        <f>AVERAGE(C95:N95)</f>
        <v>54.5</v>
      </c>
    </row>
    <row r="96" spans="1:16" x14ac:dyDescent="0.25">
      <c r="A96" s="36" t="s">
        <v>277</v>
      </c>
      <c r="B96" s="174" t="s">
        <v>63</v>
      </c>
      <c r="C96" s="38"/>
      <c r="D96" s="38"/>
      <c r="E96" s="38"/>
      <c r="F96" s="38"/>
      <c r="G96" s="38"/>
      <c r="H96" s="38">
        <v>22.5</v>
      </c>
      <c r="I96" s="38"/>
      <c r="J96" s="38">
        <v>60</v>
      </c>
      <c r="K96" s="38"/>
      <c r="L96" s="38">
        <v>40</v>
      </c>
      <c r="M96" s="38"/>
      <c r="N96" s="38"/>
      <c r="O96" s="39">
        <f>AVERAGE(C96:N96)</f>
        <v>40.833333333333336</v>
      </c>
    </row>
    <row r="97" spans="1:16" x14ac:dyDescent="0.25">
      <c r="A97" s="36" t="s">
        <v>278</v>
      </c>
      <c r="B97" s="174" t="s">
        <v>63</v>
      </c>
      <c r="C97" s="38">
        <v>57.75</v>
      </c>
      <c r="D97" s="38">
        <v>52.465277777777771</v>
      </c>
      <c r="E97" s="38">
        <v>55.757575757575751</v>
      </c>
      <c r="F97" s="38">
        <v>56.428571428571431</v>
      </c>
      <c r="G97" s="38">
        <v>57.045454545454547</v>
      </c>
      <c r="H97" s="38">
        <v>61.423611111111107</v>
      </c>
      <c r="I97" s="38">
        <v>84.5486111111111</v>
      </c>
      <c r="J97" s="38">
        <v>77.534722222222214</v>
      </c>
      <c r="K97" s="38">
        <v>73.257575757575751</v>
      </c>
      <c r="L97" s="38">
        <v>81.145833333333329</v>
      </c>
      <c r="M97" s="38">
        <v>65</v>
      </c>
      <c r="N97" s="38">
        <v>79.827380952380949</v>
      </c>
      <c r="O97" s="39">
        <f t="shared" si="1"/>
        <v>66.848717833092834</v>
      </c>
    </row>
    <row r="98" spans="1:16" x14ac:dyDescent="0.25">
      <c r="A98" s="36" t="s">
        <v>279</v>
      </c>
      <c r="B98" s="174" t="s">
        <v>63</v>
      </c>
      <c r="C98" s="38">
        <v>43</v>
      </c>
      <c r="D98" s="38">
        <v>36.597222222222221</v>
      </c>
      <c r="E98" s="38">
        <v>41.590909090909086</v>
      </c>
      <c r="F98" s="38">
        <v>41.136904761904759</v>
      </c>
      <c r="G98" s="38">
        <v>38.030303030303031</v>
      </c>
      <c r="H98" s="38">
        <v>47.847222222222229</v>
      </c>
      <c r="I98" s="38">
        <v>69.583333333333329</v>
      </c>
      <c r="J98" s="38">
        <v>59.513888888888893</v>
      </c>
      <c r="K98" s="38">
        <v>53.446969696969703</v>
      </c>
      <c r="L98" s="38">
        <v>54.93055555555555</v>
      </c>
      <c r="M98" s="38">
        <v>45.55555555555555</v>
      </c>
      <c r="N98" s="38">
        <v>53.720238095238095</v>
      </c>
      <c r="O98" s="39">
        <f t="shared" si="1"/>
        <v>48.74609187109187</v>
      </c>
    </row>
    <row r="99" spans="1:16" x14ac:dyDescent="0.25">
      <c r="A99" s="36" t="s">
        <v>280</v>
      </c>
      <c r="B99" s="174" t="s">
        <v>63</v>
      </c>
      <c r="C99" s="38">
        <v>30.166666666666668</v>
      </c>
      <c r="D99" s="38">
        <v>27</v>
      </c>
      <c r="E99" s="38">
        <v>25</v>
      </c>
      <c r="F99" s="38">
        <v>31.013888888888886</v>
      </c>
      <c r="G99" s="38">
        <v>26.136363636363637</v>
      </c>
      <c r="H99" s="38">
        <v>30.972222222222225</v>
      </c>
      <c r="I99" s="38">
        <v>47.083333333333336</v>
      </c>
      <c r="J99" s="38">
        <v>38.263888888888886</v>
      </c>
      <c r="K99" s="38">
        <v>35.227272727272727</v>
      </c>
      <c r="L99" s="38">
        <v>38.75</v>
      </c>
      <c r="M99" s="38"/>
      <c r="N99" s="38">
        <v>31.681818181818183</v>
      </c>
      <c r="O99" s="39">
        <f t="shared" si="1"/>
        <v>32.845041322314053</v>
      </c>
    </row>
    <row r="100" spans="1:16" x14ac:dyDescent="0.25">
      <c r="A100" s="36" t="s">
        <v>33</v>
      </c>
      <c r="B100" s="174" t="s">
        <v>63</v>
      </c>
      <c r="C100" s="38">
        <v>4.3125</v>
      </c>
      <c r="D100" s="38">
        <v>4.4895833333333339</v>
      </c>
      <c r="E100" s="38">
        <v>4.3193686868686871</v>
      </c>
      <c r="F100" s="38">
        <v>4.467261904761906</v>
      </c>
      <c r="G100" s="38">
        <v>4.9545454545454541</v>
      </c>
      <c r="H100" s="38">
        <v>4.8819444444444446</v>
      </c>
      <c r="I100" s="38">
        <v>4.6108333333333329</v>
      </c>
      <c r="J100" s="38">
        <v>4.472083333333333</v>
      </c>
      <c r="K100" s="38">
        <v>4.5188636363636361</v>
      </c>
      <c r="L100" s="38">
        <v>4.5242361111111116</v>
      </c>
      <c r="M100" s="38">
        <v>4.7393939393939393</v>
      </c>
      <c r="N100" s="38">
        <v>4.7773809523809527</v>
      </c>
      <c r="O100" s="39">
        <f t="shared" si="1"/>
        <v>4.588999594155843</v>
      </c>
    </row>
    <row r="101" spans="1:16" x14ac:dyDescent="0.25">
      <c r="A101" s="36" t="s">
        <v>245</v>
      </c>
      <c r="B101" s="174" t="s">
        <v>80</v>
      </c>
      <c r="C101" s="38">
        <v>87.375</v>
      </c>
      <c r="D101" s="38">
        <v>114</v>
      </c>
      <c r="E101" s="38"/>
      <c r="F101" s="38">
        <v>132.65846153846152</v>
      </c>
      <c r="G101" s="38">
        <v>82.61666666666666</v>
      </c>
      <c r="H101" s="38">
        <v>54.925925925925945</v>
      </c>
      <c r="I101" s="38">
        <v>45.55555555555555</v>
      </c>
      <c r="J101" s="38">
        <v>40</v>
      </c>
      <c r="K101" s="38">
        <v>40.363636363636367</v>
      </c>
      <c r="L101" s="38">
        <v>37.757575757575751</v>
      </c>
      <c r="M101" s="38">
        <v>40.484848484848492</v>
      </c>
      <c r="N101" s="38"/>
      <c r="O101" s="39">
        <f t="shared" si="1"/>
        <v>67.573767029267032</v>
      </c>
    </row>
    <row r="102" spans="1:16" x14ac:dyDescent="0.25">
      <c r="A102" s="36" t="s">
        <v>246</v>
      </c>
      <c r="B102" s="174" t="s">
        <v>80</v>
      </c>
      <c r="C102" s="38">
        <v>127.875</v>
      </c>
      <c r="D102" s="38">
        <v>169.71396825396826</v>
      </c>
      <c r="E102" s="38">
        <v>168.48200956937799</v>
      </c>
      <c r="F102" s="38">
        <v>169.17142857142858</v>
      </c>
      <c r="G102" s="38">
        <v>106.65766233766234</v>
      </c>
      <c r="H102" s="38">
        <v>61.208333333333336</v>
      </c>
      <c r="I102" s="38">
        <v>53.25</v>
      </c>
      <c r="J102" s="38">
        <v>51.604166666666664</v>
      </c>
      <c r="K102" s="38">
        <v>56.909090909090907</v>
      </c>
      <c r="L102" s="38">
        <v>58.479166666666664</v>
      </c>
      <c r="M102" s="38">
        <v>67.127272727272725</v>
      </c>
      <c r="N102" s="38">
        <v>73.899999999999991</v>
      </c>
      <c r="O102" s="39">
        <f t="shared" si="1"/>
        <v>97.031508252955632</v>
      </c>
      <c r="P102" s="140"/>
    </row>
    <row r="103" spans="1:16" x14ac:dyDescent="0.25">
      <c r="A103" s="36" t="s">
        <v>281</v>
      </c>
      <c r="B103" s="174" t="s">
        <v>63</v>
      </c>
      <c r="C103" s="38">
        <v>57.5</v>
      </c>
      <c r="D103" s="38">
        <v>58.923611111111114</v>
      </c>
      <c r="E103" s="38">
        <v>61.136363636363633</v>
      </c>
      <c r="F103" s="38">
        <v>52.68452380952381</v>
      </c>
      <c r="G103" s="38">
        <v>55</v>
      </c>
      <c r="H103" s="38">
        <v>49.61805555555555</v>
      </c>
      <c r="I103" s="38">
        <v>51.25</v>
      </c>
      <c r="J103" s="38">
        <v>53.506944444444436</v>
      </c>
      <c r="K103" s="38">
        <v>55</v>
      </c>
      <c r="L103" s="38">
        <v>62.25694444444445</v>
      </c>
      <c r="M103" s="38">
        <v>58.030303030303031</v>
      </c>
      <c r="N103" s="38">
        <v>52.630952380952387</v>
      </c>
      <c r="O103" s="39">
        <f t="shared" si="1"/>
        <v>55.628141534391538</v>
      </c>
    </row>
    <row r="104" spans="1:16" x14ac:dyDescent="0.25">
      <c r="A104" s="36" t="s">
        <v>282</v>
      </c>
      <c r="B104" s="174" t="s">
        <v>63</v>
      </c>
      <c r="C104" s="38">
        <v>41.25</v>
      </c>
      <c r="D104" s="38">
        <v>49.375</v>
      </c>
      <c r="E104" s="38">
        <v>63.18181818181818</v>
      </c>
      <c r="F104" s="38">
        <v>34.24404761904762</v>
      </c>
      <c r="G104" s="38">
        <v>33.863636363636367</v>
      </c>
      <c r="H104" s="38">
        <v>33.402777777777786</v>
      </c>
      <c r="I104" s="38">
        <v>33.444444444444443</v>
      </c>
      <c r="J104" s="38">
        <v>36.111111111111107</v>
      </c>
      <c r="K104" s="38">
        <v>35.151515151515149</v>
      </c>
      <c r="L104" s="38">
        <v>53.958333333333336</v>
      </c>
      <c r="M104" s="38">
        <v>43.787878787878782</v>
      </c>
      <c r="N104" s="38">
        <v>34.785714285714285</v>
      </c>
      <c r="O104" s="39">
        <f t="shared" si="1"/>
        <v>41.046356421356414</v>
      </c>
    </row>
    <row r="105" spans="1:16" x14ac:dyDescent="0.25">
      <c r="A105" s="36" t="s">
        <v>283</v>
      </c>
      <c r="B105" s="174" t="s">
        <v>63</v>
      </c>
      <c r="C105" s="38">
        <v>101</v>
      </c>
      <c r="D105" s="38">
        <v>100</v>
      </c>
      <c r="E105" s="38">
        <v>98.333333333333329</v>
      </c>
      <c r="F105" s="38">
        <v>98.571428571428569</v>
      </c>
      <c r="G105" s="38">
        <v>79</v>
      </c>
      <c r="H105" s="38">
        <v>74.833333333333343</v>
      </c>
      <c r="I105" s="38">
        <v>110</v>
      </c>
      <c r="J105" s="38">
        <v>93.541666666666671</v>
      </c>
      <c r="K105" s="38">
        <v>90.625</v>
      </c>
      <c r="L105" s="38">
        <v>82.857142857142861</v>
      </c>
      <c r="M105" s="38">
        <v>100</v>
      </c>
      <c r="N105" s="38">
        <v>90.36363636363636</v>
      </c>
      <c r="O105" s="39">
        <f t="shared" si="1"/>
        <v>93.260461760461737</v>
      </c>
    </row>
    <row r="106" spans="1:16" x14ac:dyDescent="0.25">
      <c r="A106" s="36" t="s">
        <v>284</v>
      </c>
      <c r="B106" s="174" t="s">
        <v>63</v>
      </c>
      <c r="C106" s="38"/>
      <c r="D106" s="38">
        <v>80</v>
      </c>
      <c r="E106" s="38"/>
      <c r="F106" s="38"/>
      <c r="G106" s="38"/>
      <c r="H106" s="38">
        <v>40</v>
      </c>
      <c r="I106" s="38"/>
      <c r="J106" s="38"/>
      <c r="K106" s="38"/>
      <c r="L106" s="38"/>
      <c r="M106" s="38"/>
      <c r="N106" s="38"/>
      <c r="O106" s="39">
        <f t="shared" si="1"/>
        <v>60</v>
      </c>
    </row>
    <row r="107" spans="1:16" x14ac:dyDescent="0.25">
      <c r="A107" s="36" t="s">
        <v>247</v>
      </c>
      <c r="B107" s="174" t="s">
        <v>80</v>
      </c>
      <c r="C107" s="38">
        <v>49.000000000000007</v>
      </c>
      <c r="D107" s="38">
        <v>50.631944444444436</v>
      </c>
      <c r="E107" s="38">
        <v>48.446969696969703</v>
      </c>
      <c r="F107" s="38">
        <v>58.077380952380956</v>
      </c>
      <c r="G107" s="38">
        <v>85.803030303030297</v>
      </c>
      <c r="H107" s="38">
        <v>97.5</v>
      </c>
      <c r="I107" s="38">
        <v>76.222222222222229</v>
      </c>
      <c r="J107" s="38">
        <v>65.694444444444443</v>
      </c>
      <c r="K107" s="38">
        <v>55.090909090909093</v>
      </c>
      <c r="L107" s="38">
        <v>57.041666666666664</v>
      </c>
      <c r="M107" s="38">
        <v>56.18181818181818</v>
      </c>
      <c r="N107" s="38">
        <v>50.828571428571436</v>
      </c>
      <c r="O107" s="39">
        <f t="shared" si="1"/>
        <v>62.543246452621446</v>
      </c>
    </row>
    <row r="108" spans="1:16" x14ac:dyDescent="0.25">
      <c r="A108" s="36" t="s">
        <v>248</v>
      </c>
      <c r="B108" s="174" t="s">
        <v>80</v>
      </c>
      <c r="C108" s="38">
        <v>33.783333333333339</v>
      </c>
      <c r="D108" s="38">
        <v>36.458333333333336</v>
      </c>
      <c r="E108" s="38">
        <v>43.982424242424251</v>
      </c>
      <c r="F108" s="38">
        <v>57.375</v>
      </c>
      <c r="G108" s="38">
        <v>76.848484848484858</v>
      </c>
      <c r="H108" s="38">
        <v>77.972222222222214</v>
      </c>
      <c r="I108" s="38">
        <v>60</v>
      </c>
      <c r="J108" s="38">
        <v>59.362777777777779</v>
      </c>
      <c r="K108" s="38">
        <v>55.454545454545453</v>
      </c>
      <c r="L108" s="38">
        <v>60</v>
      </c>
      <c r="M108" s="38">
        <v>61.199999999999996</v>
      </c>
      <c r="N108" s="38">
        <v>53.524999999999991</v>
      </c>
      <c r="O108" s="39">
        <f t="shared" si="1"/>
        <v>56.330176767676782</v>
      </c>
    </row>
    <row r="109" spans="1:16" x14ac:dyDescent="0.25">
      <c r="A109" s="36" t="s">
        <v>286</v>
      </c>
      <c r="B109" s="174" t="s">
        <v>63</v>
      </c>
      <c r="C109" s="38">
        <v>50.499999999999993</v>
      </c>
      <c r="D109" s="38">
        <v>50.270833333333336</v>
      </c>
      <c r="E109" s="38">
        <v>50.795454545454547</v>
      </c>
      <c r="F109" s="38">
        <v>53.702380952380949</v>
      </c>
      <c r="G109" s="38">
        <v>53.598484848484844</v>
      </c>
      <c r="H109" s="38">
        <v>49.993055555555564</v>
      </c>
      <c r="I109" s="38">
        <v>59.583333333333336</v>
      </c>
      <c r="J109" s="38">
        <v>61.736111111111114</v>
      </c>
      <c r="K109" s="38">
        <v>63.636363636363633</v>
      </c>
      <c r="L109" s="38">
        <v>63.402777777777771</v>
      </c>
      <c r="M109" s="38">
        <v>63.454545454545453</v>
      </c>
      <c r="N109" s="38">
        <v>65.035714285714292</v>
      </c>
      <c r="O109" s="39">
        <f t="shared" si="1"/>
        <v>57.142421236171238</v>
      </c>
    </row>
    <row r="110" spans="1:16" ht="15.75" customHeight="1" x14ac:dyDescent="0.25">
      <c r="A110" s="36" t="s">
        <v>62</v>
      </c>
      <c r="B110" s="174" t="s">
        <v>63</v>
      </c>
      <c r="C110" s="38">
        <v>9.5500000000000007</v>
      </c>
      <c r="D110" s="38">
        <v>9.7245370370370363</v>
      </c>
      <c r="E110" s="38">
        <v>10.95959595959596</v>
      </c>
      <c r="F110" s="38">
        <v>11.15079365079365</v>
      </c>
      <c r="G110" s="38">
        <v>12.3</v>
      </c>
      <c r="H110" s="38">
        <v>11.319444444444445</v>
      </c>
      <c r="I110" s="38">
        <v>10</v>
      </c>
      <c r="J110" s="38">
        <v>10</v>
      </c>
      <c r="K110" s="38">
        <v>4.7474747474747474</v>
      </c>
      <c r="L110" s="38">
        <v>10.708333333333334</v>
      </c>
      <c r="M110" s="38">
        <v>12.208333333333332</v>
      </c>
      <c r="N110" s="38">
        <v>11.01025641025641</v>
      </c>
      <c r="O110" s="39">
        <f>AVERAGE(C110:N110)</f>
        <v>10.306564076355741</v>
      </c>
    </row>
    <row r="111" spans="1:16" x14ac:dyDescent="0.25">
      <c r="A111" s="36" t="s">
        <v>287</v>
      </c>
      <c r="B111" s="174" t="s">
        <v>63</v>
      </c>
      <c r="C111" s="38">
        <v>261.83333333333331</v>
      </c>
      <c r="D111" s="38">
        <v>268.40909090909093</v>
      </c>
      <c r="E111" s="38">
        <v>321.5</v>
      </c>
      <c r="F111" s="38">
        <v>298.15476190476193</v>
      </c>
      <c r="G111" s="38">
        <v>238.51851851851856</v>
      </c>
      <c r="H111" s="38">
        <v>210.86805555555557</v>
      </c>
      <c r="I111" s="38">
        <v>237.08333333333334</v>
      </c>
      <c r="J111" s="38">
        <v>238.4722222222222</v>
      </c>
      <c r="K111" s="38">
        <v>263.71212121212119</v>
      </c>
      <c r="L111" s="38">
        <v>220.06944444444443</v>
      </c>
      <c r="M111" s="38">
        <v>204.84848484848487</v>
      </c>
      <c r="N111" s="38">
        <v>199.16666666666666</v>
      </c>
      <c r="O111" s="39">
        <f>AVERAGE(C111:N111)</f>
        <v>246.88633607904441</v>
      </c>
    </row>
    <row r="112" spans="1:16" x14ac:dyDescent="0.25">
      <c r="A112" s="36" t="s">
        <v>288</v>
      </c>
      <c r="B112" s="174" t="s">
        <v>63</v>
      </c>
      <c r="C112" s="38">
        <v>165.62500000000003</v>
      </c>
      <c r="D112" s="38">
        <v>229.0277777777778</v>
      </c>
      <c r="E112" s="38">
        <v>241.66666666666663</v>
      </c>
      <c r="F112" s="38">
        <v>217.67857142857142</v>
      </c>
      <c r="G112" s="38">
        <v>221.13636363636363</v>
      </c>
      <c r="H112" s="38">
        <v>123.40277777777779</v>
      </c>
      <c r="I112" s="38">
        <v>173.33333333333334</v>
      </c>
      <c r="J112" s="38">
        <v>165.69444444444443</v>
      </c>
      <c r="K112" s="38">
        <v>174.7348484848485</v>
      </c>
      <c r="L112" s="38">
        <v>150.93750000000003</v>
      </c>
      <c r="M112" s="38">
        <v>153.63636363636365</v>
      </c>
      <c r="N112" s="38">
        <v>145.39743589743588</v>
      </c>
      <c r="O112" s="39">
        <f t="shared" si="1"/>
        <v>180.18925692363192</v>
      </c>
    </row>
    <row r="113" spans="1:16" x14ac:dyDescent="0.25">
      <c r="A113" s="36" t="s">
        <v>289</v>
      </c>
      <c r="B113" s="174" t="s">
        <v>63</v>
      </c>
      <c r="C113" s="38">
        <v>119.16666666666666</v>
      </c>
      <c r="D113" s="38">
        <v>114.375</v>
      </c>
      <c r="E113" s="38">
        <v>148.93939393939394</v>
      </c>
      <c r="F113" s="38">
        <v>112.02380952380953</v>
      </c>
      <c r="G113" s="38">
        <v>117.2348484848485</v>
      </c>
      <c r="H113" s="38">
        <v>82.291666666666671</v>
      </c>
      <c r="I113" s="38">
        <v>98.8888888888889</v>
      </c>
      <c r="J113" s="38">
        <v>113.2638888888889</v>
      </c>
      <c r="K113" s="38">
        <v>108.86363636363636</v>
      </c>
      <c r="L113" s="38">
        <v>106.66666666666669</v>
      </c>
      <c r="M113" s="38">
        <v>99.280303030303017</v>
      </c>
      <c r="N113" s="38">
        <v>88.255952380952394</v>
      </c>
      <c r="O113" s="39">
        <f t="shared" si="1"/>
        <v>109.10422679172679</v>
      </c>
    </row>
    <row r="114" spans="1:16" x14ac:dyDescent="0.25">
      <c r="A114" s="36" t="s">
        <v>54</v>
      </c>
      <c r="B114" s="174" t="s">
        <v>63</v>
      </c>
      <c r="C114" s="38">
        <v>20.75</v>
      </c>
      <c r="D114" s="38">
        <v>22</v>
      </c>
      <c r="E114" s="38">
        <v>28</v>
      </c>
      <c r="F114" s="38">
        <v>39.666666666666664</v>
      </c>
      <c r="G114" s="38">
        <v>14.136363636363637</v>
      </c>
      <c r="H114" s="38">
        <v>19.013888888888889</v>
      </c>
      <c r="I114" s="38">
        <v>15.888888888888888</v>
      </c>
      <c r="J114" s="38">
        <v>18.486111111111111</v>
      </c>
      <c r="K114" s="38">
        <v>16.825757575757574</v>
      </c>
      <c r="L114" s="38">
        <v>13.5</v>
      </c>
      <c r="M114" s="38">
        <v>18</v>
      </c>
      <c r="N114" s="38">
        <v>20</v>
      </c>
      <c r="O114" s="39">
        <f t="shared" si="1"/>
        <v>20.522306397306398</v>
      </c>
    </row>
    <row r="115" spans="1:16" x14ac:dyDescent="0.25">
      <c r="A115" s="36" t="s">
        <v>55</v>
      </c>
      <c r="B115" s="174" t="s">
        <v>63</v>
      </c>
      <c r="C115" s="38"/>
      <c r="D115" s="38">
        <v>20</v>
      </c>
      <c r="E115" s="38">
        <v>20</v>
      </c>
      <c r="F115" s="38">
        <v>21.785714285714285</v>
      </c>
      <c r="G115" s="38">
        <v>13.866666666666669</v>
      </c>
      <c r="H115" s="38">
        <v>5.9444444444444446</v>
      </c>
      <c r="I115" s="38">
        <v>4.833333333333333</v>
      </c>
      <c r="J115" s="38">
        <v>5.8666666666666663</v>
      </c>
      <c r="K115" s="38"/>
      <c r="L115" s="38">
        <v>7.3611111111111107</v>
      </c>
      <c r="M115" s="38"/>
      <c r="N115" s="38"/>
      <c r="O115" s="39">
        <f t="shared" si="1"/>
        <v>12.457242063492062</v>
      </c>
    </row>
    <row r="116" spans="1:16" x14ac:dyDescent="0.25">
      <c r="A116" s="36" t="s">
        <v>56</v>
      </c>
      <c r="B116" s="174" t="s">
        <v>63</v>
      </c>
      <c r="C116" s="38"/>
      <c r="D116" s="38"/>
      <c r="E116" s="38"/>
      <c r="F116" s="38">
        <v>5.7051282051282044</v>
      </c>
      <c r="G116" s="38">
        <v>5.9116161616161627</v>
      </c>
      <c r="H116" s="38">
        <v>4.9652777777777777</v>
      </c>
      <c r="I116" s="38">
        <v>7.416666666666667</v>
      </c>
      <c r="J116" s="38">
        <v>4.0625000000000009</v>
      </c>
      <c r="K116" s="38">
        <v>4.916666666666667</v>
      </c>
      <c r="L116" s="38"/>
      <c r="M116" s="38">
        <v>5.0833333333333339</v>
      </c>
      <c r="N116" s="38"/>
      <c r="O116" s="39">
        <f t="shared" si="1"/>
        <v>5.437312687312688</v>
      </c>
    </row>
    <row r="117" spans="1:16" s="11" customFormat="1" x14ac:dyDescent="0.25">
      <c r="B117" s="83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1:16" s="11" customFormat="1" x14ac:dyDescent="0.25">
      <c r="B118" s="83"/>
    </row>
    <row r="119" spans="1:16" s="11" customFormat="1" x14ac:dyDescent="0.25">
      <c r="B119" s="83"/>
    </row>
    <row r="120" spans="1:16" s="11" customFormat="1" x14ac:dyDescent="0.25">
      <c r="B120" s="83"/>
      <c r="O120" s="168" t="s">
        <v>69</v>
      </c>
    </row>
    <row r="121" spans="1:16" ht="15.75" x14ac:dyDescent="0.25">
      <c r="A121" s="692" t="s">
        <v>78</v>
      </c>
      <c r="B121" s="692"/>
      <c r="C121" s="692"/>
      <c r="D121" s="692"/>
      <c r="E121" s="692"/>
      <c r="F121" s="692"/>
      <c r="G121" s="692"/>
      <c r="H121" s="692"/>
      <c r="I121" s="692"/>
      <c r="J121" s="692"/>
      <c r="K121" s="692"/>
      <c r="L121" s="692"/>
      <c r="M121" s="692"/>
      <c r="N121" s="692"/>
      <c r="O121" s="692"/>
    </row>
    <row r="122" spans="1:16" ht="21" customHeight="1" x14ac:dyDescent="0.3">
      <c r="A122" s="686" t="s">
        <v>294</v>
      </c>
      <c r="B122" s="686"/>
      <c r="C122" s="686"/>
      <c r="D122" s="686"/>
      <c r="E122" s="686"/>
      <c r="F122" s="686"/>
      <c r="G122" s="686"/>
      <c r="H122" s="686"/>
      <c r="I122" s="686"/>
      <c r="J122" s="686"/>
      <c r="K122" s="686"/>
      <c r="L122" s="686"/>
      <c r="M122" s="686"/>
      <c r="N122" s="686"/>
      <c r="O122" s="686"/>
    </row>
    <row r="123" spans="1:16" hidden="1" x14ac:dyDescent="0.25">
      <c r="A123" s="8"/>
      <c r="B123" s="79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1"/>
    </row>
    <row r="124" spans="1:16" ht="25.5" customHeight="1" x14ac:dyDescent="0.25">
      <c r="A124" s="318" t="s">
        <v>0</v>
      </c>
      <c r="B124" s="318" t="s">
        <v>263</v>
      </c>
      <c r="C124" s="318" t="s">
        <v>1</v>
      </c>
      <c r="D124" s="318" t="s">
        <v>2</v>
      </c>
      <c r="E124" s="318" t="s">
        <v>3</v>
      </c>
      <c r="F124" s="318" t="s">
        <v>4</v>
      </c>
      <c r="G124" s="318" t="s">
        <v>5</v>
      </c>
      <c r="H124" s="318" t="s">
        <v>6</v>
      </c>
      <c r="I124" s="318" t="s">
        <v>7</v>
      </c>
      <c r="J124" s="318" t="s">
        <v>8</v>
      </c>
      <c r="K124" s="318" t="s">
        <v>9</v>
      </c>
      <c r="L124" s="318" t="s">
        <v>10</v>
      </c>
      <c r="M124" s="318" t="s">
        <v>11</v>
      </c>
      <c r="N124" s="318" t="s">
        <v>12</v>
      </c>
      <c r="O124" s="318" t="s">
        <v>13</v>
      </c>
    </row>
    <row r="125" spans="1:16" x14ac:dyDescent="0.25">
      <c r="A125" s="36" t="s">
        <v>57</v>
      </c>
      <c r="B125" s="174" t="s">
        <v>63</v>
      </c>
      <c r="C125" s="38"/>
      <c r="D125" s="38"/>
      <c r="E125" s="38"/>
      <c r="F125" s="38">
        <v>13.115384615384615</v>
      </c>
      <c r="G125" s="38">
        <v>13.212121212121211</v>
      </c>
      <c r="H125" s="38">
        <v>11.272727272727273</v>
      </c>
      <c r="I125" s="38">
        <v>8.3333333333333339</v>
      </c>
      <c r="J125" s="38">
        <v>17.25</v>
      </c>
      <c r="K125" s="38"/>
      <c r="L125" s="38"/>
      <c r="M125" s="38">
        <v>25</v>
      </c>
      <c r="N125" s="38"/>
      <c r="O125" s="39">
        <f t="shared" ref="O125:O130" si="2">AVERAGE(C125:N125)</f>
        <v>14.697261072261071</v>
      </c>
    </row>
    <row r="126" spans="1:16" x14ac:dyDescent="0.25">
      <c r="A126" s="36" t="s">
        <v>58</v>
      </c>
      <c r="B126" s="174" t="s">
        <v>63</v>
      </c>
      <c r="C126" s="38"/>
      <c r="D126" s="38"/>
      <c r="E126" s="38"/>
      <c r="F126" s="38"/>
      <c r="G126" s="38">
        <v>16.818181818181817</v>
      </c>
      <c r="H126" s="38">
        <v>19.469696969696972</v>
      </c>
      <c r="I126" s="38">
        <v>15</v>
      </c>
      <c r="J126" s="38">
        <v>19.25</v>
      </c>
      <c r="K126" s="38">
        <v>16.5</v>
      </c>
      <c r="L126" s="38">
        <v>18.4375</v>
      </c>
      <c r="M126" s="38">
        <v>32.5</v>
      </c>
      <c r="N126" s="38"/>
      <c r="O126" s="39">
        <f t="shared" si="2"/>
        <v>19.710768398268396</v>
      </c>
    </row>
    <row r="127" spans="1:16" x14ac:dyDescent="0.25">
      <c r="A127" s="36" t="s">
        <v>59</v>
      </c>
      <c r="B127" s="174" t="s">
        <v>63</v>
      </c>
      <c r="C127" s="38"/>
      <c r="D127" s="38"/>
      <c r="E127" s="38"/>
      <c r="F127" s="38"/>
      <c r="G127" s="38">
        <v>4.1363636363636367</v>
      </c>
      <c r="H127" s="38">
        <v>4.4000000000000004</v>
      </c>
      <c r="I127" s="38"/>
      <c r="J127" s="38">
        <v>5</v>
      </c>
      <c r="K127" s="38"/>
      <c r="L127" s="38"/>
      <c r="M127" s="38"/>
      <c r="N127" s="38"/>
      <c r="O127" s="39">
        <f t="shared" si="2"/>
        <v>4.5121212121212126</v>
      </c>
    </row>
    <row r="128" spans="1:16" x14ac:dyDescent="0.25">
      <c r="A128" s="36" t="s">
        <v>38</v>
      </c>
      <c r="B128" s="174" t="s">
        <v>80</v>
      </c>
      <c r="C128" s="38">
        <v>53.575000000000003</v>
      </c>
      <c r="D128" s="38">
        <v>62.986111111111107</v>
      </c>
      <c r="E128" s="38">
        <v>101.25</v>
      </c>
      <c r="F128" s="38">
        <v>98.482142857142861</v>
      </c>
      <c r="G128" s="38">
        <v>65.530303030303017</v>
      </c>
      <c r="H128" s="38">
        <v>70.444444444444443</v>
      </c>
      <c r="I128" s="38">
        <v>63.333333333333336</v>
      </c>
      <c r="J128" s="38">
        <v>64.756944444444443</v>
      </c>
      <c r="K128" s="38">
        <v>84.590909090909093</v>
      </c>
      <c r="L128" s="38">
        <v>84.868055555555557</v>
      </c>
      <c r="M128" s="38">
        <v>53.5</v>
      </c>
      <c r="N128" s="38">
        <v>42.752380952380953</v>
      </c>
      <c r="O128" s="39">
        <f t="shared" si="2"/>
        <v>70.50580206830206</v>
      </c>
    </row>
    <row r="129" spans="1:15" ht="14.25" customHeight="1" x14ac:dyDescent="0.25">
      <c r="A129" s="36" t="s">
        <v>60</v>
      </c>
      <c r="B129" s="174" t="s">
        <v>63</v>
      </c>
      <c r="C129" s="38">
        <v>26.533333333333339</v>
      </c>
      <c r="D129" s="38">
        <v>24.861111111111114</v>
      </c>
      <c r="E129" s="38">
        <v>26.386363636363637</v>
      </c>
      <c r="F129" s="38">
        <v>25.488095238095237</v>
      </c>
      <c r="G129" s="38">
        <v>24.530303030303035</v>
      </c>
      <c r="H129" s="38">
        <v>22.388888888888886</v>
      </c>
      <c r="I129" s="38">
        <v>24.583333333333332</v>
      </c>
      <c r="J129" s="38">
        <v>22.5625</v>
      </c>
      <c r="K129" s="38">
        <v>23.931818181818183</v>
      </c>
      <c r="L129" s="38">
        <v>24.875</v>
      </c>
      <c r="M129" s="38">
        <v>23.454545454545453</v>
      </c>
      <c r="N129" s="38">
        <v>23.782142857142862</v>
      </c>
      <c r="O129" s="39">
        <f t="shared" si="2"/>
        <v>24.448119588744589</v>
      </c>
    </row>
    <row r="130" spans="1:15" x14ac:dyDescent="0.25">
      <c r="A130" s="36" t="s">
        <v>61</v>
      </c>
      <c r="B130" s="174" t="s">
        <v>81</v>
      </c>
      <c r="C130" s="38">
        <v>41.375</v>
      </c>
      <c r="D130" s="38">
        <v>45.034722222222229</v>
      </c>
      <c r="E130" s="38">
        <v>35.770202020202014</v>
      </c>
      <c r="F130" s="38">
        <v>32.682539682539684</v>
      </c>
      <c r="G130" s="38">
        <v>28.611111111111118</v>
      </c>
      <c r="H130" s="38">
        <v>32.523148148148145</v>
      </c>
      <c r="I130" s="38">
        <v>30.416666666666668</v>
      </c>
      <c r="J130" s="38">
        <v>29.386504629629627</v>
      </c>
      <c r="K130" s="38">
        <v>31.515151515151512</v>
      </c>
      <c r="L130" s="38">
        <v>33.263888888888886</v>
      </c>
      <c r="M130" s="38">
        <v>32.545454545454547</v>
      </c>
      <c r="N130" s="38">
        <v>30.910714285714285</v>
      </c>
      <c r="O130" s="39">
        <f t="shared" si="2"/>
        <v>33.669591976310727</v>
      </c>
    </row>
    <row r="131" spans="1:15" x14ac:dyDescent="0.25">
      <c r="A131" s="178" t="s">
        <v>64</v>
      </c>
      <c r="B131" s="174"/>
      <c r="C131" s="163"/>
      <c r="D131" s="163"/>
      <c r="E131" s="164"/>
      <c r="F131" s="163"/>
      <c r="G131" s="165"/>
      <c r="H131" s="165"/>
      <c r="I131" s="165"/>
      <c r="J131" s="166"/>
      <c r="K131" s="163"/>
      <c r="L131" s="164"/>
      <c r="M131" s="163"/>
      <c r="N131" s="163"/>
      <c r="O131" s="156"/>
    </row>
    <row r="132" spans="1:15" x14ac:dyDescent="0.25">
      <c r="A132" s="36" t="s">
        <v>250</v>
      </c>
      <c r="B132" s="171" t="s">
        <v>79</v>
      </c>
      <c r="C132" s="38">
        <v>83.25</v>
      </c>
      <c r="D132" s="38">
        <v>82.277777777777786</v>
      </c>
      <c r="E132" s="38">
        <v>82.22727272727272</v>
      </c>
      <c r="F132" s="38">
        <v>82.690476190476176</v>
      </c>
      <c r="G132" s="38">
        <v>83.62121212121211</v>
      </c>
      <c r="H132" s="38">
        <v>84.965277777777786</v>
      </c>
      <c r="I132" s="38">
        <v>84.895833333333329</v>
      </c>
      <c r="J132" s="38">
        <v>88.055555555555543</v>
      </c>
      <c r="K132" s="38">
        <v>95.568181818181813</v>
      </c>
      <c r="L132" s="38">
        <v>90.381944444444443</v>
      </c>
      <c r="M132" s="38">
        <v>90.340909090909093</v>
      </c>
      <c r="N132" s="38">
        <v>89.160714285714292</v>
      </c>
      <c r="O132" s="39">
        <f t="shared" ref="O132:O144" si="3">AVERAGE(C132:N132)</f>
        <v>86.452929593554586</v>
      </c>
    </row>
    <row r="133" spans="1:15" x14ac:dyDescent="0.25">
      <c r="A133" s="36" t="s">
        <v>251</v>
      </c>
      <c r="B133" s="171" t="s">
        <v>79</v>
      </c>
      <c r="C133" s="38">
        <v>83.2</v>
      </c>
      <c r="D133" s="38">
        <v>82.034722222222214</v>
      </c>
      <c r="E133" s="38">
        <v>82.575757575757578</v>
      </c>
      <c r="F133" s="38">
        <v>82.708333333333329</v>
      </c>
      <c r="G133" s="38">
        <v>83.62121212121211</v>
      </c>
      <c r="H133" s="38">
        <v>84.965277777777786</v>
      </c>
      <c r="I133" s="38">
        <v>84.895833333333329</v>
      </c>
      <c r="J133" s="38">
        <v>88.298611111111128</v>
      </c>
      <c r="K133" s="38">
        <v>95.568181818181813</v>
      </c>
      <c r="L133" s="38">
        <v>90.381944444444443</v>
      </c>
      <c r="M133" s="38">
        <v>90.340909090909093</v>
      </c>
      <c r="N133" s="38">
        <v>89.471428571428575</v>
      </c>
      <c r="O133" s="39">
        <f t="shared" si="3"/>
        <v>86.505184283309276</v>
      </c>
    </row>
    <row r="134" spans="1:15" x14ac:dyDescent="0.25">
      <c r="A134" s="36" t="s">
        <v>252</v>
      </c>
      <c r="B134" s="171" t="s">
        <v>79</v>
      </c>
      <c r="C134" s="38">
        <v>56.375</v>
      </c>
      <c r="D134" s="38">
        <v>56.041666666666664</v>
      </c>
      <c r="E134" s="38">
        <v>57.439393939393945</v>
      </c>
      <c r="F134" s="38">
        <v>57.113095238095241</v>
      </c>
      <c r="G134" s="38">
        <v>55.893939393939384</v>
      </c>
      <c r="H134" s="38">
        <v>55.583333333333336</v>
      </c>
      <c r="I134" s="38">
        <v>58.020833333333336</v>
      </c>
      <c r="J134" s="38">
        <v>58.604166666666664</v>
      </c>
      <c r="K134" s="38">
        <v>57.409090909090907</v>
      </c>
      <c r="L134" s="38">
        <v>58.402777777777779</v>
      </c>
      <c r="M134" s="38">
        <v>60.327272727272728</v>
      </c>
      <c r="N134" s="38">
        <v>59.375</v>
      </c>
      <c r="O134" s="39">
        <f t="shared" si="3"/>
        <v>57.548797498797505</v>
      </c>
    </row>
    <row r="135" spans="1:15" x14ac:dyDescent="0.25">
      <c r="A135" s="36" t="s">
        <v>253</v>
      </c>
      <c r="B135" s="171" t="s">
        <v>79</v>
      </c>
      <c r="C135" s="38">
        <v>83.35</v>
      </c>
      <c r="D135" s="38">
        <v>82.555555555555557</v>
      </c>
      <c r="E135" s="38">
        <v>84.204545454545453</v>
      </c>
      <c r="F135" s="38">
        <v>82.708333333333329</v>
      </c>
      <c r="G135" s="38">
        <v>83.772727272727266</v>
      </c>
      <c r="H135" s="38">
        <v>84.965277777777786</v>
      </c>
      <c r="I135" s="38">
        <v>84.583333333333329</v>
      </c>
      <c r="J135" s="38">
        <v>87.708333333333329</v>
      </c>
      <c r="K135" s="38">
        <v>97.61363636363636</v>
      </c>
      <c r="L135" s="38">
        <v>91.631944444444443</v>
      </c>
      <c r="M135" s="38">
        <v>90.454545454545453</v>
      </c>
      <c r="N135" s="38">
        <v>88.321428571428569</v>
      </c>
      <c r="O135" s="39">
        <f t="shared" si="3"/>
        <v>86.822471741221747</v>
      </c>
    </row>
    <row r="136" spans="1:15" x14ac:dyDescent="0.25">
      <c r="A136" s="36" t="s">
        <v>290</v>
      </c>
      <c r="B136" s="171" t="s">
        <v>79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9"/>
    </row>
    <row r="137" spans="1:15" x14ac:dyDescent="0.25">
      <c r="A137" s="36" t="s">
        <v>254</v>
      </c>
      <c r="B137" s="171" t="s">
        <v>79</v>
      </c>
      <c r="C137" s="38">
        <v>83.416666666666657</v>
      </c>
      <c r="D137" s="38">
        <v>87.083333333333329</v>
      </c>
      <c r="E137" s="38">
        <v>86.765151515151516</v>
      </c>
      <c r="F137" s="38">
        <v>84.75</v>
      </c>
      <c r="G137" s="38">
        <v>86.219696969696969</v>
      </c>
      <c r="H137" s="38">
        <v>87.083333333333329</v>
      </c>
      <c r="I137" s="38">
        <v>86.979166666666671</v>
      </c>
      <c r="J137" s="38">
        <v>87.3125</v>
      </c>
      <c r="K137" s="38">
        <v>92.204545454545453</v>
      </c>
      <c r="L137" s="38">
        <v>92.152777777777771</v>
      </c>
      <c r="M137" s="38">
        <v>91.477272727272734</v>
      </c>
      <c r="N137" s="38">
        <v>93.065476190476176</v>
      </c>
      <c r="O137" s="39">
        <f t="shared" si="3"/>
        <v>88.209160052910065</v>
      </c>
    </row>
    <row r="138" spans="1:15" x14ac:dyDescent="0.25">
      <c r="A138" s="36" t="s">
        <v>255</v>
      </c>
      <c r="B138" s="171" t="s">
        <v>79</v>
      </c>
      <c r="C138" s="38">
        <v>65.724999999999994</v>
      </c>
      <c r="D138" s="38">
        <v>66.124999999999986</v>
      </c>
      <c r="E138" s="38">
        <v>65.310606060606062</v>
      </c>
      <c r="F138" s="38">
        <v>65.488095238095241</v>
      </c>
      <c r="G138" s="38">
        <v>65.575757575757564</v>
      </c>
      <c r="H138" s="38">
        <v>65.645833333333329</v>
      </c>
      <c r="I138" s="38">
        <v>67.083333333333329</v>
      </c>
      <c r="J138" s="38">
        <v>65.854166666666671</v>
      </c>
      <c r="K138" s="38">
        <v>67.75</v>
      </c>
      <c r="L138" s="38">
        <v>68.409722222222229</v>
      </c>
      <c r="M138" s="38">
        <v>72.654545454545456</v>
      </c>
      <c r="N138" s="38">
        <v>74.25833333333334</v>
      </c>
      <c r="O138" s="39">
        <f t="shared" si="3"/>
        <v>67.490032768157747</v>
      </c>
    </row>
    <row r="139" spans="1:15" x14ac:dyDescent="0.25">
      <c r="A139" s="36" t="s">
        <v>291</v>
      </c>
      <c r="B139" s="171" t="s">
        <v>79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9"/>
    </row>
    <row r="140" spans="1:15" x14ac:dyDescent="0.25">
      <c r="A140" s="36" t="s">
        <v>256</v>
      </c>
      <c r="B140" s="171" t="s">
        <v>79</v>
      </c>
      <c r="C140" s="38">
        <v>93.916666666666671</v>
      </c>
      <c r="D140" s="38">
        <v>89.722222222222214</v>
      </c>
      <c r="E140" s="38">
        <v>89.469696969696969</v>
      </c>
      <c r="F140" s="38">
        <v>93.942307692307693</v>
      </c>
      <c r="G140" s="38">
        <v>95.13636363636364</v>
      </c>
      <c r="H140" s="38">
        <v>92.840277777777771</v>
      </c>
      <c r="I140" s="38">
        <v>95.555555555555543</v>
      </c>
      <c r="J140" s="38">
        <v>94.236111111111128</v>
      </c>
      <c r="K140" s="38">
        <v>99.545454545454547</v>
      </c>
      <c r="L140" s="38">
        <v>96.458333333333329</v>
      </c>
      <c r="M140" s="38">
        <v>96.227272727272734</v>
      </c>
      <c r="N140" s="38">
        <v>97.178571428571431</v>
      </c>
      <c r="O140" s="39">
        <f>AVERAGE(C140:N140)</f>
        <v>94.51906947219446</v>
      </c>
    </row>
    <row r="141" spans="1:15" x14ac:dyDescent="0.25">
      <c r="A141" s="178" t="s">
        <v>65</v>
      </c>
      <c r="B141" s="171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9"/>
    </row>
    <row r="142" spans="1:15" x14ac:dyDescent="0.25">
      <c r="A142" s="36" t="s">
        <v>257</v>
      </c>
      <c r="B142" s="171" t="s">
        <v>79</v>
      </c>
      <c r="C142" s="38">
        <v>39.099999999999994</v>
      </c>
      <c r="D142" s="38">
        <v>34.902777777777771</v>
      </c>
      <c r="E142" s="38">
        <v>36.878787878787875</v>
      </c>
      <c r="F142" s="38">
        <v>37</v>
      </c>
      <c r="G142" s="38">
        <v>36.984848484848484</v>
      </c>
      <c r="H142" s="38">
        <v>36.263888888888886</v>
      </c>
      <c r="I142" s="38">
        <v>36.805555555555557</v>
      </c>
      <c r="J142" s="38">
        <v>38.75</v>
      </c>
      <c r="K142" s="38">
        <v>44.037878787878782</v>
      </c>
      <c r="L142" s="38">
        <v>39.486111111111107</v>
      </c>
      <c r="M142" s="38">
        <v>37.787878787878782</v>
      </c>
      <c r="N142" s="38">
        <v>35.071428571428569</v>
      </c>
      <c r="O142" s="39">
        <f>AVERAGE(C142:N142)</f>
        <v>37.755762987012979</v>
      </c>
    </row>
    <row r="143" spans="1:15" x14ac:dyDescent="0.25">
      <c r="A143" s="36" t="s">
        <v>258</v>
      </c>
      <c r="B143" s="171" t="s">
        <v>79</v>
      </c>
      <c r="C143" s="38">
        <v>45.483333333333334</v>
      </c>
      <c r="D143" s="38">
        <v>40.93055555555555</v>
      </c>
      <c r="E143" s="38">
        <v>43.674242424242429</v>
      </c>
      <c r="F143" s="38">
        <v>45.654761904761912</v>
      </c>
      <c r="G143" s="38">
        <v>45.598484848484851</v>
      </c>
      <c r="H143" s="38">
        <v>44.701388888888886</v>
      </c>
      <c r="I143" s="38">
        <v>45.4375</v>
      </c>
      <c r="J143" s="38">
        <v>48.819444444444436</v>
      </c>
      <c r="K143" s="38">
        <v>52.545454545454547</v>
      </c>
      <c r="L143" s="38">
        <v>51.513888888888886</v>
      </c>
      <c r="M143" s="38">
        <v>51.81818181818182</v>
      </c>
      <c r="N143" s="38">
        <v>52.082142857142856</v>
      </c>
      <c r="O143" s="39">
        <f t="shared" si="3"/>
        <v>47.354948292448306</v>
      </c>
    </row>
    <row r="144" spans="1:15" ht="18.75" customHeight="1" x14ac:dyDescent="0.25">
      <c r="A144" s="36" t="s">
        <v>259</v>
      </c>
      <c r="B144" s="174" t="s">
        <v>63</v>
      </c>
      <c r="C144" s="44">
        <v>5.2038888888888888</v>
      </c>
      <c r="D144" s="38">
        <v>4.6180555555555554</v>
      </c>
      <c r="E144" s="38">
        <v>4.9800000000000004</v>
      </c>
      <c r="F144" s="38">
        <v>4.3499999999999996</v>
      </c>
      <c r="G144" s="44">
        <v>4.2669191919191913</v>
      </c>
      <c r="H144" s="38">
        <v>4.2094907407407414</v>
      </c>
      <c r="I144" s="38">
        <v>3.9618055555555558</v>
      </c>
      <c r="J144" s="44">
        <v>4.0881944444444445</v>
      </c>
      <c r="K144" s="38">
        <v>4.2196969696969688</v>
      </c>
      <c r="L144" s="38">
        <v>4.0199999999999996</v>
      </c>
      <c r="M144" s="38">
        <v>4.0757575757575761</v>
      </c>
      <c r="N144" s="38">
        <v>4.2897857142857143</v>
      </c>
      <c r="O144" s="39">
        <f t="shared" si="3"/>
        <v>4.3569662197370533</v>
      </c>
    </row>
    <row r="145" spans="1:15" ht="7.5" customHeight="1" x14ac:dyDescent="0.25">
      <c r="A145" s="18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O145" s="2"/>
    </row>
    <row r="146" spans="1:15" x14ac:dyDescent="0.25">
      <c r="A146" s="20" t="s">
        <v>295</v>
      </c>
      <c r="B146" s="83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ht="14.25" customHeight="1" x14ac:dyDescent="0.25">
      <c r="A147" s="21" t="s">
        <v>296</v>
      </c>
      <c r="B147" s="83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25">
      <c r="A148" s="11"/>
      <c r="B148" s="8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1"/>
    </row>
    <row r="149" spans="1:15" x14ac:dyDescent="0.25">
      <c r="A149" s="11"/>
      <c r="B149" s="83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x14ac:dyDescent="0.25">
      <c r="A150" s="11"/>
      <c r="B150" s="83"/>
      <c r="C150" s="11">
        <f>SUM(C132+C133+C135)/3</f>
        <v>83.266666666666666</v>
      </c>
      <c r="D150" s="11">
        <f t="shared" ref="D150:N150" si="4">SUM(D132+D133+D135)/3</f>
        <v>82.289351851851848</v>
      </c>
      <c r="E150" s="11">
        <f t="shared" si="4"/>
        <v>83.002525252525245</v>
      </c>
      <c r="F150" s="11">
        <f t="shared" si="4"/>
        <v>82.702380952380949</v>
      </c>
      <c r="G150" s="11">
        <f t="shared" si="4"/>
        <v>83.671717171717162</v>
      </c>
      <c r="H150" s="11">
        <f t="shared" si="4"/>
        <v>84.965277777777786</v>
      </c>
      <c r="I150" s="11">
        <f t="shared" si="4"/>
        <v>84.791666666666671</v>
      </c>
      <c r="J150" s="11">
        <f t="shared" si="4"/>
        <v>88.020833333333329</v>
      </c>
      <c r="K150" s="11">
        <f t="shared" si="4"/>
        <v>96.25</v>
      </c>
      <c r="L150" s="11">
        <f t="shared" si="4"/>
        <v>90.7986111111111</v>
      </c>
      <c r="M150" s="11">
        <f t="shared" si="4"/>
        <v>90.378787878787875</v>
      </c>
      <c r="N150" s="11">
        <f t="shared" si="4"/>
        <v>88.984523809523807</v>
      </c>
      <c r="O150" s="11"/>
    </row>
    <row r="152" spans="1:15" x14ac:dyDescent="0.25">
      <c r="A152" t="s">
        <v>261</v>
      </c>
      <c r="C152">
        <f>SUM(C137:C138)/2</f>
        <v>74.570833333333326</v>
      </c>
      <c r="D152">
        <f t="shared" ref="D152:N152" si="5">SUM(D137:D138)/2</f>
        <v>76.604166666666657</v>
      </c>
      <c r="E152">
        <f t="shared" si="5"/>
        <v>76.037878787878782</v>
      </c>
      <c r="F152">
        <f t="shared" si="5"/>
        <v>75.11904761904762</v>
      </c>
      <c r="G152">
        <f t="shared" si="5"/>
        <v>75.897727272727266</v>
      </c>
      <c r="H152">
        <f t="shared" si="5"/>
        <v>76.364583333333329</v>
      </c>
      <c r="I152">
        <f t="shared" si="5"/>
        <v>77.03125</v>
      </c>
      <c r="J152">
        <f t="shared" si="5"/>
        <v>76.583333333333343</v>
      </c>
      <c r="K152">
        <f t="shared" si="5"/>
        <v>79.97727272727272</v>
      </c>
      <c r="L152">
        <f t="shared" si="5"/>
        <v>80.28125</v>
      </c>
      <c r="M152">
        <f t="shared" si="5"/>
        <v>82.065909090909088</v>
      </c>
      <c r="N152">
        <f t="shared" si="5"/>
        <v>83.661904761904765</v>
      </c>
    </row>
    <row r="154" spans="1:15" x14ac:dyDescent="0.25"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spans="1:15" x14ac:dyDescent="0.25">
      <c r="C155" s="144"/>
      <c r="D155" s="144"/>
      <c r="E155" s="144"/>
      <c r="F155" s="144"/>
      <c r="G155" s="144"/>
      <c r="H155" s="145"/>
      <c r="I155" s="144"/>
      <c r="J155" s="144"/>
      <c r="K155" s="146"/>
      <c r="L155" s="147"/>
      <c r="M155" s="146"/>
      <c r="N155" s="146"/>
    </row>
    <row r="156" spans="1:15" x14ac:dyDescent="0.25"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86" spans="19:19" x14ac:dyDescent="0.25">
      <c r="S186" t="s">
        <v>83</v>
      </c>
    </row>
  </sheetData>
  <mergeCells count="8">
    <mergeCell ref="A121:O121"/>
    <mergeCell ref="A122:O122"/>
    <mergeCell ref="A2:O2"/>
    <mergeCell ref="A3:O3"/>
    <mergeCell ref="A42:O42"/>
    <mergeCell ref="A43:O43"/>
    <mergeCell ref="A84:O84"/>
    <mergeCell ref="A85:O85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0"/>
  <sheetViews>
    <sheetView topLeftCell="A50" zoomScaleNormal="100" workbookViewId="0">
      <selection activeCell="C63" sqref="C63:N63"/>
    </sheetView>
  </sheetViews>
  <sheetFormatPr baseColWidth="10" defaultColWidth="11.42578125" defaultRowHeight="15" x14ac:dyDescent="0.25"/>
  <cols>
    <col min="1" max="1" width="21.85546875" customWidth="1"/>
    <col min="2" max="2" width="6.28515625" style="1" customWidth="1"/>
    <col min="3" max="14" width="7.7109375" customWidth="1"/>
    <col min="15" max="15" width="6.85546875" customWidth="1"/>
    <col min="257" max="257" width="21.85546875" customWidth="1"/>
    <col min="258" max="258" width="6.28515625" customWidth="1"/>
    <col min="259" max="270" width="7.7109375" customWidth="1"/>
    <col min="271" max="271" width="6.85546875" customWidth="1"/>
    <col min="513" max="513" width="21.85546875" customWidth="1"/>
    <col min="514" max="514" width="6.28515625" customWidth="1"/>
    <col min="515" max="526" width="7.7109375" customWidth="1"/>
    <col min="527" max="527" width="6.85546875" customWidth="1"/>
    <col min="769" max="769" width="21.85546875" customWidth="1"/>
    <col min="770" max="770" width="6.28515625" customWidth="1"/>
    <col min="771" max="782" width="7.7109375" customWidth="1"/>
    <col min="783" max="783" width="6.85546875" customWidth="1"/>
    <col min="1025" max="1025" width="21.85546875" customWidth="1"/>
    <col min="1026" max="1026" width="6.28515625" customWidth="1"/>
    <col min="1027" max="1038" width="7.7109375" customWidth="1"/>
    <col min="1039" max="1039" width="6.85546875" customWidth="1"/>
    <col min="1281" max="1281" width="21.85546875" customWidth="1"/>
    <col min="1282" max="1282" width="6.28515625" customWidth="1"/>
    <col min="1283" max="1294" width="7.7109375" customWidth="1"/>
    <col min="1295" max="1295" width="6.85546875" customWidth="1"/>
    <col min="1537" max="1537" width="21.85546875" customWidth="1"/>
    <col min="1538" max="1538" width="6.28515625" customWidth="1"/>
    <col min="1539" max="1550" width="7.7109375" customWidth="1"/>
    <col min="1551" max="1551" width="6.85546875" customWidth="1"/>
    <col min="1793" max="1793" width="21.85546875" customWidth="1"/>
    <col min="1794" max="1794" width="6.28515625" customWidth="1"/>
    <col min="1795" max="1806" width="7.7109375" customWidth="1"/>
    <col min="1807" max="1807" width="6.85546875" customWidth="1"/>
    <col min="2049" max="2049" width="21.85546875" customWidth="1"/>
    <col min="2050" max="2050" width="6.28515625" customWidth="1"/>
    <col min="2051" max="2062" width="7.7109375" customWidth="1"/>
    <col min="2063" max="2063" width="6.85546875" customWidth="1"/>
    <col min="2305" max="2305" width="21.85546875" customWidth="1"/>
    <col min="2306" max="2306" width="6.28515625" customWidth="1"/>
    <col min="2307" max="2318" width="7.7109375" customWidth="1"/>
    <col min="2319" max="2319" width="6.85546875" customWidth="1"/>
    <col min="2561" max="2561" width="21.85546875" customWidth="1"/>
    <col min="2562" max="2562" width="6.28515625" customWidth="1"/>
    <col min="2563" max="2574" width="7.7109375" customWidth="1"/>
    <col min="2575" max="2575" width="6.85546875" customWidth="1"/>
    <col min="2817" max="2817" width="21.85546875" customWidth="1"/>
    <col min="2818" max="2818" width="6.28515625" customWidth="1"/>
    <col min="2819" max="2830" width="7.7109375" customWidth="1"/>
    <col min="2831" max="2831" width="6.85546875" customWidth="1"/>
    <col min="3073" max="3073" width="21.85546875" customWidth="1"/>
    <col min="3074" max="3074" width="6.28515625" customWidth="1"/>
    <col min="3075" max="3086" width="7.7109375" customWidth="1"/>
    <col min="3087" max="3087" width="6.85546875" customWidth="1"/>
    <col min="3329" max="3329" width="21.85546875" customWidth="1"/>
    <col min="3330" max="3330" width="6.28515625" customWidth="1"/>
    <col min="3331" max="3342" width="7.7109375" customWidth="1"/>
    <col min="3343" max="3343" width="6.85546875" customWidth="1"/>
    <col min="3585" max="3585" width="21.85546875" customWidth="1"/>
    <col min="3586" max="3586" width="6.28515625" customWidth="1"/>
    <col min="3587" max="3598" width="7.7109375" customWidth="1"/>
    <col min="3599" max="3599" width="6.85546875" customWidth="1"/>
    <col min="3841" max="3841" width="21.85546875" customWidth="1"/>
    <col min="3842" max="3842" width="6.28515625" customWidth="1"/>
    <col min="3843" max="3854" width="7.7109375" customWidth="1"/>
    <col min="3855" max="3855" width="6.85546875" customWidth="1"/>
    <col min="4097" max="4097" width="21.85546875" customWidth="1"/>
    <col min="4098" max="4098" width="6.28515625" customWidth="1"/>
    <col min="4099" max="4110" width="7.7109375" customWidth="1"/>
    <col min="4111" max="4111" width="6.85546875" customWidth="1"/>
    <col min="4353" max="4353" width="21.85546875" customWidth="1"/>
    <col min="4354" max="4354" width="6.28515625" customWidth="1"/>
    <col min="4355" max="4366" width="7.7109375" customWidth="1"/>
    <col min="4367" max="4367" width="6.85546875" customWidth="1"/>
    <col min="4609" max="4609" width="21.85546875" customWidth="1"/>
    <col min="4610" max="4610" width="6.28515625" customWidth="1"/>
    <col min="4611" max="4622" width="7.7109375" customWidth="1"/>
    <col min="4623" max="4623" width="6.85546875" customWidth="1"/>
    <col min="4865" max="4865" width="21.85546875" customWidth="1"/>
    <col min="4866" max="4866" width="6.28515625" customWidth="1"/>
    <col min="4867" max="4878" width="7.7109375" customWidth="1"/>
    <col min="4879" max="4879" width="6.85546875" customWidth="1"/>
    <col min="5121" max="5121" width="21.85546875" customWidth="1"/>
    <col min="5122" max="5122" width="6.28515625" customWidth="1"/>
    <col min="5123" max="5134" width="7.7109375" customWidth="1"/>
    <col min="5135" max="5135" width="6.85546875" customWidth="1"/>
    <col min="5377" max="5377" width="21.85546875" customWidth="1"/>
    <col min="5378" max="5378" width="6.28515625" customWidth="1"/>
    <col min="5379" max="5390" width="7.7109375" customWidth="1"/>
    <col min="5391" max="5391" width="6.85546875" customWidth="1"/>
    <col min="5633" max="5633" width="21.85546875" customWidth="1"/>
    <col min="5634" max="5634" width="6.28515625" customWidth="1"/>
    <col min="5635" max="5646" width="7.7109375" customWidth="1"/>
    <col min="5647" max="5647" width="6.85546875" customWidth="1"/>
    <col min="5889" max="5889" width="21.85546875" customWidth="1"/>
    <col min="5890" max="5890" width="6.28515625" customWidth="1"/>
    <col min="5891" max="5902" width="7.7109375" customWidth="1"/>
    <col min="5903" max="5903" width="6.85546875" customWidth="1"/>
    <col min="6145" max="6145" width="21.85546875" customWidth="1"/>
    <col min="6146" max="6146" width="6.28515625" customWidth="1"/>
    <col min="6147" max="6158" width="7.7109375" customWidth="1"/>
    <col min="6159" max="6159" width="6.85546875" customWidth="1"/>
    <col min="6401" max="6401" width="21.85546875" customWidth="1"/>
    <col min="6402" max="6402" width="6.28515625" customWidth="1"/>
    <col min="6403" max="6414" width="7.7109375" customWidth="1"/>
    <col min="6415" max="6415" width="6.85546875" customWidth="1"/>
    <col min="6657" max="6657" width="21.85546875" customWidth="1"/>
    <col min="6658" max="6658" width="6.28515625" customWidth="1"/>
    <col min="6659" max="6670" width="7.7109375" customWidth="1"/>
    <col min="6671" max="6671" width="6.85546875" customWidth="1"/>
    <col min="6913" max="6913" width="21.85546875" customWidth="1"/>
    <col min="6914" max="6914" width="6.28515625" customWidth="1"/>
    <col min="6915" max="6926" width="7.7109375" customWidth="1"/>
    <col min="6927" max="6927" width="6.85546875" customWidth="1"/>
    <col min="7169" max="7169" width="21.85546875" customWidth="1"/>
    <col min="7170" max="7170" width="6.28515625" customWidth="1"/>
    <col min="7171" max="7182" width="7.7109375" customWidth="1"/>
    <col min="7183" max="7183" width="6.85546875" customWidth="1"/>
    <col min="7425" max="7425" width="21.85546875" customWidth="1"/>
    <col min="7426" max="7426" width="6.28515625" customWidth="1"/>
    <col min="7427" max="7438" width="7.7109375" customWidth="1"/>
    <col min="7439" max="7439" width="6.85546875" customWidth="1"/>
    <col min="7681" max="7681" width="21.85546875" customWidth="1"/>
    <col min="7682" max="7682" width="6.28515625" customWidth="1"/>
    <col min="7683" max="7694" width="7.7109375" customWidth="1"/>
    <col min="7695" max="7695" width="6.85546875" customWidth="1"/>
    <col min="7937" max="7937" width="21.85546875" customWidth="1"/>
    <col min="7938" max="7938" width="6.28515625" customWidth="1"/>
    <col min="7939" max="7950" width="7.7109375" customWidth="1"/>
    <col min="7951" max="7951" width="6.85546875" customWidth="1"/>
    <col min="8193" max="8193" width="21.85546875" customWidth="1"/>
    <col min="8194" max="8194" width="6.28515625" customWidth="1"/>
    <col min="8195" max="8206" width="7.7109375" customWidth="1"/>
    <col min="8207" max="8207" width="6.85546875" customWidth="1"/>
    <col min="8449" max="8449" width="21.85546875" customWidth="1"/>
    <col min="8450" max="8450" width="6.28515625" customWidth="1"/>
    <col min="8451" max="8462" width="7.7109375" customWidth="1"/>
    <col min="8463" max="8463" width="6.85546875" customWidth="1"/>
    <col min="8705" max="8705" width="21.85546875" customWidth="1"/>
    <col min="8706" max="8706" width="6.28515625" customWidth="1"/>
    <col min="8707" max="8718" width="7.7109375" customWidth="1"/>
    <col min="8719" max="8719" width="6.85546875" customWidth="1"/>
    <col min="8961" max="8961" width="21.85546875" customWidth="1"/>
    <col min="8962" max="8962" width="6.28515625" customWidth="1"/>
    <col min="8963" max="8974" width="7.7109375" customWidth="1"/>
    <col min="8975" max="8975" width="6.85546875" customWidth="1"/>
    <col min="9217" max="9217" width="21.85546875" customWidth="1"/>
    <col min="9218" max="9218" width="6.28515625" customWidth="1"/>
    <col min="9219" max="9230" width="7.7109375" customWidth="1"/>
    <col min="9231" max="9231" width="6.85546875" customWidth="1"/>
    <col min="9473" max="9473" width="21.85546875" customWidth="1"/>
    <col min="9474" max="9474" width="6.28515625" customWidth="1"/>
    <col min="9475" max="9486" width="7.7109375" customWidth="1"/>
    <col min="9487" max="9487" width="6.85546875" customWidth="1"/>
    <col min="9729" max="9729" width="21.85546875" customWidth="1"/>
    <col min="9730" max="9730" width="6.28515625" customWidth="1"/>
    <col min="9731" max="9742" width="7.7109375" customWidth="1"/>
    <col min="9743" max="9743" width="6.85546875" customWidth="1"/>
    <col min="9985" max="9985" width="21.85546875" customWidth="1"/>
    <col min="9986" max="9986" width="6.28515625" customWidth="1"/>
    <col min="9987" max="9998" width="7.7109375" customWidth="1"/>
    <col min="9999" max="9999" width="6.85546875" customWidth="1"/>
    <col min="10241" max="10241" width="21.85546875" customWidth="1"/>
    <col min="10242" max="10242" width="6.28515625" customWidth="1"/>
    <col min="10243" max="10254" width="7.7109375" customWidth="1"/>
    <col min="10255" max="10255" width="6.85546875" customWidth="1"/>
    <col min="10497" max="10497" width="21.85546875" customWidth="1"/>
    <col min="10498" max="10498" width="6.28515625" customWidth="1"/>
    <col min="10499" max="10510" width="7.7109375" customWidth="1"/>
    <col min="10511" max="10511" width="6.85546875" customWidth="1"/>
    <col min="10753" max="10753" width="21.85546875" customWidth="1"/>
    <col min="10754" max="10754" width="6.28515625" customWidth="1"/>
    <col min="10755" max="10766" width="7.7109375" customWidth="1"/>
    <col min="10767" max="10767" width="6.85546875" customWidth="1"/>
    <col min="11009" max="11009" width="21.85546875" customWidth="1"/>
    <col min="11010" max="11010" width="6.28515625" customWidth="1"/>
    <col min="11011" max="11022" width="7.7109375" customWidth="1"/>
    <col min="11023" max="11023" width="6.85546875" customWidth="1"/>
    <col min="11265" max="11265" width="21.85546875" customWidth="1"/>
    <col min="11266" max="11266" width="6.28515625" customWidth="1"/>
    <col min="11267" max="11278" width="7.7109375" customWidth="1"/>
    <col min="11279" max="11279" width="6.85546875" customWidth="1"/>
    <col min="11521" max="11521" width="21.85546875" customWidth="1"/>
    <col min="11522" max="11522" width="6.28515625" customWidth="1"/>
    <col min="11523" max="11534" width="7.7109375" customWidth="1"/>
    <col min="11535" max="11535" width="6.85546875" customWidth="1"/>
    <col min="11777" max="11777" width="21.85546875" customWidth="1"/>
    <col min="11778" max="11778" width="6.28515625" customWidth="1"/>
    <col min="11779" max="11790" width="7.7109375" customWidth="1"/>
    <col min="11791" max="11791" width="6.85546875" customWidth="1"/>
    <col min="12033" max="12033" width="21.85546875" customWidth="1"/>
    <col min="12034" max="12034" width="6.28515625" customWidth="1"/>
    <col min="12035" max="12046" width="7.7109375" customWidth="1"/>
    <col min="12047" max="12047" width="6.85546875" customWidth="1"/>
    <col min="12289" max="12289" width="21.85546875" customWidth="1"/>
    <col min="12290" max="12290" width="6.28515625" customWidth="1"/>
    <col min="12291" max="12302" width="7.7109375" customWidth="1"/>
    <col min="12303" max="12303" width="6.85546875" customWidth="1"/>
    <col min="12545" max="12545" width="21.85546875" customWidth="1"/>
    <col min="12546" max="12546" width="6.28515625" customWidth="1"/>
    <col min="12547" max="12558" width="7.7109375" customWidth="1"/>
    <col min="12559" max="12559" width="6.85546875" customWidth="1"/>
    <col min="12801" max="12801" width="21.85546875" customWidth="1"/>
    <col min="12802" max="12802" width="6.28515625" customWidth="1"/>
    <col min="12803" max="12814" width="7.7109375" customWidth="1"/>
    <col min="12815" max="12815" width="6.85546875" customWidth="1"/>
    <col min="13057" max="13057" width="21.85546875" customWidth="1"/>
    <col min="13058" max="13058" width="6.28515625" customWidth="1"/>
    <col min="13059" max="13070" width="7.7109375" customWidth="1"/>
    <col min="13071" max="13071" width="6.85546875" customWidth="1"/>
    <col min="13313" max="13313" width="21.85546875" customWidth="1"/>
    <col min="13314" max="13314" width="6.28515625" customWidth="1"/>
    <col min="13315" max="13326" width="7.7109375" customWidth="1"/>
    <col min="13327" max="13327" width="6.85546875" customWidth="1"/>
    <col min="13569" max="13569" width="21.85546875" customWidth="1"/>
    <col min="13570" max="13570" width="6.28515625" customWidth="1"/>
    <col min="13571" max="13582" width="7.7109375" customWidth="1"/>
    <col min="13583" max="13583" width="6.85546875" customWidth="1"/>
    <col min="13825" max="13825" width="21.85546875" customWidth="1"/>
    <col min="13826" max="13826" width="6.28515625" customWidth="1"/>
    <col min="13827" max="13838" width="7.7109375" customWidth="1"/>
    <col min="13839" max="13839" width="6.85546875" customWidth="1"/>
    <col min="14081" max="14081" width="21.85546875" customWidth="1"/>
    <col min="14082" max="14082" width="6.28515625" customWidth="1"/>
    <col min="14083" max="14094" width="7.7109375" customWidth="1"/>
    <col min="14095" max="14095" width="6.85546875" customWidth="1"/>
    <col min="14337" max="14337" width="21.85546875" customWidth="1"/>
    <col min="14338" max="14338" width="6.28515625" customWidth="1"/>
    <col min="14339" max="14350" width="7.7109375" customWidth="1"/>
    <col min="14351" max="14351" width="6.85546875" customWidth="1"/>
    <col min="14593" max="14593" width="21.85546875" customWidth="1"/>
    <col min="14594" max="14594" width="6.28515625" customWidth="1"/>
    <col min="14595" max="14606" width="7.7109375" customWidth="1"/>
    <col min="14607" max="14607" width="6.85546875" customWidth="1"/>
    <col min="14849" max="14849" width="21.85546875" customWidth="1"/>
    <col min="14850" max="14850" width="6.28515625" customWidth="1"/>
    <col min="14851" max="14862" width="7.7109375" customWidth="1"/>
    <col min="14863" max="14863" width="6.85546875" customWidth="1"/>
    <col min="15105" max="15105" width="21.85546875" customWidth="1"/>
    <col min="15106" max="15106" width="6.28515625" customWidth="1"/>
    <col min="15107" max="15118" width="7.7109375" customWidth="1"/>
    <col min="15119" max="15119" width="6.85546875" customWidth="1"/>
    <col min="15361" max="15361" width="21.85546875" customWidth="1"/>
    <col min="15362" max="15362" width="6.28515625" customWidth="1"/>
    <col min="15363" max="15374" width="7.7109375" customWidth="1"/>
    <col min="15375" max="15375" width="6.85546875" customWidth="1"/>
    <col min="15617" max="15617" width="21.85546875" customWidth="1"/>
    <col min="15618" max="15618" width="6.28515625" customWidth="1"/>
    <col min="15619" max="15630" width="7.7109375" customWidth="1"/>
    <col min="15631" max="15631" width="6.85546875" customWidth="1"/>
    <col min="15873" max="15873" width="21.85546875" customWidth="1"/>
    <col min="15874" max="15874" width="6.28515625" customWidth="1"/>
    <col min="15875" max="15886" width="7.7109375" customWidth="1"/>
    <col min="15887" max="15887" width="6.85546875" customWidth="1"/>
    <col min="16129" max="16129" width="21.85546875" customWidth="1"/>
    <col min="16130" max="16130" width="6.28515625" customWidth="1"/>
    <col min="16131" max="16142" width="7.7109375" customWidth="1"/>
    <col min="16143" max="16143" width="6.85546875" customWidth="1"/>
  </cols>
  <sheetData>
    <row r="1" spans="1:18" x14ac:dyDescent="0.25">
      <c r="A1" s="11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80" t="s">
        <v>66</v>
      </c>
    </row>
    <row r="2" spans="1:18" ht="15.75" x14ac:dyDescent="0.25">
      <c r="A2" s="692" t="s">
        <v>78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</row>
    <row r="3" spans="1:18" ht="15.75" x14ac:dyDescent="0.25">
      <c r="A3" s="692" t="s">
        <v>297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</row>
    <row r="4" spans="1:18" ht="4.5" customHeight="1" x14ac:dyDescent="0.25">
      <c r="A4" s="12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ht="15.75" x14ac:dyDescent="0.25">
      <c r="A5" s="181"/>
      <c r="B5" s="182"/>
      <c r="C5" s="719" t="s">
        <v>298</v>
      </c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1"/>
      <c r="O5" s="183"/>
    </row>
    <row r="6" spans="1:18" ht="19.5" customHeight="1" x14ac:dyDescent="0.25">
      <c r="A6" s="184" t="s">
        <v>0</v>
      </c>
      <c r="B6" s="184" t="s">
        <v>263</v>
      </c>
      <c r="C6" s="184" t="s">
        <v>1</v>
      </c>
      <c r="D6" s="184" t="s">
        <v>2</v>
      </c>
      <c r="E6" s="184" t="s">
        <v>3</v>
      </c>
      <c r="F6" s="184" t="s">
        <v>4</v>
      </c>
      <c r="G6" s="184" t="s">
        <v>5</v>
      </c>
      <c r="H6" s="184" t="s">
        <v>6</v>
      </c>
      <c r="I6" s="184" t="s">
        <v>7</v>
      </c>
      <c r="J6" s="184" t="s">
        <v>8</v>
      </c>
      <c r="K6" s="184" t="s">
        <v>9</v>
      </c>
      <c r="L6" s="184" t="s">
        <v>10</v>
      </c>
      <c r="M6" s="184" t="s">
        <v>11</v>
      </c>
      <c r="N6" s="184" t="s">
        <v>12</v>
      </c>
      <c r="O6" s="184" t="s">
        <v>13</v>
      </c>
    </row>
    <row r="7" spans="1:18" ht="21" customHeight="1" x14ac:dyDescent="0.25">
      <c r="A7" s="131" t="s">
        <v>42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8" x14ac:dyDescent="0.25">
      <c r="A8" s="36" t="s">
        <v>215</v>
      </c>
      <c r="B8" s="37" t="s">
        <v>79</v>
      </c>
      <c r="C8" s="38">
        <v>22.692307692307693</v>
      </c>
      <c r="D8" s="38">
        <v>22.997474747474747</v>
      </c>
      <c r="E8" s="38">
        <v>22.984848484848484</v>
      </c>
      <c r="F8" s="38">
        <v>22.9375</v>
      </c>
      <c r="G8" s="38">
        <v>22.565476190476186</v>
      </c>
      <c r="H8" s="38">
        <v>23.180555555555554</v>
      </c>
      <c r="I8" s="38">
        <v>23.133333333333333</v>
      </c>
      <c r="J8" s="38">
        <v>23.25</v>
      </c>
      <c r="K8" s="38">
        <v>23.361111111111114</v>
      </c>
      <c r="L8" s="38">
        <v>23.18888888888889</v>
      </c>
      <c r="M8" s="38">
        <v>22.969696969696972</v>
      </c>
      <c r="N8" s="38">
        <v>22.674242424242422</v>
      </c>
      <c r="O8" s="39">
        <f>AVERAGE(C8:N8)</f>
        <v>22.994619616494617</v>
      </c>
    </row>
    <row r="9" spans="1:18" x14ac:dyDescent="0.25">
      <c r="A9" s="36" t="s">
        <v>216</v>
      </c>
      <c r="B9" s="37" t="s">
        <v>79</v>
      </c>
      <c r="C9" s="38">
        <v>21.032051282051285</v>
      </c>
      <c r="D9" s="38">
        <v>21.154040404040405</v>
      </c>
      <c r="E9" s="38">
        <v>21.022727272727273</v>
      </c>
      <c r="F9" s="38">
        <v>21.000000000000004</v>
      </c>
      <c r="G9" s="38">
        <v>20.648809523809522</v>
      </c>
      <c r="H9" s="38">
        <v>21.409722222222218</v>
      </c>
      <c r="I9" s="38">
        <v>20.911111111111111</v>
      </c>
      <c r="J9" s="38">
        <v>21.075757575757574</v>
      </c>
      <c r="K9" s="38">
        <v>21.465277777777775</v>
      </c>
      <c r="L9" s="38">
        <v>21.122222222222224</v>
      </c>
      <c r="M9" s="38">
        <v>20.901515151515152</v>
      </c>
      <c r="N9" s="38">
        <v>20.871212121212121</v>
      </c>
      <c r="O9" s="39">
        <f t="shared" ref="O9:O71" si="0">AVERAGE(C9:N9)</f>
        <v>21.051203888703888</v>
      </c>
    </row>
    <row r="10" spans="1:18" x14ac:dyDescent="0.25">
      <c r="A10" s="36" t="s">
        <v>217</v>
      </c>
      <c r="B10" s="37" t="s">
        <v>79</v>
      </c>
      <c r="C10" s="38">
        <v>18.785256410256412</v>
      </c>
      <c r="D10" s="38">
        <v>18.282828282828284</v>
      </c>
      <c r="E10" s="38">
        <v>18.424242424242426</v>
      </c>
      <c r="F10" s="38">
        <v>18.354166666666668</v>
      </c>
      <c r="G10" s="38">
        <v>17.988095238095237</v>
      </c>
      <c r="H10" s="38">
        <v>18.319444444444446</v>
      </c>
      <c r="I10" s="38">
        <v>18.036111111111111</v>
      </c>
      <c r="J10" s="38">
        <v>18.378787878787879</v>
      </c>
      <c r="K10" s="38">
        <v>18.729166666666668</v>
      </c>
      <c r="L10" s="38">
        <v>18.888888888888893</v>
      </c>
      <c r="M10" s="38">
        <v>18.5</v>
      </c>
      <c r="N10" s="38">
        <v>18.431818181818183</v>
      </c>
      <c r="O10" s="39">
        <f t="shared" si="0"/>
        <v>18.426567182817184</v>
      </c>
      <c r="R10" s="187" t="s">
        <v>299</v>
      </c>
    </row>
    <row r="11" spans="1:18" x14ac:dyDescent="0.25">
      <c r="A11" s="36" t="s">
        <v>15</v>
      </c>
      <c r="B11" s="37" t="s">
        <v>79</v>
      </c>
      <c r="C11" s="38">
        <v>11.535256410256409</v>
      </c>
      <c r="D11" s="38">
        <v>10.911616161616161</v>
      </c>
      <c r="E11" s="38">
        <v>11.219696969696969</v>
      </c>
      <c r="F11" s="38">
        <v>11.361111111111109</v>
      </c>
      <c r="G11" s="38">
        <v>11.351190476190476</v>
      </c>
      <c r="H11" s="38">
        <v>11.576388888888891</v>
      </c>
      <c r="I11" s="38">
        <v>11.527777777777779</v>
      </c>
      <c r="J11" s="38">
        <v>11.204545454545455</v>
      </c>
      <c r="K11" s="38">
        <v>11.090277777777777</v>
      </c>
      <c r="L11" s="38">
        <v>10.672222222222222</v>
      </c>
      <c r="M11" s="38">
        <v>10.454545454545455</v>
      </c>
      <c r="N11" s="38">
        <v>10.325757575757574</v>
      </c>
      <c r="O11" s="39">
        <f t="shared" si="0"/>
        <v>11.102532190032187</v>
      </c>
    </row>
    <row r="12" spans="1:18" ht="18" customHeight="1" x14ac:dyDescent="0.25">
      <c r="A12" s="131" t="s">
        <v>44</v>
      </c>
      <c r="B12" s="135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</row>
    <row r="13" spans="1:18" x14ac:dyDescent="0.25">
      <c r="A13" s="36" t="s">
        <v>381</v>
      </c>
      <c r="B13" s="37" t="s">
        <v>79</v>
      </c>
      <c r="C13" s="44">
        <v>40.160256410256416</v>
      </c>
      <c r="D13" s="44">
        <v>39.297979797979799</v>
      </c>
      <c r="E13" s="44">
        <v>39.522727272727273</v>
      </c>
      <c r="F13" s="44">
        <v>37.965277777777779</v>
      </c>
      <c r="G13" s="44">
        <v>37.428571428571431</v>
      </c>
      <c r="H13" s="44">
        <v>37.604166666666664</v>
      </c>
      <c r="I13" s="44">
        <v>38.666666666666664</v>
      </c>
      <c r="J13" s="44">
        <v>39.090909090909093</v>
      </c>
      <c r="K13" s="44">
        <v>39.402777777777779</v>
      </c>
      <c r="L13" s="44">
        <v>39.611111111111107</v>
      </c>
      <c r="M13" s="44">
        <v>39.871212121212125</v>
      </c>
      <c r="N13" s="44">
        <v>41.280303030303031</v>
      </c>
      <c r="O13" s="67">
        <f t="shared" si="0"/>
        <v>39.158496595996588</v>
      </c>
    </row>
    <row r="14" spans="1:18" x14ac:dyDescent="0.25">
      <c r="A14" s="65" t="s">
        <v>264</v>
      </c>
      <c r="B14" s="37" t="s">
        <v>79</v>
      </c>
      <c r="C14" s="44">
        <v>39.57692307692308</v>
      </c>
      <c r="D14" s="44">
        <v>39.37373737373737</v>
      </c>
      <c r="E14" s="44">
        <v>40.651515151515156</v>
      </c>
      <c r="F14" s="44">
        <v>42.822916666666664</v>
      </c>
      <c r="G14" s="44">
        <v>42.761904761904759</v>
      </c>
      <c r="H14" s="44">
        <v>43.486111111111107</v>
      </c>
      <c r="I14" s="44">
        <v>44.416666666666664</v>
      </c>
      <c r="J14" s="44">
        <v>44.659090909090907</v>
      </c>
      <c r="K14" s="44">
        <v>44.604166666666664</v>
      </c>
      <c r="L14" s="44">
        <v>44.06111111111111</v>
      </c>
      <c r="M14" s="44">
        <v>45.287878787878782</v>
      </c>
      <c r="N14" s="44">
        <v>46.19318181818182</v>
      </c>
      <c r="O14" s="67">
        <f t="shared" si="0"/>
        <v>43.157933675121178</v>
      </c>
    </row>
    <row r="15" spans="1:18" x14ac:dyDescent="0.25">
      <c r="A15" s="65" t="s">
        <v>265</v>
      </c>
      <c r="B15" s="37" t="s">
        <v>79</v>
      </c>
      <c r="C15" s="44">
        <v>36.320512820512825</v>
      </c>
      <c r="D15" s="44">
        <v>37.416666666666664</v>
      </c>
      <c r="E15" s="44">
        <v>37.189393939393938</v>
      </c>
      <c r="F15" s="44">
        <v>36.631944444444443</v>
      </c>
      <c r="G15" s="44">
        <v>35.220238095238095</v>
      </c>
      <c r="H15" s="44">
        <v>35.770833333333336</v>
      </c>
      <c r="I15" s="44">
        <v>36.322222222222223</v>
      </c>
      <c r="J15" s="44">
        <v>36.734848484848492</v>
      </c>
      <c r="K15" s="44">
        <v>36.111111111111114</v>
      </c>
      <c r="L15" s="44">
        <v>35.06666666666667</v>
      </c>
      <c r="M15" s="44">
        <v>35.31818181818182</v>
      </c>
      <c r="N15" s="44">
        <v>34.022727272727273</v>
      </c>
      <c r="O15" s="67">
        <f t="shared" si="0"/>
        <v>36.010445572945571</v>
      </c>
    </row>
    <row r="16" spans="1:18" x14ac:dyDescent="0.25">
      <c r="A16" s="65" t="s">
        <v>266</v>
      </c>
      <c r="B16" s="37" t="s">
        <v>79</v>
      </c>
      <c r="C16" s="44">
        <v>39.180555555555557</v>
      </c>
      <c r="D16" s="44">
        <v>40.188552188552194</v>
      </c>
      <c r="E16" s="44">
        <v>40.272727272727273</v>
      </c>
      <c r="F16" s="44">
        <v>39.479166666666664</v>
      </c>
      <c r="G16" s="44">
        <v>39.5</v>
      </c>
      <c r="H16" s="44"/>
      <c r="I16" s="44">
        <v>40</v>
      </c>
      <c r="J16" s="44">
        <v>40</v>
      </c>
      <c r="K16" s="44">
        <v>40</v>
      </c>
      <c r="L16" s="44"/>
      <c r="M16" s="44"/>
      <c r="N16" s="44"/>
      <c r="O16" s="67">
        <f t="shared" si="0"/>
        <v>39.827625210437709</v>
      </c>
    </row>
    <row r="17" spans="1:16" x14ac:dyDescent="0.25">
      <c r="A17" s="65" t="s">
        <v>267</v>
      </c>
      <c r="B17" s="37" t="s">
        <v>79</v>
      </c>
      <c r="C17" s="44">
        <v>40.474358974358971</v>
      </c>
      <c r="D17" s="44">
        <v>41.106060606060609</v>
      </c>
      <c r="E17" s="44">
        <v>39.65</v>
      </c>
      <c r="F17" s="44">
        <v>33.333333333333336</v>
      </c>
      <c r="G17" s="44">
        <v>38.666666666666664</v>
      </c>
      <c r="H17" s="44">
        <v>39.381944444444443</v>
      </c>
      <c r="I17" s="44">
        <v>39.827777777777776</v>
      </c>
      <c r="J17" s="44">
        <v>39.666666666666664</v>
      </c>
      <c r="K17" s="44">
        <v>40.166666666666664</v>
      </c>
      <c r="L17" s="44"/>
      <c r="M17" s="44">
        <v>36.416666666666664</v>
      </c>
      <c r="N17" s="44">
        <v>37.795454545454547</v>
      </c>
      <c r="O17" s="67">
        <f t="shared" si="0"/>
        <v>38.771417849826946</v>
      </c>
    </row>
    <row r="18" spans="1:16" x14ac:dyDescent="0.25">
      <c r="A18" s="65" t="s">
        <v>268</v>
      </c>
      <c r="B18" s="37" t="s">
        <v>79</v>
      </c>
      <c r="C18" s="44">
        <v>38.749999999999993</v>
      </c>
      <c r="D18" s="44">
        <v>38.315656565656568</v>
      </c>
      <c r="E18" s="44">
        <v>38.446969696969695</v>
      </c>
      <c r="F18" s="44">
        <v>37.576388888888886</v>
      </c>
      <c r="G18" s="44">
        <v>36.946428571428569</v>
      </c>
      <c r="H18" s="44">
        <v>37.826388888888893</v>
      </c>
      <c r="I18" s="44">
        <v>39.072222222222223</v>
      </c>
      <c r="J18" s="44">
        <v>40.886363636363633</v>
      </c>
      <c r="K18" s="44">
        <v>40.479166666666664</v>
      </c>
      <c r="L18" s="44">
        <v>40.738888888888887</v>
      </c>
      <c r="M18" s="44">
        <v>40.666666666666664</v>
      </c>
      <c r="N18" s="44">
        <v>40.022727272727273</v>
      </c>
      <c r="O18" s="67">
        <f t="shared" si="0"/>
        <v>39.143988997113993</v>
      </c>
    </row>
    <row r="19" spans="1:16" x14ac:dyDescent="0.25">
      <c r="A19" s="65" t="s">
        <v>218</v>
      </c>
      <c r="B19" s="37" t="s">
        <v>79</v>
      </c>
      <c r="C19" s="44">
        <v>61.384615384615387</v>
      </c>
      <c r="D19" s="44">
        <v>52.856060606060602</v>
      </c>
      <c r="E19" s="44">
        <v>49.962121212121204</v>
      </c>
      <c r="F19" s="44">
        <v>51.805555555555564</v>
      </c>
      <c r="G19" s="44">
        <v>50.083333333333329</v>
      </c>
      <c r="H19" s="44">
        <v>52.388888888888893</v>
      </c>
      <c r="I19" s="44">
        <v>52.255555555555553</v>
      </c>
      <c r="J19" s="44">
        <v>53.484848484848477</v>
      </c>
      <c r="K19" s="44">
        <v>53.916666666666664</v>
      </c>
      <c r="L19" s="44">
        <v>62.305555555555557</v>
      </c>
      <c r="M19" s="44">
        <v>56.553030303030305</v>
      </c>
      <c r="N19" s="44">
        <v>56.590909090909093</v>
      </c>
      <c r="O19" s="67">
        <f t="shared" si="0"/>
        <v>54.465595053095058</v>
      </c>
    </row>
    <row r="20" spans="1:16" x14ac:dyDescent="0.25">
      <c r="A20" s="65" t="s">
        <v>219</v>
      </c>
      <c r="B20" s="37" t="s">
        <v>79</v>
      </c>
      <c r="C20" s="44">
        <v>14.692307692307692</v>
      </c>
      <c r="D20" s="44">
        <v>15.6</v>
      </c>
      <c r="E20" s="44">
        <v>13.8</v>
      </c>
      <c r="F20" s="44">
        <v>15</v>
      </c>
      <c r="G20" s="44">
        <v>15</v>
      </c>
      <c r="H20" s="44">
        <f>F20+G20/F20</f>
        <v>16</v>
      </c>
      <c r="I20" s="44">
        <f>H20+G20/G20</f>
        <v>17</v>
      </c>
      <c r="J20" s="44">
        <f>I20+H20/I20</f>
        <v>17.941176470588236</v>
      </c>
      <c r="K20" s="44">
        <f>J20+L20/J20</f>
        <v>18.777242044358726</v>
      </c>
      <c r="L20" s="44">
        <v>15</v>
      </c>
      <c r="M20" s="44">
        <v>15</v>
      </c>
      <c r="N20" s="44">
        <v>17.8</v>
      </c>
      <c r="O20" s="67">
        <f t="shared" si="0"/>
        <v>15.967560517271222</v>
      </c>
    </row>
    <row r="21" spans="1:16" ht="16.5" customHeight="1" x14ac:dyDescent="0.25">
      <c r="A21" s="139" t="s">
        <v>45</v>
      </c>
      <c r="B21" s="135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7"/>
    </row>
    <row r="22" spans="1:16" x14ac:dyDescent="0.25">
      <c r="A22" s="36" t="s">
        <v>16</v>
      </c>
      <c r="B22" s="37" t="s">
        <v>79</v>
      </c>
      <c r="C22" s="38">
        <v>13.368589743589745</v>
      </c>
      <c r="D22" s="38">
        <v>12.409090909090908</v>
      </c>
      <c r="E22" s="38">
        <v>12.094696969696971</v>
      </c>
      <c r="F22" s="38">
        <v>11.767361111111112</v>
      </c>
      <c r="G22" s="38">
        <v>10.791666666666666</v>
      </c>
      <c r="H22" s="38">
        <v>11.194444444444443</v>
      </c>
      <c r="I22" s="38">
        <v>11.833333333333334</v>
      </c>
      <c r="J22" s="38">
        <v>11.965909090909092</v>
      </c>
      <c r="K22" s="38">
        <v>11.013888888888891</v>
      </c>
      <c r="L22" s="38">
        <v>10.644444444444444</v>
      </c>
      <c r="M22" s="38">
        <v>9.75</v>
      </c>
      <c r="N22" s="38">
        <v>9.2651515151515138</v>
      </c>
      <c r="O22" s="39">
        <f>AVERAGE(C22:N22)</f>
        <v>11.341548093110591</v>
      </c>
    </row>
    <row r="23" spans="1:16" x14ac:dyDescent="0.25">
      <c r="A23" s="36" t="s">
        <v>17</v>
      </c>
      <c r="B23" s="37" t="s">
        <v>79</v>
      </c>
      <c r="C23" s="38">
        <v>20.987179487179489</v>
      </c>
      <c r="D23" s="38">
        <v>22.310606060606059</v>
      </c>
      <c r="E23" s="38">
        <v>22.196969696969699</v>
      </c>
      <c r="F23" s="38">
        <v>24.020833333333332</v>
      </c>
      <c r="G23" s="38">
        <v>23.666666666666668</v>
      </c>
      <c r="H23" s="38">
        <v>25.625</v>
      </c>
      <c r="I23" s="38">
        <v>28.655555555555559</v>
      </c>
      <c r="J23" s="38">
        <v>26.924242424242422</v>
      </c>
      <c r="K23" s="38">
        <v>23.715277777777775</v>
      </c>
      <c r="L23" s="38">
        <v>22.2</v>
      </c>
      <c r="M23" s="38">
        <v>20.954545454545453</v>
      </c>
      <c r="N23" s="38">
        <v>20.492424242424242</v>
      </c>
      <c r="O23" s="39">
        <f t="shared" si="0"/>
        <v>23.479108391608392</v>
      </c>
    </row>
    <row r="24" spans="1:16" x14ac:dyDescent="0.25">
      <c r="A24" s="36" t="s">
        <v>18</v>
      </c>
      <c r="B24" s="37" t="s">
        <v>79</v>
      </c>
      <c r="C24" s="38">
        <v>19.650641025641026</v>
      </c>
      <c r="D24" s="38">
        <v>18.300505050505048</v>
      </c>
      <c r="E24" s="38">
        <v>19.969696969696969</v>
      </c>
      <c r="F24" s="38">
        <v>17.597222222222221</v>
      </c>
      <c r="G24" s="38">
        <v>14.053571428571429</v>
      </c>
      <c r="H24" s="38">
        <v>14.826388888888888</v>
      </c>
      <c r="I24" s="38">
        <v>14.922222222222222</v>
      </c>
      <c r="J24" s="38">
        <v>15.106060606060607</v>
      </c>
      <c r="K24" s="38">
        <v>15.152777777777777</v>
      </c>
      <c r="L24" s="38">
        <v>15.188888888888888</v>
      </c>
      <c r="M24" s="38">
        <v>18.901515151515152</v>
      </c>
      <c r="N24" s="38">
        <v>19.098484848484848</v>
      </c>
      <c r="O24" s="39">
        <f t="shared" si="0"/>
        <v>16.897331256706256</v>
      </c>
    </row>
    <row r="25" spans="1:16" x14ac:dyDescent="0.25">
      <c r="A25" s="36" t="s">
        <v>220</v>
      </c>
      <c r="B25" s="37" t="s">
        <v>79</v>
      </c>
      <c r="C25" s="38">
        <v>36.487179487179489</v>
      </c>
      <c r="D25" s="38">
        <v>34.896464646464644</v>
      </c>
      <c r="E25" s="38">
        <v>35.871212121212118</v>
      </c>
      <c r="F25" s="38">
        <v>35.118055555555557</v>
      </c>
      <c r="G25" s="38">
        <v>36.369047619047613</v>
      </c>
      <c r="H25" s="38">
        <v>38.930555555555557</v>
      </c>
      <c r="I25" s="38">
        <v>40.838888888888881</v>
      </c>
      <c r="J25" s="38">
        <v>40.363636363636367</v>
      </c>
      <c r="K25" s="38">
        <v>41.736111111111107</v>
      </c>
      <c r="L25" s="38">
        <v>41.333333333333336</v>
      </c>
      <c r="M25" s="38">
        <v>38.469696969696969</v>
      </c>
      <c r="N25" s="38">
        <v>39.780303030303031</v>
      </c>
      <c r="O25" s="39">
        <f t="shared" si="0"/>
        <v>38.349540390165394</v>
      </c>
    </row>
    <row r="26" spans="1:16" x14ac:dyDescent="0.25">
      <c r="A26" s="36" t="s">
        <v>221</v>
      </c>
      <c r="B26" s="37" t="s">
        <v>79</v>
      </c>
      <c r="C26" s="38">
        <v>33.705128205128204</v>
      </c>
      <c r="D26" s="38">
        <v>31.914141414141412</v>
      </c>
      <c r="E26" s="38">
        <v>32.340909090909086</v>
      </c>
      <c r="F26" s="38">
        <v>32.638888888888893</v>
      </c>
      <c r="G26" s="38">
        <v>31.625</v>
      </c>
      <c r="H26" s="38">
        <v>35.756944444444443</v>
      </c>
      <c r="I26" s="38">
        <v>34.811111111111117</v>
      </c>
      <c r="J26" s="38">
        <v>35.31818181818182</v>
      </c>
      <c r="K26" s="38">
        <v>32.9375</v>
      </c>
      <c r="L26" s="38">
        <v>31.894444444444446</v>
      </c>
      <c r="M26" s="38">
        <v>31.954545454545453</v>
      </c>
      <c r="N26" s="38">
        <v>31.113636363636363</v>
      </c>
      <c r="O26" s="39">
        <f t="shared" si="0"/>
        <v>33.000869269619265</v>
      </c>
    </row>
    <row r="27" spans="1:16" x14ac:dyDescent="0.25">
      <c r="A27" s="36" t="s">
        <v>222</v>
      </c>
      <c r="B27" s="37" t="s">
        <v>79</v>
      </c>
      <c r="C27" s="38">
        <v>32.269230769230766</v>
      </c>
      <c r="D27" s="38">
        <v>34.101851851851855</v>
      </c>
      <c r="E27" s="38">
        <v>35</v>
      </c>
      <c r="F27" s="38">
        <v>40</v>
      </c>
      <c r="G27" s="38">
        <v>35</v>
      </c>
      <c r="H27" s="38"/>
      <c r="I27" s="38">
        <v>13.333333333333334</v>
      </c>
      <c r="J27" s="38"/>
      <c r="K27" s="38">
        <v>40</v>
      </c>
      <c r="L27" s="38">
        <v>40</v>
      </c>
      <c r="M27" s="38">
        <v>37.444444444444443</v>
      </c>
      <c r="N27" s="38">
        <v>40</v>
      </c>
      <c r="O27" s="39">
        <f t="shared" si="0"/>
        <v>34.714886039886039</v>
      </c>
    </row>
    <row r="28" spans="1:16" x14ac:dyDescent="0.25">
      <c r="A28" s="36" t="s">
        <v>223</v>
      </c>
      <c r="B28" s="37" t="s">
        <v>79</v>
      </c>
      <c r="C28" s="38">
        <v>12.618589743589743</v>
      </c>
      <c r="D28" s="38">
        <v>11.842171717171716</v>
      </c>
      <c r="E28" s="38">
        <v>13.454545454545455</v>
      </c>
      <c r="F28" s="38">
        <v>13.506944444444443</v>
      </c>
      <c r="G28" s="38">
        <v>13.392857142857142</v>
      </c>
      <c r="H28" s="38">
        <v>13.020833333333334</v>
      </c>
      <c r="I28" s="38">
        <v>13</v>
      </c>
      <c r="J28" s="38">
        <v>12.431818181818182</v>
      </c>
      <c r="K28" s="38">
        <v>11.642361111111109</v>
      </c>
      <c r="L28" s="38">
        <v>11.191666666666666</v>
      </c>
      <c r="M28" s="38">
        <v>9.7272727272727266</v>
      </c>
      <c r="N28" s="38">
        <v>9.6666666666666679</v>
      </c>
      <c r="O28" s="39">
        <f t="shared" si="0"/>
        <v>12.124643932456431</v>
      </c>
    </row>
    <row r="29" spans="1:16" x14ac:dyDescent="0.25">
      <c r="A29" s="36" t="s">
        <v>269</v>
      </c>
      <c r="B29" s="37" t="s">
        <v>79</v>
      </c>
      <c r="C29" s="38">
        <v>12</v>
      </c>
      <c r="D29" s="38"/>
      <c r="E29" s="38">
        <v>14</v>
      </c>
      <c r="F29" s="38"/>
      <c r="G29" s="38"/>
      <c r="H29" s="38"/>
      <c r="I29" s="38"/>
      <c r="J29" s="38"/>
      <c r="K29" s="38"/>
      <c r="L29" s="38"/>
      <c r="M29" s="38"/>
      <c r="N29" s="38"/>
      <c r="O29" s="39">
        <f t="shared" si="0"/>
        <v>13</v>
      </c>
      <c r="P29" s="140"/>
    </row>
    <row r="30" spans="1:16" ht="18" customHeight="1" x14ac:dyDescent="0.25">
      <c r="A30" s="139" t="s">
        <v>46</v>
      </c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88"/>
    </row>
    <row r="31" spans="1:16" ht="15" customHeight="1" x14ac:dyDescent="0.25">
      <c r="A31" s="36" t="s">
        <v>224</v>
      </c>
      <c r="B31" s="37" t="s">
        <v>63</v>
      </c>
      <c r="C31" s="38">
        <v>14.980769230769228</v>
      </c>
      <c r="D31" s="38">
        <v>14.007575757575758</v>
      </c>
      <c r="E31" s="38">
        <v>11.742424242424244</v>
      </c>
      <c r="F31" s="38">
        <v>10.371527777777777</v>
      </c>
      <c r="G31" s="38">
        <v>9.2946428571428577</v>
      </c>
      <c r="H31" s="38">
        <v>11.236111111111112</v>
      </c>
      <c r="I31" s="38">
        <v>11.861111111111112</v>
      </c>
      <c r="J31" s="38">
        <v>11.318181818181817</v>
      </c>
      <c r="K31" s="38">
        <v>10.729166666666666</v>
      </c>
      <c r="L31" s="38">
        <v>10.494444444444444</v>
      </c>
      <c r="M31" s="38">
        <v>9.7916666666666679</v>
      </c>
      <c r="N31" s="38">
        <v>10.401515151515152</v>
      </c>
      <c r="O31" s="39">
        <f t="shared" si="0"/>
        <v>11.35242806961557</v>
      </c>
    </row>
    <row r="32" spans="1:16" ht="15" customHeight="1" x14ac:dyDescent="0.25">
      <c r="A32" s="36" t="s">
        <v>225</v>
      </c>
      <c r="B32" s="37" t="s">
        <v>63</v>
      </c>
      <c r="C32" s="38"/>
      <c r="D32" s="38">
        <v>11.757201646090534</v>
      </c>
      <c r="E32" s="38">
        <v>10.050925925925927</v>
      </c>
      <c r="F32" s="38">
        <v>8.0277777777777768</v>
      </c>
      <c r="G32" s="38">
        <v>7.5892857142857144</v>
      </c>
      <c r="H32" s="38">
        <v>9.375</v>
      </c>
      <c r="I32" s="38">
        <v>9.8527777777777796</v>
      </c>
      <c r="J32" s="38">
        <v>9.5568181818181834</v>
      </c>
      <c r="K32" s="38">
        <v>9.0798611111111107</v>
      </c>
      <c r="L32" s="38">
        <v>8.7444444444444454</v>
      </c>
      <c r="M32" s="38">
        <v>8.1287878787878771</v>
      </c>
      <c r="N32" s="38">
        <v>9.125</v>
      </c>
      <c r="O32" s="39">
        <f t="shared" si="0"/>
        <v>9.2079891325472136</v>
      </c>
    </row>
    <row r="33" spans="1:15" ht="15" customHeight="1" x14ac:dyDescent="0.25">
      <c r="A33" s="36" t="s">
        <v>226</v>
      </c>
      <c r="B33" s="37" t="s">
        <v>63</v>
      </c>
      <c r="C33" s="38">
        <v>15.653846153846152</v>
      </c>
      <c r="D33" s="38">
        <v>14.41077441077441</v>
      </c>
      <c r="E33" s="38">
        <v>11.621212121212123</v>
      </c>
      <c r="F33" s="38">
        <v>10.395833333333334</v>
      </c>
      <c r="G33" s="38">
        <v>9.4318181818181817</v>
      </c>
      <c r="H33" s="38">
        <v>8.9772727272727266</v>
      </c>
      <c r="I33" s="38">
        <v>11.138888888888888</v>
      </c>
      <c r="J33" s="38">
        <v>10.556818181818182</v>
      </c>
      <c r="K33" s="38">
        <v>9.1875</v>
      </c>
      <c r="L33" s="38">
        <v>9.5055555555555564</v>
      </c>
      <c r="M33" s="38">
        <v>9.1818181818181817</v>
      </c>
      <c r="N33" s="38">
        <v>9.7272727272727266</v>
      </c>
      <c r="O33" s="39">
        <f t="shared" si="0"/>
        <v>10.815717538634205</v>
      </c>
    </row>
    <row r="34" spans="1:15" ht="15" customHeight="1" x14ac:dyDescent="0.25">
      <c r="A34" s="36" t="s">
        <v>227</v>
      </c>
      <c r="B34" s="37" t="s">
        <v>63</v>
      </c>
      <c r="C34" s="44"/>
      <c r="D34" s="38">
        <v>12.116402116402115</v>
      </c>
      <c r="E34" s="38">
        <v>9.1904761904761898</v>
      </c>
      <c r="F34" s="38">
        <v>8.1180555555555554</v>
      </c>
      <c r="G34" s="38">
        <v>8.4015151515151505</v>
      </c>
      <c r="H34" s="38">
        <v>8.40625</v>
      </c>
      <c r="I34" s="38">
        <v>9.2166666666666668</v>
      </c>
      <c r="J34" s="38">
        <v>9.257575757575756</v>
      </c>
      <c r="K34" s="38">
        <v>8.3611111111111107</v>
      </c>
      <c r="L34" s="38">
        <v>8.1805555555555554</v>
      </c>
      <c r="M34" s="38">
        <v>7.5340909090909092</v>
      </c>
      <c r="N34" s="38">
        <v>8.3249999999999993</v>
      </c>
      <c r="O34" s="39">
        <f>AVERAGE(C34:N34)</f>
        <v>8.8279726376317296</v>
      </c>
    </row>
    <row r="35" spans="1:15" ht="15" customHeight="1" x14ac:dyDescent="0.25">
      <c r="A35" s="36" t="s">
        <v>228</v>
      </c>
      <c r="B35" s="37" t="s">
        <v>63</v>
      </c>
      <c r="C35" s="38">
        <v>10.064102564102566</v>
      </c>
      <c r="D35" s="38">
        <v>10.390572390572389</v>
      </c>
      <c r="E35" s="38">
        <v>8.8181818181818183</v>
      </c>
      <c r="F35" s="38">
        <v>7.7152777777777786</v>
      </c>
      <c r="G35" s="38">
        <v>6.7976190476190492</v>
      </c>
      <c r="H35" s="38">
        <v>9.8168044077134979</v>
      </c>
      <c r="I35" s="38">
        <v>7.6444444444444448</v>
      </c>
      <c r="J35" s="38">
        <v>7.628787878787878</v>
      </c>
      <c r="K35" s="38">
        <v>6.9305555555555545</v>
      </c>
      <c r="L35" s="38">
        <v>6.7666666666666666</v>
      </c>
      <c r="M35" s="38">
        <v>5.8636363636363633</v>
      </c>
      <c r="N35" s="38">
        <v>5.9545454545454541</v>
      </c>
      <c r="O35" s="39">
        <f t="shared" si="0"/>
        <v>7.8659328641336224</v>
      </c>
    </row>
    <row r="36" spans="1:15" ht="15" customHeight="1" x14ac:dyDescent="0.25">
      <c r="A36" s="36" t="s">
        <v>229</v>
      </c>
      <c r="B36" s="37" t="s">
        <v>63</v>
      </c>
      <c r="C36" s="38"/>
      <c r="D36" s="38">
        <v>9.1414141414141419</v>
      </c>
      <c r="E36" s="38">
        <v>7.1363636363636376</v>
      </c>
      <c r="F36" s="38">
        <v>5.75</v>
      </c>
      <c r="G36" s="38">
        <v>5.458333333333333</v>
      </c>
      <c r="H36" s="38">
        <v>5.5454545454545459</v>
      </c>
      <c r="I36" s="38">
        <v>6.333333333333333</v>
      </c>
      <c r="J36" s="38">
        <v>5.9090909090909092</v>
      </c>
      <c r="K36" s="38">
        <v>5.3888888888888884</v>
      </c>
      <c r="L36" s="38">
        <v>5.375</v>
      </c>
      <c r="M36" s="38">
        <v>4.9000000000000004</v>
      </c>
      <c r="N36" s="38">
        <v>4.2</v>
      </c>
      <c r="O36" s="39">
        <f t="shared" si="0"/>
        <v>5.9216253443526163</v>
      </c>
    </row>
    <row r="37" spans="1:15" ht="15" customHeight="1" x14ac:dyDescent="0.25">
      <c r="A37" s="48" t="s">
        <v>230</v>
      </c>
      <c r="B37" s="37" t="s">
        <v>63</v>
      </c>
      <c r="C37" s="38"/>
      <c r="D37" s="38">
        <v>8</v>
      </c>
      <c r="E37" s="38"/>
      <c r="F37" s="38"/>
      <c r="G37" s="38">
        <v>8</v>
      </c>
      <c r="H37" s="38"/>
      <c r="I37" s="38">
        <v>6</v>
      </c>
      <c r="J37" s="38"/>
      <c r="K37" s="38"/>
      <c r="L37" s="38"/>
      <c r="M37" s="38"/>
      <c r="N37" s="38"/>
      <c r="O37" s="39">
        <f t="shared" si="0"/>
        <v>7.333333333333333</v>
      </c>
    </row>
    <row r="38" spans="1:15" ht="15" customHeight="1" x14ac:dyDescent="0.25">
      <c r="A38" s="48" t="s">
        <v>231</v>
      </c>
      <c r="B38" s="37" t="s">
        <v>63</v>
      </c>
      <c r="C38" s="38">
        <v>5.6</v>
      </c>
      <c r="D38" s="38">
        <v>7.6363636363636367</v>
      </c>
      <c r="E38" s="38">
        <v>6</v>
      </c>
      <c r="F38" s="38">
        <v>7</v>
      </c>
      <c r="G38" s="38">
        <v>5.7727272727272725</v>
      </c>
      <c r="H38" s="38">
        <v>6.25</v>
      </c>
      <c r="I38" s="38">
        <v>7.8</v>
      </c>
      <c r="J38" s="38">
        <v>6.666666666666667</v>
      </c>
      <c r="K38" s="38">
        <v>7</v>
      </c>
      <c r="L38" s="38">
        <v>6.0666666666666664</v>
      </c>
      <c r="M38" s="38">
        <v>5.3636363636363633</v>
      </c>
      <c r="N38" s="38">
        <v>5.8181818181818183</v>
      </c>
      <c r="O38" s="39">
        <f t="shared" si="0"/>
        <v>6.4145202020202001</v>
      </c>
    </row>
    <row r="39" spans="1:15" ht="13.5" customHeight="1" x14ac:dyDescent="0.25">
      <c r="A39" s="11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80" t="s">
        <v>67</v>
      </c>
    </row>
    <row r="40" spans="1:15" ht="16.5" customHeight="1" x14ac:dyDescent="0.25">
      <c r="A40" s="692" t="s">
        <v>78</v>
      </c>
      <c r="B40" s="692"/>
      <c r="C40" s="692"/>
      <c r="D40" s="692"/>
      <c r="E40" s="692"/>
      <c r="F40" s="692"/>
      <c r="G40" s="692"/>
      <c r="H40" s="692"/>
      <c r="I40" s="692"/>
      <c r="J40" s="692"/>
      <c r="K40" s="692"/>
      <c r="L40" s="692"/>
      <c r="M40" s="692"/>
      <c r="N40" s="692"/>
      <c r="O40" s="692"/>
    </row>
    <row r="41" spans="1:15" ht="13.5" customHeight="1" x14ac:dyDescent="0.25">
      <c r="A41" s="692" t="s">
        <v>297</v>
      </c>
      <c r="B41" s="692"/>
      <c r="C41" s="692"/>
      <c r="D41" s="692"/>
      <c r="E41" s="692"/>
      <c r="F41" s="692"/>
      <c r="G41" s="692"/>
      <c r="H41" s="692"/>
      <c r="I41" s="692"/>
      <c r="J41" s="692"/>
      <c r="K41" s="692"/>
      <c r="L41" s="692"/>
      <c r="M41" s="692"/>
      <c r="N41" s="692"/>
      <c r="O41" s="692"/>
    </row>
    <row r="42" spans="1:15" ht="3" customHeight="1" x14ac:dyDescent="0.25">
      <c r="A42" s="12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21" customHeight="1" x14ac:dyDescent="0.25">
      <c r="A43" s="181"/>
      <c r="B43" s="182"/>
      <c r="C43" s="719" t="s">
        <v>298</v>
      </c>
      <c r="D43" s="720"/>
      <c r="E43" s="720"/>
      <c r="F43" s="720"/>
      <c r="G43" s="720"/>
      <c r="H43" s="720"/>
      <c r="I43" s="720"/>
      <c r="J43" s="720"/>
      <c r="K43" s="720"/>
      <c r="L43" s="720"/>
      <c r="M43" s="720"/>
      <c r="N43" s="721"/>
      <c r="O43" s="183"/>
    </row>
    <row r="44" spans="1:15" ht="17.25" customHeight="1" x14ac:dyDescent="0.25">
      <c r="A44" s="184" t="s">
        <v>0</v>
      </c>
      <c r="B44" s="184" t="s">
        <v>263</v>
      </c>
      <c r="C44" s="184" t="s">
        <v>1</v>
      </c>
      <c r="D44" s="184" t="s">
        <v>2</v>
      </c>
      <c r="E44" s="184" t="s">
        <v>3</v>
      </c>
      <c r="F44" s="184" t="s">
        <v>4</v>
      </c>
      <c r="G44" s="184" t="s">
        <v>5</v>
      </c>
      <c r="H44" s="184" t="s">
        <v>6</v>
      </c>
      <c r="I44" s="184" t="s">
        <v>7</v>
      </c>
      <c r="J44" s="184" t="s">
        <v>8</v>
      </c>
      <c r="K44" s="184" t="s">
        <v>9</v>
      </c>
      <c r="L44" s="184" t="s">
        <v>10</v>
      </c>
      <c r="M44" s="184" t="s">
        <v>11</v>
      </c>
      <c r="N44" s="184" t="s">
        <v>12</v>
      </c>
      <c r="O44" s="184" t="s">
        <v>13</v>
      </c>
    </row>
    <row r="45" spans="1:15" ht="15" customHeight="1" x14ac:dyDescent="0.25">
      <c r="A45" s="36" t="s">
        <v>47</v>
      </c>
      <c r="B45" s="37" t="s">
        <v>63</v>
      </c>
      <c r="C45" s="38">
        <v>3.5392307692307701</v>
      </c>
      <c r="D45" s="38">
        <v>3.6035353535353534</v>
      </c>
      <c r="E45" s="38">
        <v>2.5151515151515151</v>
      </c>
      <c r="F45" s="38">
        <v>3.0345833333333339</v>
      </c>
      <c r="G45" s="38">
        <v>2.4898809523809526</v>
      </c>
      <c r="H45" s="38">
        <v>3.0867361111111111</v>
      </c>
      <c r="I45" s="38">
        <v>3.576111111111111</v>
      </c>
      <c r="J45" s="38">
        <v>3.6363636363636362</v>
      </c>
      <c r="K45" s="38">
        <v>3.4097222222222228</v>
      </c>
      <c r="L45" s="38">
        <v>3.4</v>
      </c>
      <c r="M45" s="38">
        <v>3.0238383838383838</v>
      </c>
      <c r="N45" s="38">
        <v>3.0867171717171717</v>
      </c>
      <c r="O45" s="39">
        <f t="shared" si="0"/>
        <v>3.2001558799996292</v>
      </c>
    </row>
    <row r="46" spans="1:15" ht="15" customHeight="1" x14ac:dyDescent="0.25">
      <c r="A46" s="36" t="s">
        <v>270</v>
      </c>
      <c r="B46" s="37" t="s">
        <v>63</v>
      </c>
      <c r="C46" s="38">
        <v>3.5137499999999999</v>
      </c>
      <c r="D46" s="38">
        <v>3.4288720538720536</v>
      </c>
      <c r="E46" s="38">
        <v>3.5795454545454546</v>
      </c>
      <c r="F46" s="38">
        <v>3.2597222222222224</v>
      </c>
      <c r="G46" s="38">
        <v>2.9607142857142859</v>
      </c>
      <c r="H46" s="38">
        <v>3.6213888888888888</v>
      </c>
      <c r="I46" s="38">
        <v>3.6146666666666665</v>
      </c>
      <c r="J46" s="38">
        <v>3.2348484848484849</v>
      </c>
      <c r="K46" s="38">
        <v>3.03125</v>
      </c>
      <c r="L46" s="38">
        <v>3.3666666666666667</v>
      </c>
      <c r="M46" s="38">
        <v>3.6416666666666671</v>
      </c>
      <c r="N46" s="38"/>
      <c r="O46" s="39">
        <f t="shared" si="0"/>
        <v>3.38664467182649</v>
      </c>
    </row>
    <row r="47" spans="1:15" x14ac:dyDescent="0.25">
      <c r="A47" s="189" t="s">
        <v>48</v>
      </c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2"/>
    </row>
    <row r="48" spans="1:15" ht="18" customHeight="1" x14ac:dyDescent="0.25">
      <c r="A48" s="36" t="s">
        <v>19</v>
      </c>
      <c r="B48" s="37" t="s">
        <v>63</v>
      </c>
      <c r="C48" s="38">
        <v>27.21153846153846</v>
      </c>
      <c r="D48" s="38">
        <v>28.422979797979796</v>
      </c>
      <c r="E48" s="38">
        <v>27.325757575757578</v>
      </c>
      <c r="F48" s="38">
        <v>23.930555555555557</v>
      </c>
      <c r="G48" s="38">
        <v>24.821428571428573</v>
      </c>
      <c r="H48" s="38">
        <v>25.5</v>
      </c>
      <c r="I48" s="38">
        <v>26.011111111111113</v>
      </c>
      <c r="J48" s="38">
        <v>26.636363636363637</v>
      </c>
      <c r="K48" s="38">
        <v>26.284722222222218</v>
      </c>
      <c r="L48" s="38">
        <v>25.033333333333335</v>
      </c>
      <c r="M48" s="38">
        <v>25.25</v>
      </c>
      <c r="N48" s="38">
        <v>24.462121212121211</v>
      </c>
      <c r="O48" s="39">
        <f t="shared" si="0"/>
        <v>25.907492623117623</v>
      </c>
    </row>
    <row r="49" spans="1:15" ht="20.25" customHeight="1" x14ac:dyDescent="0.25">
      <c r="A49" s="189" t="s">
        <v>49</v>
      </c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2"/>
    </row>
    <row r="50" spans="1:15" ht="17.25" customHeight="1" x14ac:dyDescent="0.25">
      <c r="A50" s="36" t="s">
        <v>232</v>
      </c>
      <c r="B50" s="37" t="s">
        <v>79</v>
      </c>
      <c r="C50" s="38">
        <v>32.967948717948715</v>
      </c>
      <c r="D50" s="38">
        <v>23.949494949494952</v>
      </c>
      <c r="E50" s="38">
        <v>20.568181818181817</v>
      </c>
      <c r="F50" s="38">
        <v>23.368055555555557</v>
      </c>
      <c r="G50" s="38">
        <v>25.160714285714285</v>
      </c>
      <c r="H50" s="38">
        <v>24.104166666666668</v>
      </c>
      <c r="I50" s="38">
        <v>31.466666666666672</v>
      </c>
      <c r="J50" s="38">
        <v>38.18181818181818</v>
      </c>
      <c r="K50" s="38">
        <v>26.555555555555557</v>
      </c>
      <c r="L50" s="38">
        <v>26.388888888888889</v>
      </c>
      <c r="M50" s="38">
        <v>28.219696969696972</v>
      </c>
      <c r="N50" s="38">
        <v>27.310606060606059</v>
      </c>
      <c r="O50" s="39">
        <f t="shared" si="0"/>
        <v>27.353482859732864</v>
      </c>
    </row>
    <row r="51" spans="1:15" ht="17.25" customHeight="1" x14ac:dyDescent="0.25">
      <c r="A51" s="36" t="s">
        <v>233</v>
      </c>
      <c r="B51" s="37" t="s">
        <v>79</v>
      </c>
      <c r="C51" s="38">
        <v>56.384615384615387</v>
      </c>
      <c r="D51" s="38">
        <v>52.030303030303031</v>
      </c>
      <c r="E51" s="38">
        <v>46.189393939393945</v>
      </c>
      <c r="F51" s="38">
        <v>45.74305555555555</v>
      </c>
      <c r="G51" s="38">
        <v>43.994047619047628</v>
      </c>
      <c r="H51" s="38">
        <v>46.347222222222229</v>
      </c>
      <c r="I51" s="38">
        <v>47.722222222222214</v>
      </c>
      <c r="J51" s="38">
        <v>47.257575757575751</v>
      </c>
      <c r="K51" s="38">
        <v>45.083333333333336</v>
      </c>
      <c r="L51" s="38">
        <v>45.333333333333336</v>
      </c>
      <c r="M51" s="38">
        <v>46.515151515151508</v>
      </c>
      <c r="N51" s="38">
        <v>43.878787878787882</v>
      </c>
      <c r="O51" s="39">
        <f t="shared" si="0"/>
        <v>47.20658681596182</v>
      </c>
    </row>
    <row r="52" spans="1:15" ht="17.25" customHeight="1" x14ac:dyDescent="0.25">
      <c r="A52" s="36" t="s">
        <v>234</v>
      </c>
      <c r="B52" s="37" t="s">
        <v>79</v>
      </c>
      <c r="C52" s="38">
        <v>56.236111111111107</v>
      </c>
      <c r="D52" s="38">
        <v>52.18434343434344</v>
      </c>
      <c r="E52" s="38">
        <v>44.219696969696976</v>
      </c>
      <c r="F52" s="38">
        <v>44.479166666666664</v>
      </c>
      <c r="G52" s="38">
        <v>45.505952380952372</v>
      </c>
      <c r="H52" s="38">
        <v>45.930555555555564</v>
      </c>
      <c r="I52" s="38">
        <v>46.266666666666666</v>
      </c>
      <c r="J52" s="38">
        <v>45.840909090909093</v>
      </c>
      <c r="K52" s="38">
        <v>45.208333333333336</v>
      </c>
      <c r="L52" s="38">
        <v>46.333333333333336</v>
      </c>
      <c r="M52" s="38">
        <v>46.515151515151523</v>
      </c>
      <c r="N52" s="38">
        <v>46.159090909090907</v>
      </c>
      <c r="O52" s="39">
        <f t="shared" si="0"/>
        <v>47.073275913900908</v>
      </c>
    </row>
    <row r="53" spans="1:15" ht="17.25" customHeight="1" x14ac:dyDescent="0.25">
      <c r="A53" s="36" t="s">
        <v>235</v>
      </c>
      <c r="B53" s="37" t="s">
        <v>79</v>
      </c>
      <c r="C53" s="38">
        <v>36.724358974358971</v>
      </c>
      <c r="D53" s="38">
        <v>28.989898989898993</v>
      </c>
      <c r="E53" s="38">
        <v>27.954545454545453</v>
      </c>
      <c r="F53" s="38">
        <v>28.375000000000004</v>
      </c>
      <c r="G53" s="38">
        <v>27.404761904761905</v>
      </c>
      <c r="H53" s="38">
        <v>31.840277777777775</v>
      </c>
      <c r="I53" s="38">
        <v>40.227777777777774</v>
      </c>
      <c r="J53" s="38">
        <v>44.007575757575758</v>
      </c>
      <c r="K53" s="38">
        <v>49.979166666666664</v>
      </c>
      <c r="L53" s="38">
        <v>42.527777777777786</v>
      </c>
      <c r="M53" s="38">
        <v>42.575757575757571</v>
      </c>
      <c r="N53" s="38">
        <v>50.530303030303024</v>
      </c>
      <c r="O53" s="39">
        <f t="shared" si="0"/>
        <v>37.594766807266801</v>
      </c>
    </row>
    <row r="54" spans="1:15" ht="17.25" customHeight="1" x14ac:dyDescent="0.25">
      <c r="A54" s="36" t="s">
        <v>236</v>
      </c>
      <c r="B54" s="37" t="s">
        <v>79</v>
      </c>
      <c r="C54" s="38">
        <v>98.645833333333329</v>
      </c>
      <c r="D54" s="38">
        <v>97.727272727272734</v>
      </c>
      <c r="E54" s="38">
        <v>99.204545454545453</v>
      </c>
      <c r="F54" s="38">
        <v>95.854166666666671</v>
      </c>
      <c r="G54" s="38">
        <v>91.982142857142861</v>
      </c>
      <c r="H54" s="38">
        <v>95.631944444444443</v>
      </c>
      <c r="I54" s="38">
        <v>117.89999999999999</v>
      </c>
      <c r="J54" s="38">
        <v>127.68939393939394</v>
      </c>
      <c r="K54" s="38">
        <v>130</v>
      </c>
      <c r="L54" s="38">
        <v>113.16666666666667</v>
      </c>
      <c r="M54" s="38">
        <v>106.62878787878786</v>
      </c>
      <c r="N54" s="38">
        <v>104.31818181818181</v>
      </c>
      <c r="O54" s="39">
        <f t="shared" si="0"/>
        <v>106.56241131553629</v>
      </c>
    </row>
    <row r="55" spans="1:15" ht="17.25" customHeight="1" x14ac:dyDescent="0.25">
      <c r="A55" s="36" t="s">
        <v>237</v>
      </c>
      <c r="B55" s="37" t="s">
        <v>79</v>
      </c>
      <c r="C55" s="38"/>
      <c r="D55" s="38">
        <v>90</v>
      </c>
      <c r="E55" s="38"/>
      <c r="F55" s="38">
        <v>62.68181818181818</v>
      </c>
      <c r="G55" s="38">
        <v>65.357142857142861</v>
      </c>
      <c r="H55" s="38">
        <v>71.590909090909093</v>
      </c>
      <c r="I55" s="38">
        <v>99.677777777777777</v>
      </c>
      <c r="J55" s="38">
        <v>112.33333333333331</v>
      </c>
      <c r="K55" s="38">
        <v>118.88888888888887</v>
      </c>
      <c r="L55" s="38">
        <v>104.16666666666667</v>
      </c>
      <c r="M55" s="38"/>
      <c r="N55" s="38"/>
      <c r="O55" s="39">
        <f t="shared" si="0"/>
        <v>90.587067099567093</v>
      </c>
    </row>
    <row r="56" spans="1:15" ht="17.25" customHeight="1" x14ac:dyDescent="0.25">
      <c r="A56" s="36" t="s">
        <v>20</v>
      </c>
      <c r="B56" s="37" t="s">
        <v>79</v>
      </c>
      <c r="C56" s="38">
        <v>18.820512820512821</v>
      </c>
      <c r="D56" s="38">
        <v>17.568181818181817</v>
      </c>
      <c r="E56" s="38">
        <v>16.462121212121211</v>
      </c>
      <c r="F56" s="38">
        <v>16.715277777777779</v>
      </c>
      <c r="G56" s="38">
        <v>21.279761904761902</v>
      </c>
      <c r="H56" s="38">
        <v>23.395833333333332</v>
      </c>
      <c r="I56" s="38">
        <v>23.56111111111111</v>
      </c>
      <c r="J56" s="38">
        <v>22.151515151515152</v>
      </c>
      <c r="K56" s="38">
        <v>19.965277777777779</v>
      </c>
      <c r="L56" s="38">
        <v>20.06111111111111</v>
      </c>
      <c r="M56" s="38">
        <v>19.939393939393938</v>
      </c>
      <c r="N56" s="38">
        <v>20.515151515151516</v>
      </c>
      <c r="O56" s="39">
        <f t="shared" si="0"/>
        <v>20.036270789395786</v>
      </c>
    </row>
    <row r="57" spans="1:15" ht="17.25" customHeight="1" x14ac:dyDescent="0.25">
      <c r="A57" s="36" t="s">
        <v>238</v>
      </c>
      <c r="B57" s="37" t="s">
        <v>79</v>
      </c>
      <c r="C57" s="38">
        <v>15.160256410256411</v>
      </c>
      <c r="D57" s="38">
        <v>14.831123737373737</v>
      </c>
      <c r="E57" s="38">
        <v>14.29766414141414</v>
      </c>
      <c r="F57" s="38">
        <v>16.267361111111111</v>
      </c>
      <c r="G57" s="38">
        <v>15.368303571428571</v>
      </c>
      <c r="H57" s="38">
        <v>15.208333333333334</v>
      </c>
      <c r="I57" s="38">
        <v>15.847222222222223</v>
      </c>
      <c r="J57" s="38">
        <v>16.409564393939391</v>
      </c>
      <c r="K57" s="38">
        <v>17.170138888888889</v>
      </c>
      <c r="L57" s="38">
        <v>18.034722222222225</v>
      </c>
      <c r="M57" s="38">
        <v>18.418560606060609</v>
      </c>
      <c r="N57" s="38">
        <v>18.295454545454547</v>
      </c>
      <c r="O57" s="39">
        <f t="shared" si="0"/>
        <v>16.275725431975435</v>
      </c>
    </row>
    <row r="58" spans="1:15" ht="17.25" customHeight="1" x14ac:dyDescent="0.25">
      <c r="A58" s="36" t="s">
        <v>239</v>
      </c>
      <c r="B58" s="37" t="s">
        <v>79</v>
      </c>
      <c r="C58" s="38">
        <v>15.128205128205128</v>
      </c>
      <c r="D58" s="38">
        <v>15.695847362514028</v>
      </c>
      <c r="E58" s="38">
        <v>17.070707070707069</v>
      </c>
      <c r="F58" s="38">
        <v>16.388888888888886</v>
      </c>
      <c r="G58" s="38">
        <v>16.468253968253965</v>
      </c>
      <c r="H58" s="38">
        <v>15.883838383838388</v>
      </c>
      <c r="I58" s="38">
        <v>16.666666666666664</v>
      </c>
      <c r="J58" s="38">
        <v>16.262626262626263</v>
      </c>
      <c r="K58" s="38">
        <v>18.842592592592595</v>
      </c>
      <c r="L58" s="38">
        <v>16.666666666666668</v>
      </c>
      <c r="M58" s="38"/>
      <c r="N58" s="38"/>
      <c r="O58" s="39">
        <f t="shared" si="0"/>
        <v>16.507429299095968</v>
      </c>
    </row>
    <row r="59" spans="1:15" ht="17.25" customHeight="1" x14ac:dyDescent="0.25">
      <c r="A59" s="36" t="s">
        <v>240</v>
      </c>
      <c r="B59" s="37" t="s">
        <v>79</v>
      </c>
      <c r="C59" s="38">
        <v>28.634615384615383</v>
      </c>
      <c r="D59" s="38">
        <v>26.737373737373733</v>
      </c>
      <c r="E59" s="38">
        <v>25.969696969696972</v>
      </c>
      <c r="F59" s="38">
        <v>24.791666666666668</v>
      </c>
      <c r="G59" s="38">
        <v>24.583333333333336</v>
      </c>
      <c r="H59" s="38">
        <v>29.097222222222225</v>
      </c>
      <c r="I59" s="38">
        <v>32.31111111111111</v>
      </c>
      <c r="J59" s="38">
        <v>28.560606060606059</v>
      </c>
      <c r="K59" s="38">
        <v>29.013888888888889</v>
      </c>
      <c r="L59" s="38">
        <v>28.994444444444447</v>
      </c>
      <c r="M59" s="38">
        <v>33.568181818181813</v>
      </c>
      <c r="N59" s="38">
        <v>32.401515151515156</v>
      </c>
      <c r="O59" s="39">
        <f t="shared" si="0"/>
        <v>28.721971315721316</v>
      </c>
    </row>
    <row r="60" spans="1:15" ht="17.25" customHeight="1" x14ac:dyDescent="0.25">
      <c r="A60" s="36" t="s">
        <v>271</v>
      </c>
      <c r="B60" s="37" t="s">
        <v>79</v>
      </c>
      <c r="C60" s="38">
        <v>36.006410256410255</v>
      </c>
      <c r="D60" s="38">
        <v>30.62626262626263</v>
      </c>
      <c r="E60" s="38">
        <v>23.393939393939398</v>
      </c>
      <c r="F60" s="38">
        <v>18.513888888888889</v>
      </c>
      <c r="G60" s="38">
        <v>18.172619047619047</v>
      </c>
      <c r="H60" s="38">
        <v>23.159722222222218</v>
      </c>
      <c r="I60" s="38">
        <v>28.733333333333334</v>
      </c>
      <c r="J60" s="38">
        <v>24.712121212121211</v>
      </c>
      <c r="K60" s="38">
        <v>25.986111111111111</v>
      </c>
      <c r="L60" s="38">
        <v>26.811111111111114</v>
      </c>
      <c r="M60" s="38">
        <v>31.15909090909091</v>
      </c>
      <c r="N60" s="38">
        <v>33.371212121212125</v>
      </c>
      <c r="O60" s="39">
        <f t="shared" si="0"/>
        <v>26.720485186110192</v>
      </c>
    </row>
    <row r="61" spans="1:15" ht="17.25" customHeight="1" x14ac:dyDescent="0.25">
      <c r="A61" s="36" t="s">
        <v>272</v>
      </c>
      <c r="B61" s="37" t="s">
        <v>79</v>
      </c>
      <c r="C61" s="38">
        <v>37.512820512820511</v>
      </c>
      <c r="D61" s="38">
        <v>32.90625</v>
      </c>
      <c r="E61" s="38"/>
      <c r="F61" s="38"/>
      <c r="G61" s="38"/>
      <c r="H61" s="38"/>
      <c r="I61" s="38"/>
      <c r="J61" s="38"/>
      <c r="K61" s="38"/>
      <c r="L61" s="38"/>
      <c r="M61" s="38"/>
      <c r="N61" s="38">
        <v>32.033333333333339</v>
      </c>
      <c r="O61" s="39">
        <f>AVERAGE(C61:N61)</f>
        <v>34.150801282051283</v>
      </c>
    </row>
    <row r="62" spans="1:15" ht="17.25" customHeight="1" x14ac:dyDescent="0.25">
      <c r="A62" s="36" t="s">
        <v>22</v>
      </c>
      <c r="B62" s="37" t="s">
        <v>79</v>
      </c>
      <c r="C62" s="38">
        <v>20.891025641025642</v>
      </c>
      <c r="D62" s="38">
        <v>19.757575757575758</v>
      </c>
      <c r="E62" s="38">
        <v>19.962121212121215</v>
      </c>
      <c r="F62" s="38">
        <v>19.041666666666668</v>
      </c>
      <c r="G62" s="38">
        <v>19.63095238095238</v>
      </c>
      <c r="H62" s="38">
        <v>21.659722222222218</v>
      </c>
      <c r="I62" s="38">
        <v>19.705555555555556</v>
      </c>
      <c r="J62" s="38">
        <v>20.227272727272727</v>
      </c>
      <c r="K62" s="38">
        <v>21.152777777777775</v>
      </c>
      <c r="L62" s="38">
        <v>20.527777777777779</v>
      </c>
      <c r="M62" s="38">
        <v>21.166666666666668</v>
      </c>
      <c r="N62" s="38">
        <v>20.037878787878789</v>
      </c>
      <c r="O62" s="39">
        <f t="shared" si="0"/>
        <v>20.313416097791094</v>
      </c>
    </row>
    <row r="63" spans="1:15" ht="17.25" customHeight="1" x14ac:dyDescent="0.25">
      <c r="A63" s="36" t="s">
        <v>23</v>
      </c>
      <c r="B63" s="37" t="s">
        <v>79</v>
      </c>
      <c r="C63" s="38">
        <v>15.75091575091575</v>
      </c>
      <c r="D63" s="38">
        <v>15.135281385281388</v>
      </c>
      <c r="E63" s="38">
        <v>15.173160173160175</v>
      </c>
      <c r="F63" s="38">
        <v>15.272817460317462</v>
      </c>
      <c r="G63" s="38">
        <v>16.445578231292519</v>
      </c>
      <c r="H63" s="38">
        <v>15.515873015873019</v>
      </c>
      <c r="I63" s="38">
        <v>17.416666666666671</v>
      </c>
      <c r="J63" s="38">
        <v>18.344155844155846</v>
      </c>
      <c r="K63" s="38">
        <v>16.334325396825395</v>
      </c>
      <c r="L63" s="38">
        <v>18.392857142857146</v>
      </c>
      <c r="M63" s="38">
        <v>20.086580086580089</v>
      </c>
      <c r="N63" s="38">
        <v>22.797619047619051</v>
      </c>
      <c r="O63" s="39">
        <f t="shared" si="0"/>
        <v>17.222152516795376</v>
      </c>
    </row>
    <row r="64" spans="1:15" ht="17.25" customHeight="1" x14ac:dyDescent="0.25">
      <c r="A64" s="36" t="s">
        <v>24</v>
      </c>
      <c r="B64" s="37" t="s">
        <v>79</v>
      </c>
      <c r="C64" s="38">
        <v>11.807692307692308</v>
      </c>
      <c r="D64" s="38">
        <v>10.01010101010101</v>
      </c>
      <c r="E64" s="38">
        <v>10.280303030303029</v>
      </c>
      <c r="F64" s="38">
        <v>10.534722222222223</v>
      </c>
      <c r="G64" s="38">
        <v>10.958333333333334</v>
      </c>
      <c r="H64" s="38">
        <v>11.201388888888891</v>
      </c>
      <c r="I64" s="38">
        <v>12.691666666666666</v>
      </c>
      <c r="J64" s="38">
        <v>13.537878787878789</v>
      </c>
      <c r="K64" s="38">
        <v>13.385416666666666</v>
      </c>
      <c r="L64" s="38">
        <v>14.230555555555556</v>
      </c>
      <c r="M64" s="38">
        <v>14.518939393939393</v>
      </c>
      <c r="N64" s="38">
        <v>13.863636363636363</v>
      </c>
      <c r="O64" s="39">
        <f t="shared" si="0"/>
        <v>12.251719518907018</v>
      </c>
    </row>
    <row r="65" spans="1:16" ht="17.25" customHeight="1" x14ac:dyDescent="0.25">
      <c r="A65" s="36" t="s">
        <v>241</v>
      </c>
      <c r="B65" s="37" t="s">
        <v>79</v>
      </c>
      <c r="C65" s="38">
        <v>25.923076923076923</v>
      </c>
      <c r="D65" s="38">
        <v>22.305555555555557</v>
      </c>
      <c r="E65" s="38">
        <v>18.613636363636363</v>
      </c>
      <c r="F65" s="38">
        <v>18.479166666666668</v>
      </c>
      <c r="G65" s="38">
        <v>19.011904761904759</v>
      </c>
      <c r="H65" s="38">
        <v>20.805555555555554</v>
      </c>
      <c r="I65" s="38">
        <v>19.100000000000001</v>
      </c>
      <c r="J65" s="38">
        <v>19.818181818181817</v>
      </c>
      <c r="K65" s="38">
        <v>20.777777777777775</v>
      </c>
      <c r="L65" s="38">
        <v>32.355555555555554</v>
      </c>
      <c r="M65" s="38">
        <v>38.522727272727273</v>
      </c>
      <c r="N65" s="38">
        <v>30.833333333333336</v>
      </c>
      <c r="O65" s="39">
        <f t="shared" si="0"/>
        <v>23.878872631997634</v>
      </c>
    </row>
    <row r="66" spans="1:16" ht="17.25" customHeight="1" x14ac:dyDescent="0.25">
      <c r="A66" s="36" t="s">
        <v>25</v>
      </c>
      <c r="B66" s="37" t="s">
        <v>79</v>
      </c>
      <c r="C66" s="38">
        <v>30.474358974358974</v>
      </c>
      <c r="D66" s="38">
        <v>27.464646464646464</v>
      </c>
      <c r="E66" s="38">
        <v>26.25</v>
      </c>
      <c r="F66" s="38">
        <v>23.680555555555554</v>
      </c>
      <c r="G66" s="38">
        <v>21.25595238095238</v>
      </c>
      <c r="H66" s="38">
        <v>22.972222222222218</v>
      </c>
      <c r="I66" s="38">
        <v>23.366666666666667</v>
      </c>
      <c r="J66" s="38">
        <v>23.424242424242422</v>
      </c>
      <c r="K66" s="38">
        <v>20.645833333333332</v>
      </c>
      <c r="L66" s="38">
        <v>21.861111111111111</v>
      </c>
      <c r="M66" s="38">
        <v>26.371212121212121</v>
      </c>
      <c r="N66" s="38">
        <v>32.992424242424242</v>
      </c>
      <c r="O66" s="39">
        <f t="shared" si="0"/>
        <v>25.063268791393796</v>
      </c>
    </row>
    <row r="67" spans="1:16" ht="17.25" customHeight="1" x14ac:dyDescent="0.25">
      <c r="A67" s="36" t="s">
        <v>26</v>
      </c>
      <c r="B67" s="37" t="s">
        <v>63</v>
      </c>
      <c r="C67" s="38">
        <v>48.32549857549855</v>
      </c>
      <c r="D67" s="38">
        <v>40.822811447811453</v>
      </c>
      <c r="E67" s="38">
        <v>41.63841945091945</v>
      </c>
      <c r="F67" s="38">
        <v>41.742766203703717</v>
      </c>
      <c r="G67" s="38">
        <v>41.098958333333329</v>
      </c>
      <c r="H67" s="38">
        <v>48.264756944444443</v>
      </c>
      <c r="I67" s="38">
        <v>51.507098765432104</v>
      </c>
      <c r="J67" s="38">
        <v>52.72727272727272</v>
      </c>
      <c r="K67" s="38">
        <v>51.840277777777771</v>
      </c>
      <c r="L67" s="38">
        <v>50.097222222222236</v>
      </c>
      <c r="M67" s="38">
        <v>53.901515151515149</v>
      </c>
      <c r="N67" s="38">
        <v>49.727272727272727</v>
      </c>
      <c r="O67" s="39">
        <f t="shared" si="0"/>
        <v>47.6411558606003</v>
      </c>
    </row>
    <row r="68" spans="1:16" ht="17.25" customHeight="1" x14ac:dyDescent="0.25">
      <c r="A68" s="36" t="s">
        <v>242</v>
      </c>
      <c r="B68" s="37" t="s">
        <v>79</v>
      </c>
      <c r="C68" s="38">
        <v>42.852564102564102</v>
      </c>
      <c r="D68" s="38">
        <v>24.636363636363637</v>
      </c>
      <c r="E68" s="38">
        <v>17.893939393939394</v>
      </c>
      <c r="F68" s="38">
        <v>19.868055555555557</v>
      </c>
      <c r="G68" s="38">
        <v>21.809523809523807</v>
      </c>
      <c r="H68" s="38">
        <v>21.0625</v>
      </c>
      <c r="I68" s="38">
        <v>23.588888888888889</v>
      </c>
      <c r="J68" s="38">
        <v>20.742424242424242</v>
      </c>
      <c r="K68" s="38">
        <v>18.055555555555557</v>
      </c>
      <c r="L68" s="38">
        <v>18.105555555555558</v>
      </c>
      <c r="M68" s="38">
        <v>23.121212121212121</v>
      </c>
      <c r="N68" s="38">
        <v>22.954545454545453</v>
      </c>
      <c r="O68" s="39">
        <f t="shared" si="0"/>
        <v>22.890927359677359</v>
      </c>
    </row>
    <row r="69" spans="1:16" ht="17.25" customHeight="1" x14ac:dyDescent="0.25">
      <c r="A69" s="36" t="s">
        <v>203</v>
      </c>
      <c r="B69" s="37" t="s">
        <v>79</v>
      </c>
      <c r="C69" s="38"/>
      <c r="D69" s="38">
        <v>14.722222222222221</v>
      </c>
      <c r="E69" s="38">
        <v>9.8333333333333339</v>
      </c>
      <c r="F69" s="38">
        <v>12</v>
      </c>
      <c r="G69" s="38"/>
      <c r="H69" s="38"/>
      <c r="I69" s="38"/>
      <c r="J69" s="38"/>
      <c r="K69" s="38"/>
      <c r="L69" s="38"/>
      <c r="M69" s="38"/>
      <c r="N69" s="38"/>
      <c r="O69" s="39">
        <f t="shared" si="0"/>
        <v>12.185185185185185</v>
      </c>
    </row>
    <row r="70" spans="1:16" ht="17.25" customHeight="1" x14ac:dyDescent="0.25">
      <c r="A70" s="36" t="s">
        <v>243</v>
      </c>
      <c r="B70" s="37" t="s">
        <v>79</v>
      </c>
      <c r="C70" s="38">
        <v>34.474358974358971</v>
      </c>
      <c r="D70" s="38">
        <v>15.795454545454545</v>
      </c>
      <c r="E70" s="38">
        <v>12.242424242424244</v>
      </c>
      <c r="F70" s="38">
        <v>15.416666666666666</v>
      </c>
      <c r="G70" s="38">
        <v>19.410714285714285</v>
      </c>
      <c r="H70" s="38">
        <v>21.25</v>
      </c>
      <c r="I70" s="38">
        <v>22.205555555555556</v>
      </c>
      <c r="J70" s="38">
        <v>19.280303030303028</v>
      </c>
      <c r="K70" s="38">
        <v>16.611111111111111</v>
      </c>
      <c r="L70" s="38">
        <v>15.977777777777778</v>
      </c>
      <c r="M70" s="38">
        <v>21.90909090909091</v>
      </c>
      <c r="N70" s="38">
        <v>23.007575757575758</v>
      </c>
      <c r="O70" s="39">
        <f t="shared" si="0"/>
        <v>19.798419404669406</v>
      </c>
    </row>
    <row r="71" spans="1:16" ht="17.25" customHeight="1" x14ac:dyDescent="0.25">
      <c r="A71" s="36" t="s">
        <v>27</v>
      </c>
      <c r="B71" s="37" t="s">
        <v>79</v>
      </c>
      <c r="C71" s="38">
        <v>19.102564102564102</v>
      </c>
      <c r="D71" s="38">
        <v>17.237373737373737</v>
      </c>
      <c r="E71" s="38">
        <v>15.363636363636363</v>
      </c>
      <c r="F71" s="38">
        <v>15.201388888888888</v>
      </c>
      <c r="G71" s="38">
        <v>15.886904761904763</v>
      </c>
      <c r="H71" s="38">
        <v>17.541666666666668</v>
      </c>
      <c r="I71" s="38">
        <v>18.694444444444446</v>
      </c>
      <c r="J71" s="38">
        <v>19.75</v>
      </c>
      <c r="K71" s="38">
        <v>17.847222222222221</v>
      </c>
      <c r="L71" s="38">
        <v>19.838888888888889</v>
      </c>
      <c r="M71" s="38">
        <v>26.628787878787875</v>
      </c>
      <c r="N71" s="38">
        <v>25.189393939393938</v>
      </c>
      <c r="O71" s="39">
        <f t="shared" si="0"/>
        <v>19.023522657897658</v>
      </c>
    </row>
    <row r="72" spans="1:16" x14ac:dyDescent="0.25">
      <c r="A72" s="15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"/>
      <c r="P72" s="11"/>
    </row>
    <row r="73" spans="1:16" x14ac:dyDescent="0.25">
      <c r="A73" s="11"/>
      <c r="B73" s="10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80" t="s">
        <v>68</v>
      </c>
      <c r="P73" s="11"/>
    </row>
    <row r="74" spans="1:16" ht="15.75" x14ac:dyDescent="0.25">
      <c r="A74" s="692" t="s">
        <v>78</v>
      </c>
      <c r="B74" s="692"/>
      <c r="C74" s="692"/>
      <c r="D74" s="692"/>
      <c r="E74" s="692"/>
      <c r="F74" s="692"/>
      <c r="G74" s="692"/>
      <c r="H74" s="692"/>
      <c r="I74" s="692"/>
      <c r="J74" s="692"/>
      <c r="K74" s="692"/>
      <c r="L74" s="692"/>
      <c r="M74" s="692"/>
      <c r="N74" s="692"/>
      <c r="O74" s="692"/>
      <c r="P74" s="11"/>
    </row>
    <row r="75" spans="1:16" ht="15.75" x14ac:dyDescent="0.25">
      <c r="A75" s="692" t="s">
        <v>297</v>
      </c>
      <c r="B75" s="692"/>
      <c r="C75" s="692"/>
      <c r="D75" s="692"/>
      <c r="E75" s="692"/>
      <c r="F75" s="692"/>
      <c r="G75" s="692"/>
      <c r="H75" s="692"/>
      <c r="I75" s="692"/>
      <c r="J75" s="692"/>
      <c r="K75" s="692"/>
      <c r="L75" s="692"/>
      <c r="M75" s="692"/>
      <c r="N75" s="692"/>
      <c r="O75" s="692"/>
      <c r="P75" s="11"/>
    </row>
    <row r="76" spans="1:16" ht="2.25" customHeight="1" x14ac:dyDescent="0.25">
      <c r="A76" s="12"/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6" ht="20.25" customHeight="1" x14ac:dyDescent="0.25">
      <c r="A77" s="181"/>
      <c r="B77" s="182"/>
      <c r="C77" s="719" t="s">
        <v>298</v>
      </c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721"/>
      <c r="O77" s="183"/>
    </row>
    <row r="78" spans="1:16" ht="18.75" customHeight="1" x14ac:dyDescent="0.25">
      <c r="A78" s="184" t="s">
        <v>0</v>
      </c>
      <c r="B78" s="184" t="s">
        <v>263</v>
      </c>
      <c r="C78" s="184" t="s">
        <v>1</v>
      </c>
      <c r="D78" s="184" t="s">
        <v>2</v>
      </c>
      <c r="E78" s="184" t="s">
        <v>3</v>
      </c>
      <c r="F78" s="184" t="s">
        <v>4</v>
      </c>
      <c r="G78" s="184" t="s">
        <v>5</v>
      </c>
      <c r="H78" s="184" t="s">
        <v>6</v>
      </c>
      <c r="I78" s="184" t="s">
        <v>7</v>
      </c>
      <c r="J78" s="184" t="s">
        <v>8</v>
      </c>
      <c r="K78" s="184" t="s">
        <v>9</v>
      </c>
      <c r="L78" s="184" t="s">
        <v>10</v>
      </c>
      <c r="M78" s="184" t="s">
        <v>11</v>
      </c>
      <c r="N78" s="184" t="s">
        <v>12</v>
      </c>
      <c r="O78" s="184" t="s">
        <v>13</v>
      </c>
    </row>
    <row r="79" spans="1:16" s="11" customFormat="1" ht="18.75" customHeight="1" x14ac:dyDescent="0.25">
      <c r="A79" s="36" t="s">
        <v>28</v>
      </c>
      <c r="B79" s="37" t="s">
        <v>79</v>
      </c>
      <c r="C79" s="38">
        <v>34.455128205128204</v>
      </c>
      <c r="D79" s="38">
        <v>36.507575757575758</v>
      </c>
      <c r="E79" s="38">
        <v>38.38636363636364</v>
      </c>
      <c r="F79" s="38">
        <v>32.076388888888893</v>
      </c>
      <c r="G79" s="38">
        <v>30.642857142857142</v>
      </c>
      <c r="H79" s="38">
        <v>30.986111111111111</v>
      </c>
      <c r="I79" s="38">
        <v>32.533333333333331</v>
      </c>
      <c r="J79" s="38">
        <v>31.234848484848488</v>
      </c>
      <c r="K79" s="38">
        <v>32.9375</v>
      </c>
      <c r="L79" s="38">
        <v>36.111111111111114</v>
      </c>
      <c r="M79" s="38">
        <v>44.356060606060602</v>
      </c>
      <c r="N79" s="38">
        <v>47.272727272727273</v>
      </c>
      <c r="O79" s="39">
        <f t="shared" ref="O79:O87" si="1">AVERAGE(C79:N79)</f>
        <v>35.625000462500459</v>
      </c>
    </row>
    <row r="80" spans="1:16" s="11" customFormat="1" ht="18.75" customHeight="1" x14ac:dyDescent="0.25">
      <c r="A80" s="36" t="s">
        <v>50</v>
      </c>
      <c r="B80" s="37" t="s">
        <v>79</v>
      </c>
      <c r="C80" s="38">
        <v>34.282051282051285</v>
      </c>
      <c r="D80" s="38">
        <v>33.641414141414138</v>
      </c>
      <c r="E80" s="38">
        <v>35.340909090909093</v>
      </c>
      <c r="F80" s="38">
        <v>30.506944444444446</v>
      </c>
      <c r="G80" s="38">
        <v>31.636904761904763</v>
      </c>
      <c r="H80" s="38">
        <v>30.986111111111111</v>
      </c>
      <c r="I80" s="38">
        <v>33.00555555555556</v>
      </c>
      <c r="J80" s="38">
        <v>30.901515151515149</v>
      </c>
      <c r="K80" s="38">
        <v>29.666666666666668</v>
      </c>
      <c r="L80" s="38">
        <v>34.277777777777786</v>
      </c>
      <c r="M80" s="38">
        <v>38.901515151515156</v>
      </c>
      <c r="N80" s="38">
        <v>46.098484848484844</v>
      </c>
      <c r="O80" s="39">
        <f t="shared" si="1"/>
        <v>34.103820831945832</v>
      </c>
    </row>
    <row r="81" spans="1:16" s="11" customFormat="1" ht="18.75" customHeight="1" x14ac:dyDescent="0.25">
      <c r="A81" s="36" t="s">
        <v>29</v>
      </c>
      <c r="B81" s="37" t="s">
        <v>79</v>
      </c>
      <c r="C81" s="38">
        <v>35.294871794871796</v>
      </c>
      <c r="D81" s="38">
        <v>35.803030303030305</v>
      </c>
      <c r="E81" s="38">
        <v>36.590909090909093</v>
      </c>
      <c r="F81" s="38">
        <v>32.68055555555555</v>
      </c>
      <c r="G81" s="38">
        <v>29.821428571428573</v>
      </c>
      <c r="H81" s="38">
        <v>31.965277777777775</v>
      </c>
      <c r="I81" s="38">
        <v>32.705555555555556</v>
      </c>
      <c r="J81" s="38">
        <v>33.893939393939391</v>
      </c>
      <c r="K81" s="38">
        <v>33.013888888888893</v>
      </c>
      <c r="L81" s="38">
        <v>34.888888888888886</v>
      </c>
      <c r="M81" s="38">
        <v>37.075757575757571</v>
      </c>
      <c r="N81" s="38">
        <v>35.340909090909093</v>
      </c>
      <c r="O81" s="39">
        <f t="shared" si="1"/>
        <v>34.089584373959376</v>
      </c>
    </row>
    <row r="82" spans="1:16" s="11" customFormat="1" ht="18.75" customHeight="1" x14ac:dyDescent="0.25">
      <c r="A82" s="36" t="s">
        <v>30</v>
      </c>
      <c r="B82" s="37" t="s">
        <v>79</v>
      </c>
      <c r="C82" s="38">
        <v>60.96153846153846</v>
      </c>
      <c r="D82" s="38">
        <v>53.484848484848492</v>
      </c>
      <c r="E82" s="38">
        <v>49.992424242424249</v>
      </c>
      <c r="F82" s="38">
        <v>50.3125</v>
      </c>
      <c r="G82" s="38">
        <v>44.791666666666671</v>
      </c>
      <c r="H82" s="38">
        <v>53.19444444444445</v>
      </c>
      <c r="I82" s="38">
        <v>47.033333333333331</v>
      </c>
      <c r="J82" s="38">
        <v>47.401515151515156</v>
      </c>
      <c r="K82" s="38">
        <v>49.486111111111107</v>
      </c>
      <c r="L82" s="38">
        <v>47.361111111111107</v>
      </c>
      <c r="M82" s="38">
        <v>51.287878787878782</v>
      </c>
      <c r="N82" s="38">
        <v>50.037878787878782</v>
      </c>
      <c r="O82" s="39">
        <f t="shared" si="1"/>
        <v>50.445437548562545</v>
      </c>
    </row>
    <row r="83" spans="1:16" s="11" customFormat="1" ht="18.75" customHeight="1" x14ac:dyDescent="0.25">
      <c r="A83" s="36" t="s">
        <v>31</v>
      </c>
      <c r="B83" s="37" t="s">
        <v>79</v>
      </c>
      <c r="C83" s="38">
        <v>54.564102564102569</v>
      </c>
      <c r="D83" s="38">
        <v>47.504208754208754</v>
      </c>
      <c r="E83" s="38">
        <v>43.5</v>
      </c>
      <c r="F83" s="38">
        <v>42.923611111111114</v>
      </c>
      <c r="G83" s="38">
        <v>46.994047619047613</v>
      </c>
      <c r="H83" s="38">
        <v>54.826388888888886</v>
      </c>
      <c r="I83" s="38">
        <v>66.620370370370367</v>
      </c>
      <c r="J83" s="38">
        <v>59.696969696969703</v>
      </c>
      <c r="K83" s="38">
        <v>58.347222222222229</v>
      </c>
      <c r="L83" s="38">
        <v>50.361111111111107</v>
      </c>
      <c r="M83" s="38">
        <v>51.212121212121218</v>
      </c>
      <c r="N83" s="38">
        <v>52.916666666666657</v>
      </c>
      <c r="O83" s="39">
        <f t="shared" si="1"/>
        <v>52.455568351401688</v>
      </c>
    </row>
    <row r="84" spans="1:16" s="11" customFormat="1" ht="18.75" customHeight="1" x14ac:dyDescent="0.25">
      <c r="A84" s="54" t="s">
        <v>51</v>
      </c>
      <c r="B84" s="37" t="s">
        <v>82</v>
      </c>
      <c r="C84" s="38">
        <v>30.365384615384617</v>
      </c>
      <c r="D84" s="38">
        <v>27.836205189146366</v>
      </c>
      <c r="E84" s="38">
        <v>24.545454545454547</v>
      </c>
      <c r="F84" s="38">
        <v>28.104166666666668</v>
      </c>
      <c r="G84" s="38">
        <v>28.523809523809522</v>
      </c>
      <c r="H84" s="38">
        <v>29.763888888888889</v>
      </c>
      <c r="I84" s="38">
        <v>30.25</v>
      </c>
      <c r="J84" s="38">
        <v>33.06818181818182</v>
      </c>
      <c r="K84" s="38">
        <v>35.451388888888893</v>
      </c>
      <c r="L84" s="38">
        <v>27.888888888888889</v>
      </c>
      <c r="M84" s="38">
        <v>30.833333333333336</v>
      </c>
      <c r="N84" s="38">
        <v>32.242424242424242</v>
      </c>
      <c r="O84" s="39">
        <f t="shared" si="1"/>
        <v>29.906093883422315</v>
      </c>
    </row>
    <row r="85" spans="1:16" s="11" customFormat="1" ht="18.75" customHeight="1" x14ac:dyDescent="0.25">
      <c r="A85" s="54" t="s">
        <v>244</v>
      </c>
      <c r="B85" s="37" t="s">
        <v>82</v>
      </c>
      <c r="C85" s="38">
        <v>30.102564102564102</v>
      </c>
      <c r="D85" s="38">
        <v>30.219696969696972</v>
      </c>
      <c r="E85" s="38">
        <v>26.037878787878789</v>
      </c>
      <c r="F85" s="38">
        <v>29.048611111111111</v>
      </c>
      <c r="G85" s="38">
        <v>28.848214285714285</v>
      </c>
      <c r="H85" s="38">
        <v>28.194444444444443</v>
      </c>
      <c r="I85" s="38">
        <v>30.094444444444441</v>
      </c>
      <c r="J85" s="38">
        <v>41.893939393939398</v>
      </c>
      <c r="K85" s="38">
        <v>64.844444444444449</v>
      </c>
      <c r="L85" s="38">
        <v>36.277777777777779</v>
      </c>
      <c r="M85" s="38">
        <v>36.060606060606062</v>
      </c>
      <c r="N85" s="38">
        <v>42.159090909090907</v>
      </c>
      <c r="O85" s="39">
        <f t="shared" si="1"/>
        <v>35.31514272764273</v>
      </c>
    </row>
    <row r="86" spans="1:16" s="11" customFormat="1" ht="18.75" customHeight="1" x14ac:dyDescent="0.25">
      <c r="A86" s="36" t="s">
        <v>43</v>
      </c>
      <c r="B86" s="37" t="s">
        <v>79</v>
      </c>
      <c r="C86" s="38">
        <v>28.775641025641026</v>
      </c>
      <c r="D86" s="38">
        <v>23.007575757575758</v>
      </c>
      <c r="E86" s="38">
        <v>19.689393939393941</v>
      </c>
      <c r="F86" s="38">
        <v>20.847222222222221</v>
      </c>
      <c r="G86" s="38">
        <v>19.464285714285715</v>
      </c>
      <c r="H86" s="38">
        <v>22.375</v>
      </c>
      <c r="I86" s="38">
        <v>23.183333333333334</v>
      </c>
      <c r="J86" s="38">
        <v>22.643939393939394</v>
      </c>
      <c r="K86" s="38">
        <v>23.277777777777782</v>
      </c>
      <c r="L86" s="38">
        <v>26.444444444444443</v>
      </c>
      <c r="M86" s="38">
        <v>34.20454545454546</v>
      </c>
      <c r="N86" s="38">
        <v>31.537878787878789</v>
      </c>
      <c r="O86" s="39">
        <f t="shared" si="1"/>
        <v>24.620919820919823</v>
      </c>
    </row>
    <row r="87" spans="1:16" s="11" customFormat="1" ht="18.75" customHeight="1" x14ac:dyDescent="0.25">
      <c r="A87" s="36" t="s">
        <v>52</v>
      </c>
      <c r="B87" s="37" t="s">
        <v>82</v>
      </c>
      <c r="C87" s="38">
        <v>69.391025641025649</v>
      </c>
      <c r="D87" s="38">
        <v>68.434343434343432</v>
      </c>
      <c r="E87" s="38">
        <v>64.12121212121211</v>
      </c>
      <c r="F87" s="38">
        <v>60.993055555555564</v>
      </c>
      <c r="G87" s="38">
        <v>56.31547619047619</v>
      </c>
      <c r="H87" s="38">
        <v>61.49305555555555</v>
      </c>
      <c r="I87" s="38">
        <v>58.238888888888894</v>
      </c>
      <c r="J87" s="38">
        <v>56.439393939393931</v>
      </c>
      <c r="K87" s="38">
        <v>61.111111111111107</v>
      </c>
      <c r="L87" s="38">
        <v>58.583333333333336</v>
      </c>
      <c r="M87" s="38">
        <v>66.515151515151516</v>
      </c>
      <c r="N87" s="38">
        <v>65.227272727272734</v>
      </c>
      <c r="O87" s="39">
        <f t="shared" si="1"/>
        <v>62.238610001110004</v>
      </c>
    </row>
    <row r="88" spans="1:16" ht="20.25" customHeight="1" x14ac:dyDescent="0.25">
      <c r="A88" s="131" t="s">
        <v>53</v>
      </c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7"/>
    </row>
    <row r="89" spans="1:16" ht="15" customHeight="1" x14ac:dyDescent="0.25">
      <c r="A89" s="36" t="s">
        <v>32</v>
      </c>
      <c r="B89" s="37" t="s">
        <v>63</v>
      </c>
      <c r="C89" s="38">
        <v>23.333333333333332</v>
      </c>
      <c r="D89" s="38">
        <v>24.185374149659864</v>
      </c>
      <c r="E89" s="38">
        <v>24.743562743992189</v>
      </c>
      <c r="F89" s="38">
        <v>13.5</v>
      </c>
      <c r="G89" s="38">
        <v>15.714285714285714</v>
      </c>
      <c r="H89" s="38">
        <v>27.638888888888889</v>
      </c>
      <c r="I89" s="38">
        <v>24.005555555555553</v>
      </c>
      <c r="J89" s="38">
        <v>19.848484848484848</v>
      </c>
      <c r="K89" s="38">
        <v>18.819444444444446</v>
      </c>
      <c r="L89" s="38">
        <v>18.533333333333335</v>
      </c>
      <c r="M89" s="38">
        <v>21.924242424242422</v>
      </c>
      <c r="N89" s="38">
        <v>26.944444444444443</v>
      </c>
      <c r="O89" s="39">
        <f t="shared" ref="O89:O104" si="2">AVERAGE(C89:N89)</f>
        <v>21.599245823388756</v>
      </c>
    </row>
    <row r="90" spans="1:16" ht="15" customHeight="1" x14ac:dyDescent="0.25">
      <c r="A90" s="36" t="s">
        <v>274</v>
      </c>
      <c r="B90" s="37" t="s">
        <v>63</v>
      </c>
      <c r="C90" s="193">
        <v>21.487179487179489</v>
      </c>
      <c r="D90" s="193">
        <v>21.914141414141412</v>
      </c>
      <c r="E90" s="193">
        <v>25.257575757575754</v>
      </c>
      <c r="F90" s="193">
        <v>29.541666666666671</v>
      </c>
      <c r="G90" s="193">
        <v>36.180555555555557</v>
      </c>
      <c r="H90" s="193">
        <v>37.5</v>
      </c>
      <c r="I90" s="193"/>
      <c r="J90" s="193">
        <v>35</v>
      </c>
      <c r="K90" s="193"/>
      <c r="L90" s="193">
        <v>25</v>
      </c>
      <c r="M90" s="193">
        <v>27.727272727272727</v>
      </c>
      <c r="N90" s="193">
        <v>22.257575757575758</v>
      </c>
      <c r="O90" s="39">
        <f t="shared" si="2"/>
        <v>28.186596736596737</v>
      </c>
      <c r="P90" s="140"/>
    </row>
    <row r="91" spans="1:16" ht="15" customHeight="1" x14ac:dyDescent="0.25">
      <c r="A91" s="36" t="s">
        <v>275</v>
      </c>
      <c r="B91" s="37" t="s">
        <v>63</v>
      </c>
      <c r="C91" s="38">
        <v>65.897435897435898</v>
      </c>
      <c r="D91" s="38">
        <v>81.506734006734007</v>
      </c>
      <c r="E91" s="38">
        <v>87.833333333333343</v>
      </c>
      <c r="F91" s="38">
        <v>82.875</v>
      </c>
      <c r="G91" s="38">
        <v>51.726190476190467</v>
      </c>
      <c r="H91" s="38">
        <v>52.083333333333336</v>
      </c>
      <c r="I91" s="38">
        <v>55.638888888888893</v>
      </c>
      <c r="J91" s="38">
        <v>65.340909090909093</v>
      </c>
      <c r="K91" s="38">
        <v>66.597222222222214</v>
      </c>
      <c r="L91" s="38">
        <v>62.619047619047628</v>
      </c>
      <c r="M91" s="38">
        <v>64.444444444444443</v>
      </c>
      <c r="N91" s="38">
        <v>60</v>
      </c>
      <c r="O91" s="39">
        <f t="shared" si="2"/>
        <v>66.380211609378264</v>
      </c>
    </row>
    <row r="92" spans="1:16" ht="15" customHeight="1" x14ac:dyDescent="0.25">
      <c r="A92" s="36" t="s">
        <v>276</v>
      </c>
      <c r="B92" s="37" t="s">
        <v>63</v>
      </c>
      <c r="C92" s="38"/>
      <c r="D92" s="38">
        <v>64.608585858585855</v>
      </c>
      <c r="E92" s="38"/>
      <c r="F92" s="38">
        <v>62.916666666666664</v>
      </c>
      <c r="G92" s="38">
        <v>50</v>
      </c>
      <c r="H92" s="38">
        <v>40.731481481481488</v>
      </c>
      <c r="I92" s="38">
        <v>40.555555555555557</v>
      </c>
      <c r="J92" s="38">
        <v>49.166666666666657</v>
      </c>
      <c r="K92" s="38">
        <v>50.416666666666664</v>
      </c>
      <c r="L92" s="38">
        <v>49.166666666666664</v>
      </c>
      <c r="M92" s="38">
        <v>51.875</v>
      </c>
      <c r="N92" s="38"/>
      <c r="O92" s="39">
        <f t="shared" si="2"/>
        <v>51.048587729143293</v>
      </c>
    </row>
    <row r="93" spans="1:16" ht="15" customHeight="1" x14ac:dyDescent="0.25">
      <c r="A93" s="36" t="s">
        <v>277</v>
      </c>
      <c r="B93" s="37" t="s">
        <v>63</v>
      </c>
      <c r="C93" s="38"/>
      <c r="D93" s="38">
        <v>44.916666666666671</v>
      </c>
      <c r="E93" s="38"/>
      <c r="F93" s="38">
        <v>50.833333333333336</v>
      </c>
      <c r="G93" s="38">
        <v>40</v>
      </c>
      <c r="H93" s="38">
        <v>29.444444444444443</v>
      </c>
      <c r="I93" s="38">
        <v>30.357142857142858</v>
      </c>
      <c r="J93" s="38"/>
      <c r="K93" s="38">
        <v>39.166666666666664</v>
      </c>
      <c r="L93" s="38">
        <v>38</v>
      </c>
      <c r="M93" s="38">
        <v>25</v>
      </c>
      <c r="N93" s="38"/>
      <c r="O93" s="39">
        <f t="shared" si="2"/>
        <v>37.214781746031747</v>
      </c>
    </row>
    <row r="94" spans="1:16" ht="15" customHeight="1" x14ac:dyDescent="0.25">
      <c r="A94" s="36" t="s">
        <v>278</v>
      </c>
      <c r="B94" s="37" t="s">
        <v>63</v>
      </c>
      <c r="C94" s="38">
        <v>72.051282051282058</v>
      </c>
      <c r="D94" s="38">
        <v>81.666666666666657</v>
      </c>
      <c r="E94" s="38">
        <v>78.787878787878782</v>
      </c>
      <c r="F94" s="38">
        <v>73.263888888888886</v>
      </c>
      <c r="G94" s="38">
        <v>50.488095238095234</v>
      </c>
      <c r="H94" s="38">
        <v>52.076388888888886</v>
      </c>
      <c r="I94" s="38">
        <v>52.68333333333333</v>
      </c>
      <c r="J94" s="38">
        <v>60.712121212121204</v>
      </c>
      <c r="K94" s="38">
        <v>65.1736111111111</v>
      </c>
      <c r="L94" s="38">
        <v>63.916666666666671</v>
      </c>
      <c r="M94" s="38">
        <v>49.583333333333343</v>
      </c>
      <c r="N94" s="38">
        <v>49.659090909090907</v>
      </c>
      <c r="O94" s="39">
        <f t="shared" si="2"/>
        <v>62.505196423946416</v>
      </c>
    </row>
    <row r="95" spans="1:16" ht="15" customHeight="1" x14ac:dyDescent="0.25">
      <c r="A95" s="36" t="s">
        <v>279</v>
      </c>
      <c r="B95" s="37" t="s">
        <v>63</v>
      </c>
      <c r="C95" s="38"/>
      <c r="D95" s="38">
        <v>63.737373737373737</v>
      </c>
      <c r="E95" s="38"/>
      <c r="F95" s="38">
        <v>49.458333333333336</v>
      </c>
      <c r="G95" s="38">
        <v>65</v>
      </c>
      <c r="H95" s="38">
        <v>36.700000000000003</v>
      </c>
      <c r="I95" s="38">
        <v>38.627777777777773</v>
      </c>
      <c r="J95" s="38">
        <v>44.696969696969703</v>
      </c>
      <c r="K95" s="38">
        <v>46.770833333333336</v>
      </c>
      <c r="L95" s="38">
        <v>46.055555555555557</v>
      </c>
      <c r="M95" s="38">
        <v>38.06818181818182</v>
      </c>
      <c r="N95" s="38">
        <v>36.515151515151516</v>
      </c>
      <c r="O95" s="39">
        <f t="shared" si="2"/>
        <v>46.563017676767672</v>
      </c>
    </row>
    <row r="96" spans="1:16" ht="15" customHeight="1" x14ac:dyDescent="0.25">
      <c r="A96" s="36" t="s">
        <v>280</v>
      </c>
      <c r="B96" s="37" t="s">
        <v>63</v>
      </c>
      <c r="C96" s="38"/>
      <c r="D96" s="38">
        <v>43.125</v>
      </c>
      <c r="E96" s="38"/>
      <c r="F96" s="38">
        <v>32.6</v>
      </c>
      <c r="G96" s="38"/>
      <c r="H96" s="38">
        <v>25.533333333333335</v>
      </c>
      <c r="I96" s="38">
        <v>25.666666666666668</v>
      </c>
      <c r="J96" s="38">
        <v>29.651515151515149</v>
      </c>
      <c r="K96" s="38">
        <v>33.611111111111107</v>
      </c>
      <c r="L96" s="38">
        <v>35.444444444444443</v>
      </c>
      <c r="M96" s="38">
        <v>26.25</v>
      </c>
      <c r="N96" s="38">
        <v>27.5</v>
      </c>
      <c r="O96" s="39">
        <f t="shared" si="2"/>
        <v>31.04245230078563</v>
      </c>
    </row>
    <row r="97" spans="1:16" ht="15" customHeight="1" x14ac:dyDescent="0.25">
      <c r="A97" s="36" t="s">
        <v>33</v>
      </c>
      <c r="B97" s="37" t="s">
        <v>63</v>
      </c>
      <c r="C97" s="38">
        <v>5.259615384615385</v>
      </c>
      <c r="D97" s="38">
        <v>4.7651515151515147</v>
      </c>
      <c r="E97" s="38">
        <v>4.4279545454545453</v>
      </c>
      <c r="F97" s="38">
        <v>4.548541666666666</v>
      </c>
      <c r="G97" s="38">
        <v>4.3847619047619046</v>
      </c>
      <c r="H97" s="38">
        <v>4.572916666666667</v>
      </c>
      <c r="I97" s="38">
        <v>4.4488333333333339</v>
      </c>
      <c r="J97" s="38">
        <v>4.5640909090909085</v>
      </c>
      <c r="K97" s="38">
        <v>4.6111111111111107</v>
      </c>
      <c r="L97" s="38">
        <v>4.5166666666666666</v>
      </c>
      <c r="M97" s="38">
        <v>4.5147727272727272</v>
      </c>
      <c r="N97" s="38">
        <v>4.5782828282828296</v>
      </c>
      <c r="O97" s="39">
        <f t="shared" si="2"/>
        <v>4.5993916049228556</v>
      </c>
    </row>
    <row r="98" spans="1:16" ht="15" customHeight="1" x14ac:dyDescent="0.25">
      <c r="A98" s="36" t="s">
        <v>245</v>
      </c>
      <c r="B98" s="37" t="s">
        <v>80</v>
      </c>
      <c r="C98" s="38">
        <v>66.743589743589752</v>
      </c>
      <c r="D98" s="38">
        <v>80.326599326599322</v>
      </c>
      <c r="E98" s="38">
        <v>96.909090909090907</v>
      </c>
      <c r="F98" s="38">
        <v>88.950617283950606</v>
      </c>
      <c r="G98" s="38">
        <v>54.347222222222221</v>
      </c>
      <c r="H98" s="38">
        <v>35.157407407407412</v>
      </c>
      <c r="I98" s="38">
        <v>28.592592592592599</v>
      </c>
      <c r="J98" s="38">
        <v>34.439393939393945</v>
      </c>
      <c r="K98" s="38">
        <v>31.427083333333332</v>
      </c>
      <c r="L98" s="38">
        <v>39.096153846153847</v>
      </c>
      <c r="M98" s="38">
        <v>57.909090909090907</v>
      </c>
      <c r="N98" s="38">
        <v>72.659090909090907</v>
      </c>
      <c r="O98" s="39">
        <f t="shared" si="2"/>
        <v>57.213161035209644</v>
      </c>
    </row>
    <row r="99" spans="1:16" ht="15" customHeight="1" x14ac:dyDescent="0.25">
      <c r="A99" s="36" t="s">
        <v>246</v>
      </c>
      <c r="B99" s="37" t="s">
        <v>80</v>
      </c>
      <c r="C99" s="38">
        <v>55.008241758241759</v>
      </c>
      <c r="D99" s="38">
        <v>63.419913419913421</v>
      </c>
      <c r="E99" s="38">
        <v>133.50979323706596</v>
      </c>
      <c r="F99" s="38">
        <v>156.71944444444443</v>
      </c>
      <c r="G99" s="38">
        <v>75.942857142857136</v>
      </c>
      <c r="H99" s="38">
        <v>38.091666666666669</v>
      </c>
      <c r="I99" s="38">
        <v>25.066666666666663</v>
      </c>
      <c r="J99" s="38">
        <v>28.584090909090904</v>
      </c>
      <c r="K99" s="38">
        <v>30.895833333333332</v>
      </c>
      <c r="L99" s="38">
        <v>53.93333333333333</v>
      </c>
      <c r="M99" s="38">
        <v>67.045454545454547</v>
      </c>
      <c r="N99" s="38">
        <v>83.13636363636364</v>
      </c>
      <c r="O99" s="39">
        <f t="shared" si="2"/>
        <v>67.612804924452647</v>
      </c>
      <c r="P99" s="140"/>
    </row>
    <row r="100" spans="1:16" ht="15" customHeight="1" x14ac:dyDescent="0.25">
      <c r="A100" s="36" t="s">
        <v>281</v>
      </c>
      <c r="B100" s="37" t="s">
        <v>63</v>
      </c>
      <c r="C100" s="38">
        <v>60.096153846153847</v>
      </c>
      <c r="D100" s="38">
        <v>52.171717171717177</v>
      </c>
      <c r="E100" s="38">
        <v>52.348484848484851</v>
      </c>
      <c r="F100" s="38">
        <v>53.090277777777779</v>
      </c>
      <c r="G100" s="38">
        <v>48.369047619047613</v>
      </c>
      <c r="H100" s="38">
        <v>46.94444444444445</v>
      </c>
      <c r="I100" s="38">
        <v>45.922222222222224</v>
      </c>
      <c r="J100" s="38">
        <v>50.56818181818182</v>
      </c>
      <c r="K100" s="38">
        <v>52.534722222222221</v>
      </c>
      <c r="L100" s="38">
        <v>54.027777777777786</v>
      </c>
      <c r="M100" s="38">
        <v>58.674242424242422</v>
      </c>
      <c r="N100" s="38">
        <v>54.507575757575751</v>
      </c>
      <c r="O100" s="39">
        <f t="shared" si="2"/>
        <v>52.437903994153992</v>
      </c>
    </row>
    <row r="101" spans="1:16" ht="15" customHeight="1" x14ac:dyDescent="0.25">
      <c r="A101" s="36" t="s">
        <v>282</v>
      </c>
      <c r="B101" s="37" t="s">
        <v>63</v>
      </c>
      <c r="C101" s="38"/>
      <c r="D101" s="38">
        <v>38.855218855218851</v>
      </c>
      <c r="E101" s="38"/>
      <c r="F101" s="38">
        <v>37.777777777777779</v>
      </c>
      <c r="G101" s="38">
        <v>47.5</v>
      </c>
      <c r="H101" s="38">
        <v>27.452380952380953</v>
      </c>
      <c r="I101" s="38">
        <v>29.811111111111114</v>
      </c>
      <c r="J101" s="38">
        <v>33.484848484848492</v>
      </c>
      <c r="K101" s="38">
        <v>38.402777777777779</v>
      </c>
      <c r="L101" s="38">
        <v>37.722222222222221</v>
      </c>
      <c r="M101" s="38">
        <v>44.242424242424242</v>
      </c>
      <c r="N101" s="38">
        <v>35.555555555555557</v>
      </c>
      <c r="O101" s="39">
        <f t="shared" si="2"/>
        <v>37.080431697931701</v>
      </c>
    </row>
    <row r="102" spans="1:16" ht="15" customHeight="1" x14ac:dyDescent="0.25">
      <c r="A102" s="36" t="s">
        <v>283</v>
      </c>
      <c r="B102" s="37" t="s">
        <v>63</v>
      </c>
      <c r="C102" s="38">
        <v>79.166666666666671</v>
      </c>
      <c r="D102" s="38">
        <v>82.73989898989899</v>
      </c>
      <c r="E102" s="38">
        <v>87.5</v>
      </c>
      <c r="F102" s="38">
        <v>57.5</v>
      </c>
      <c r="G102" s="38">
        <v>79.615384615384613</v>
      </c>
      <c r="H102" s="38">
        <v>45</v>
      </c>
      <c r="I102" s="38">
        <v>90</v>
      </c>
      <c r="J102" s="38">
        <v>118.5</v>
      </c>
      <c r="K102" s="38">
        <v>103.33333333333333</v>
      </c>
      <c r="L102" s="38">
        <v>102.5</v>
      </c>
      <c r="M102" s="38">
        <v>102</v>
      </c>
      <c r="N102" s="38">
        <v>98.333333333333329</v>
      </c>
      <c r="O102" s="39">
        <f t="shared" si="2"/>
        <v>87.182384744884743</v>
      </c>
    </row>
    <row r="103" spans="1:16" ht="15" customHeight="1" x14ac:dyDescent="0.25">
      <c r="A103" s="36" t="s">
        <v>284</v>
      </c>
      <c r="B103" s="37" t="s">
        <v>63</v>
      </c>
      <c r="C103" s="38"/>
      <c r="D103" s="38"/>
      <c r="E103" s="38"/>
      <c r="F103" s="38"/>
      <c r="G103" s="38">
        <v>70</v>
      </c>
      <c r="H103" s="38"/>
      <c r="I103" s="38"/>
      <c r="J103" s="38"/>
      <c r="K103" s="38">
        <v>75</v>
      </c>
      <c r="L103" s="38"/>
      <c r="M103" s="38">
        <v>81.111111111111114</v>
      </c>
      <c r="N103" s="38"/>
      <c r="O103" s="39">
        <f t="shared" si="2"/>
        <v>75.370370370370367</v>
      </c>
    </row>
    <row r="104" spans="1:16" ht="15" customHeight="1" x14ac:dyDescent="0.25">
      <c r="A104" s="36" t="s">
        <v>247</v>
      </c>
      <c r="B104" s="37" t="s">
        <v>80</v>
      </c>
      <c r="C104" s="38">
        <v>44.121025641025646</v>
      </c>
      <c r="D104" s="38">
        <v>48.659090909090907</v>
      </c>
      <c r="E104" s="38">
        <v>49.711212121212114</v>
      </c>
      <c r="F104" s="38">
        <v>68.791666666666657</v>
      </c>
      <c r="G104" s="38">
        <v>84.773809523809518</v>
      </c>
      <c r="H104" s="38">
        <v>96.125</v>
      </c>
      <c r="I104" s="38">
        <v>75.438888888888897</v>
      </c>
      <c r="J104" s="38">
        <v>62.666666666666657</v>
      </c>
      <c r="K104" s="38">
        <v>50.986111111111114</v>
      </c>
      <c r="L104" s="38">
        <v>45.333333333333336</v>
      </c>
      <c r="M104" s="38">
        <v>44.386363636363633</v>
      </c>
      <c r="N104" s="38">
        <v>44.689393939393938</v>
      </c>
      <c r="O104" s="39">
        <f t="shared" si="2"/>
        <v>59.640213536463534</v>
      </c>
    </row>
    <row r="105" spans="1:16" x14ac:dyDescent="0.25">
      <c r="B105" s="194"/>
      <c r="C105" s="195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</row>
    <row r="106" spans="1:16" x14ac:dyDescent="0.25">
      <c r="A106" s="11"/>
      <c r="B106" s="10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80" t="s">
        <v>69</v>
      </c>
    </row>
    <row r="107" spans="1:16" ht="15.75" x14ac:dyDescent="0.25">
      <c r="A107" s="692" t="s">
        <v>78</v>
      </c>
      <c r="B107" s="692"/>
      <c r="C107" s="692"/>
      <c r="D107" s="692"/>
      <c r="E107" s="692"/>
      <c r="F107" s="692"/>
      <c r="G107" s="692"/>
      <c r="H107" s="692"/>
      <c r="I107" s="692"/>
      <c r="J107" s="692"/>
      <c r="K107" s="692"/>
      <c r="L107" s="692"/>
      <c r="M107" s="692"/>
      <c r="N107" s="692"/>
      <c r="O107" s="692"/>
    </row>
    <row r="108" spans="1:16" ht="15.75" x14ac:dyDescent="0.25">
      <c r="A108" s="692" t="s">
        <v>297</v>
      </c>
      <c r="B108" s="692"/>
      <c r="C108" s="692"/>
      <c r="D108" s="692"/>
      <c r="E108" s="692"/>
      <c r="F108" s="692"/>
      <c r="G108" s="692"/>
      <c r="H108" s="692"/>
      <c r="I108" s="692"/>
      <c r="J108" s="692"/>
      <c r="K108" s="692"/>
      <c r="L108" s="692"/>
      <c r="M108" s="692"/>
      <c r="N108" s="692"/>
      <c r="O108" s="692"/>
      <c r="P108" s="11"/>
    </row>
    <row r="109" spans="1:16" ht="3.75" customHeight="1" x14ac:dyDescent="0.25">
      <c r="A109" s="12"/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6" ht="15" customHeight="1" x14ac:dyDescent="0.25">
      <c r="A110" s="181"/>
      <c r="B110" s="182"/>
      <c r="C110" s="719" t="s">
        <v>298</v>
      </c>
      <c r="D110" s="720"/>
      <c r="E110" s="720"/>
      <c r="F110" s="720"/>
      <c r="G110" s="720"/>
      <c r="H110" s="720"/>
      <c r="I110" s="720"/>
      <c r="J110" s="720"/>
      <c r="K110" s="720"/>
      <c r="L110" s="720"/>
      <c r="M110" s="720"/>
      <c r="N110" s="721"/>
      <c r="O110" s="183"/>
    </row>
    <row r="111" spans="1:16" ht="21" customHeight="1" x14ac:dyDescent="0.25">
      <c r="A111" s="184" t="s">
        <v>0</v>
      </c>
      <c r="B111" s="184" t="s">
        <v>263</v>
      </c>
      <c r="C111" s="184" t="s">
        <v>1</v>
      </c>
      <c r="D111" s="184" t="s">
        <v>2</v>
      </c>
      <c r="E111" s="184" t="s">
        <v>3</v>
      </c>
      <c r="F111" s="184" t="s">
        <v>4</v>
      </c>
      <c r="G111" s="184" t="s">
        <v>5</v>
      </c>
      <c r="H111" s="184" t="s">
        <v>6</v>
      </c>
      <c r="I111" s="184" t="s">
        <v>7</v>
      </c>
      <c r="J111" s="184" t="s">
        <v>8</v>
      </c>
      <c r="K111" s="184" t="s">
        <v>9</v>
      </c>
      <c r="L111" s="184" t="s">
        <v>10</v>
      </c>
      <c r="M111" s="184" t="s">
        <v>11</v>
      </c>
      <c r="N111" s="184" t="s">
        <v>12</v>
      </c>
      <c r="O111" s="184" t="s">
        <v>13</v>
      </c>
    </row>
    <row r="112" spans="1:16" ht="15" customHeight="1" x14ac:dyDescent="0.25">
      <c r="A112" s="36" t="s">
        <v>300</v>
      </c>
      <c r="B112" s="37" t="s">
        <v>80</v>
      </c>
      <c r="C112" s="38">
        <v>39.237179487179489</v>
      </c>
      <c r="D112" s="38">
        <v>50.073232323232332</v>
      </c>
      <c r="E112" s="38">
        <v>52.810606060606069</v>
      </c>
      <c r="F112" s="38">
        <v>62.597222222222221</v>
      </c>
      <c r="G112" s="38">
        <v>73.642857142857139</v>
      </c>
      <c r="H112" s="38">
        <v>88.347222222222214</v>
      </c>
      <c r="I112" s="38">
        <v>101.19444444444444</v>
      </c>
      <c r="J112" s="38">
        <v>88.515151515151516</v>
      </c>
      <c r="K112" s="38">
        <v>51.805555555555543</v>
      </c>
      <c r="L112" s="38">
        <v>43.92777777777777</v>
      </c>
      <c r="M112" s="38">
        <v>45</v>
      </c>
      <c r="N112" s="38">
        <v>39</v>
      </c>
      <c r="O112" s="39">
        <f t="shared" ref="O112:O127" si="3">AVERAGE(C112:N112)</f>
        <v>61.345937395937405</v>
      </c>
    </row>
    <row r="113" spans="1:15" ht="15" customHeight="1" x14ac:dyDescent="0.25">
      <c r="A113" s="36" t="s">
        <v>285</v>
      </c>
      <c r="B113" s="37" t="s">
        <v>63</v>
      </c>
      <c r="C113" s="38">
        <v>25.173076923076927</v>
      </c>
      <c r="D113" s="38">
        <v>29.436026936026931</v>
      </c>
      <c r="E113" s="38"/>
      <c r="F113" s="38"/>
      <c r="G113" s="38"/>
      <c r="H113" s="38"/>
      <c r="I113" s="38"/>
      <c r="J113" s="38"/>
      <c r="K113" s="38"/>
      <c r="L113" s="38">
        <v>40</v>
      </c>
      <c r="M113" s="38"/>
      <c r="N113" s="38"/>
      <c r="O113" s="39">
        <f t="shared" si="3"/>
        <v>31.536367953034617</v>
      </c>
    </row>
    <row r="114" spans="1:15" ht="15" customHeight="1" x14ac:dyDescent="0.25">
      <c r="A114" s="36" t="s">
        <v>286</v>
      </c>
      <c r="B114" s="37" t="s">
        <v>63</v>
      </c>
      <c r="C114" s="38">
        <v>43.46153846153846</v>
      </c>
      <c r="D114" s="38">
        <v>42.790404040404042</v>
      </c>
      <c r="E114" s="38">
        <v>43.712121212121218</v>
      </c>
      <c r="F114" s="38">
        <v>47.597222222222229</v>
      </c>
      <c r="G114" s="38">
        <v>44.351190476190482</v>
      </c>
      <c r="H114" s="38">
        <v>41.659722222222221</v>
      </c>
      <c r="I114" s="38">
        <v>41.477777777777774</v>
      </c>
      <c r="J114" s="38">
        <v>52.083333333333343</v>
      </c>
      <c r="K114" s="38">
        <v>52.590277777777779</v>
      </c>
      <c r="L114" s="38">
        <v>52.916666666666664</v>
      </c>
      <c r="M114" s="38">
        <v>47.462121212121204</v>
      </c>
      <c r="N114" s="38">
        <v>52.272727272727273</v>
      </c>
      <c r="O114" s="39">
        <f t="shared" si="3"/>
        <v>46.864591889591885</v>
      </c>
    </row>
    <row r="115" spans="1:15" ht="15" customHeight="1" x14ac:dyDescent="0.25">
      <c r="A115" s="36" t="s">
        <v>62</v>
      </c>
      <c r="B115" s="37" t="s">
        <v>63</v>
      </c>
      <c r="C115" s="38">
        <v>7.8162393162393142</v>
      </c>
      <c r="D115" s="38">
        <v>8.9036195286195277</v>
      </c>
      <c r="E115" s="38">
        <v>10.313131313131313</v>
      </c>
      <c r="F115" s="38">
        <v>11.166666666666666</v>
      </c>
      <c r="G115" s="38">
        <v>10.636363636363637</v>
      </c>
      <c r="H115" s="38">
        <v>9.2777777777777768</v>
      </c>
      <c r="I115" s="38">
        <v>10.744444444444442</v>
      </c>
      <c r="J115" s="38">
        <v>11.705555555555556</v>
      </c>
      <c r="K115" s="38">
        <v>10.65909090909091</v>
      </c>
      <c r="L115" s="38">
        <v>9.4657407407407401</v>
      </c>
      <c r="M115" s="38">
        <v>9.6654040404040398</v>
      </c>
      <c r="N115" s="38">
        <v>9.2020202020202024</v>
      </c>
      <c r="O115" s="39">
        <f t="shared" si="3"/>
        <v>9.9630045109211771</v>
      </c>
    </row>
    <row r="116" spans="1:15" ht="15" customHeight="1" x14ac:dyDescent="0.25">
      <c r="A116" s="36" t="s">
        <v>287</v>
      </c>
      <c r="B116" s="37" t="s">
        <v>63</v>
      </c>
      <c r="C116" s="38">
        <v>241.79881217324657</v>
      </c>
      <c r="D116" s="38">
        <v>228.81695694734628</v>
      </c>
      <c r="E116" s="38">
        <v>230.2045454545455</v>
      </c>
      <c r="F116" s="38">
        <v>250.00645342312009</v>
      </c>
      <c r="G116" s="38">
        <v>270.02849002849007</v>
      </c>
      <c r="H116" s="38">
        <v>273.51851851851848</v>
      </c>
      <c r="I116" s="38">
        <v>215.28988603988603</v>
      </c>
      <c r="J116" s="38">
        <v>201.89814814814812</v>
      </c>
      <c r="K116" s="38">
        <v>250</v>
      </c>
      <c r="L116" s="38">
        <v>280</v>
      </c>
      <c r="M116" s="38">
        <v>269.375</v>
      </c>
      <c r="N116" s="38">
        <v>255.45454545454547</v>
      </c>
      <c r="O116" s="39">
        <f t="shared" si="3"/>
        <v>247.19927968232057</v>
      </c>
    </row>
    <row r="117" spans="1:15" ht="15" customHeight="1" x14ac:dyDescent="0.25">
      <c r="A117" s="36" t="s">
        <v>288</v>
      </c>
      <c r="B117" s="37" t="s">
        <v>63</v>
      </c>
      <c r="C117" s="38">
        <v>163.54083186269426</v>
      </c>
      <c r="D117" s="38">
        <v>184.65112785764961</v>
      </c>
      <c r="E117" s="38">
        <v>182.04845154845157</v>
      </c>
      <c r="F117" s="38">
        <v>186.80257936507937</v>
      </c>
      <c r="G117" s="38">
        <v>157.21598639455786</v>
      </c>
      <c r="H117" s="38">
        <v>174.23763736263734</v>
      </c>
      <c r="I117" s="38">
        <v>161.16666666666671</v>
      </c>
      <c r="J117" s="38">
        <v>160</v>
      </c>
      <c r="K117" s="38">
        <v>180</v>
      </c>
      <c r="L117" s="38">
        <v>175</v>
      </c>
      <c r="M117" s="38">
        <v>146.25</v>
      </c>
      <c r="N117" s="38">
        <v>123.37121212121214</v>
      </c>
      <c r="O117" s="39">
        <f t="shared" si="3"/>
        <v>166.1903744315791</v>
      </c>
    </row>
    <row r="118" spans="1:15" ht="15" customHeight="1" x14ac:dyDescent="0.25">
      <c r="A118" s="36" t="s">
        <v>289</v>
      </c>
      <c r="B118" s="37" t="s">
        <v>63</v>
      </c>
      <c r="C118" s="38"/>
      <c r="D118" s="38">
        <v>74.864801864801848</v>
      </c>
      <c r="E118" s="38"/>
      <c r="F118" s="38">
        <v>71.680555555555557</v>
      </c>
      <c r="G118" s="38">
        <v>52.5</v>
      </c>
      <c r="H118" s="38">
        <v>73.558387445887462</v>
      </c>
      <c r="I118" s="38">
        <v>65.822420634920633</v>
      </c>
      <c r="J118" s="38">
        <v>70</v>
      </c>
      <c r="K118" s="38">
        <v>80</v>
      </c>
      <c r="L118" s="38">
        <v>70</v>
      </c>
      <c r="M118" s="38">
        <v>78.939393939393938</v>
      </c>
      <c r="N118" s="38">
        <v>75</v>
      </c>
      <c r="O118" s="39">
        <f t="shared" si="3"/>
        <v>71.236555944055937</v>
      </c>
    </row>
    <row r="119" spans="1:15" ht="15" customHeight="1" x14ac:dyDescent="0.25">
      <c r="A119" s="36" t="s">
        <v>54</v>
      </c>
      <c r="B119" s="37" t="s">
        <v>63</v>
      </c>
      <c r="C119" s="38">
        <v>20</v>
      </c>
      <c r="D119" s="38">
        <v>18</v>
      </c>
      <c r="E119" s="38">
        <v>18.75</v>
      </c>
      <c r="F119" s="38">
        <v>18.333333333333332</v>
      </c>
      <c r="G119" s="38">
        <v>17.628205128205131</v>
      </c>
      <c r="H119" s="38">
        <v>17.916666666666664</v>
      </c>
      <c r="I119" s="38">
        <v>17</v>
      </c>
      <c r="J119" s="38">
        <v>17.424242424242422</v>
      </c>
      <c r="K119" s="38">
        <v>18.055555555555557</v>
      </c>
      <c r="L119" s="38">
        <v>15.2</v>
      </c>
      <c r="M119" s="38">
        <v>16.25</v>
      </c>
      <c r="N119" s="38">
        <v>18</v>
      </c>
      <c r="O119" s="39">
        <f t="shared" si="3"/>
        <v>17.713166925666922</v>
      </c>
    </row>
    <row r="120" spans="1:15" ht="15" customHeight="1" x14ac:dyDescent="0.25">
      <c r="A120" s="36" t="s">
        <v>55</v>
      </c>
      <c r="B120" s="37" t="s">
        <v>63</v>
      </c>
      <c r="C120" s="38"/>
      <c r="D120" s="38"/>
      <c r="E120" s="38">
        <v>16.25</v>
      </c>
      <c r="F120" s="38">
        <v>15.757575757575758</v>
      </c>
      <c r="G120" s="38">
        <v>11.278344671201816</v>
      </c>
      <c r="H120" s="38">
        <v>8.6111111111111125</v>
      </c>
      <c r="I120" s="38">
        <v>8.5714285714285712</v>
      </c>
      <c r="J120" s="38">
        <v>10</v>
      </c>
      <c r="K120" s="38"/>
      <c r="L120" s="38"/>
      <c r="M120" s="38"/>
      <c r="N120" s="38"/>
      <c r="O120" s="39">
        <f t="shared" si="3"/>
        <v>11.744743351886209</v>
      </c>
    </row>
    <row r="121" spans="1:15" ht="15" customHeight="1" x14ac:dyDescent="0.25">
      <c r="A121" s="36" t="s">
        <v>56</v>
      </c>
      <c r="B121" s="37" t="s">
        <v>63</v>
      </c>
      <c r="C121" s="38"/>
      <c r="D121" s="38">
        <v>5.8333333333333339</v>
      </c>
      <c r="E121" s="38">
        <v>9.1666666666666679</v>
      </c>
      <c r="F121" s="38">
        <v>10.33611111111111</v>
      </c>
      <c r="G121" s="38">
        <v>6.0734126984126977</v>
      </c>
      <c r="H121" s="38">
        <v>5.2565740740740736</v>
      </c>
      <c r="I121" s="38">
        <v>5.4304259259259267</v>
      </c>
      <c r="J121" s="38">
        <v>6.3722222222222227</v>
      </c>
      <c r="K121" s="38"/>
      <c r="L121" s="38"/>
      <c r="M121" s="38"/>
      <c r="N121" s="38"/>
      <c r="O121" s="39">
        <f t="shared" si="3"/>
        <v>6.9241065759637186</v>
      </c>
    </row>
    <row r="122" spans="1:15" ht="15" customHeight="1" x14ac:dyDescent="0.25">
      <c r="A122" s="36" t="s">
        <v>57</v>
      </c>
      <c r="B122" s="37" t="s">
        <v>63</v>
      </c>
      <c r="C122" s="38"/>
      <c r="D122" s="38">
        <v>10</v>
      </c>
      <c r="E122" s="38">
        <v>12</v>
      </c>
      <c r="F122" s="38">
        <v>10.569444444444445</v>
      </c>
      <c r="G122" s="38">
        <v>8.1666666666666661</v>
      </c>
      <c r="H122" s="38">
        <v>5.3181818181818183</v>
      </c>
      <c r="I122" s="38">
        <v>6.1</v>
      </c>
      <c r="J122" s="38"/>
      <c r="K122" s="38"/>
      <c r="L122" s="38"/>
      <c r="M122" s="38"/>
      <c r="N122" s="38"/>
      <c r="O122" s="39">
        <f t="shared" si="3"/>
        <v>8.6923821548821554</v>
      </c>
    </row>
    <row r="123" spans="1:15" ht="15" customHeight="1" x14ac:dyDescent="0.25">
      <c r="A123" s="36" t="s">
        <v>58</v>
      </c>
      <c r="B123" s="37" t="s">
        <v>63</v>
      </c>
      <c r="C123" s="38"/>
      <c r="D123" s="38"/>
      <c r="E123" s="38"/>
      <c r="F123" s="38">
        <v>17.388888888888889</v>
      </c>
      <c r="G123" s="38">
        <v>18.678571428571427</v>
      </c>
      <c r="H123" s="38">
        <v>16.819444444444446</v>
      </c>
      <c r="I123" s="38">
        <v>20.394444444444442</v>
      </c>
      <c r="J123" s="38">
        <v>21.84090909090909</v>
      </c>
      <c r="K123" s="38">
        <v>17.053030303030301</v>
      </c>
      <c r="L123" s="38">
        <v>16.916666666666668</v>
      </c>
      <c r="M123" s="38">
        <v>24.507575757575761</v>
      </c>
      <c r="N123" s="38">
        <v>31.666666666666668</v>
      </c>
      <c r="O123" s="39">
        <f t="shared" si="3"/>
        <v>20.585133076799742</v>
      </c>
    </row>
    <row r="124" spans="1:15" ht="15" customHeight="1" x14ac:dyDescent="0.25">
      <c r="A124" s="36" t="s">
        <v>59</v>
      </c>
      <c r="B124" s="37" t="s">
        <v>63</v>
      </c>
      <c r="C124" s="38"/>
      <c r="D124" s="38"/>
      <c r="E124" s="38">
        <v>10</v>
      </c>
      <c r="F124" s="38">
        <v>8</v>
      </c>
      <c r="G124" s="38">
        <v>10</v>
      </c>
      <c r="H124" s="38">
        <v>7.2727272727272725</v>
      </c>
      <c r="I124" s="38">
        <v>8.75</v>
      </c>
      <c r="J124" s="38"/>
      <c r="K124" s="38"/>
      <c r="L124" s="38"/>
      <c r="M124" s="38"/>
      <c r="N124" s="38"/>
      <c r="O124" s="39">
        <f t="shared" si="3"/>
        <v>8.8045454545454547</v>
      </c>
    </row>
    <row r="125" spans="1:15" ht="15" customHeight="1" x14ac:dyDescent="0.25">
      <c r="A125" s="36" t="s">
        <v>38</v>
      </c>
      <c r="B125" s="37" t="s">
        <v>80</v>
      </c>
      <c r="C125" s="38">
        <v>52.852564102564095</v>
      </c>
      <c r="D125" s="38">
        <v>65.979797979797979</v>
      </c>
      <c r="E125" s="38">
        <v>122.72727272727271</v>
      </c>
      <c r="F125" s="38">
        <v>111.68055555555556</v>
      </c>
      <c r="G125" s="38">
        <v>78.523809523809518</v>
      </c>
      <c r="H125" s="38">
        <v>64.861111111111114</v>
      </c>
      <c r="I125" s="38">
        <v>59.24444444444444</v>
      </c>
      <c r="J125" s="38">
        <v>65.303030303030297</v>
      </c>
      <c r="K125" s="38">
        <v>67.131944444444443</v>
      </c>
      <c r="L125" s="38">
        <v>84.805555555555571</v>
      </c>
      <c r="M125" s="38">
        <v>54.621212121212118</v>
      </c>
      <c r="N125" s="38">
        <v>56.287878787878796</v>
      </c>
      <c r="O125" s="39">
        <f t="shared" si="3"/>
        <v>73.668264721389704</v>
      </c>
    </row>
    <row r="126" spans="1:15" ht="15" customHeight="1" x14ac:dyDescent="0.25">
      <c r="A126" s="36" t="s">
        <v>60</v>
      </c>
      <c r="B126" s="37" t="s">
        <v>63</v>
      </c>
      <c r="C126" s="38">
        <v>29.032051282051285</v>
      </c>
      <c r="D126" s="38">
        <v>27.84090909090909</v>
      </c>
      <c r="E126" s="38">
        <v>26.954545454545453</v>
      </c>
      <c r="F126" s="38">
        <v>24.659722222222218</v>
      </c>
      <c r="G126" s="38">
        <v>23.964285714285715</v>
      </c>
      <c r="H126" s="38">
        <v>24.625</v>
      </c>
      <c r="I126" s="38">
        <v>24.016666666666666</v>
      </c>
      <c r="J126" s="38">
        <v>25.219696969696965</v>
      </c>
      <c r="K126" s="38">
        <v>26.618055555555554</v>
      </c>
      <c r="L126" s="38">
        <v>32.033333333333331</v>
      </c>
      <c r="M126" s="38">
        <v>30.227272727272727</v>
      </c>
      <c r="N126" s="38">
        <v>31.477272727272734</v>
      </c>
      <c r="O126" s="39">
        <f t="shared" si="3"/>
        <v>27.222400978650981</v>
      </c>
    </row>
    <row r="127" spans="1:15" ht="15" customHeight="1" x14ac:dyDescent="0.25">
      <c r="A127" s="36" t="s">
        <v>61</v>
      </c>
      <c r="B127" s="37" t="s">
        <v>81</v>
      </c>
      <c r="C127" s="38">
        <v>44.679487179487182</v>
      </c>
      <c r="D127" s="38">
        <v>51.515151515151508</v>
      </c>
      <c r="E127" s="38">
        <v>50.416666666666657</v>
      </c>
      <c r="F127" s="38">
        <v>36.902777777777779</v>
      </c>
      <c r="G127" s="38">
        <v>23.426587301587301</v>
      </c>
      <c r="H127" s="38">
        <v>20.256944444444446</v>
      </c>
      <c r="I127" s="38">
        <v>31.288888888888888</v>
      </c>
      <c r="J127" s="38">
        <v>31.224747474747474</v>
      </c>
      <c r="K127" s="38">
        <v>27.319444444444446</v>
      </c>
      <c r="L127" s="38">
        <v>32.898148148148145</v>
      </c>
      <c r="M127" s="38">
        <v>30.959595959595958</v>
      </c>
      <c r="N127" s="38">
        <v>33.396464646464644</v>
      </c>
      <c r="O127" s="39">
        <f t="shared" si="3"/>
        <v>34.523742037283704</v>
      </c>
    </row>
    <row r="128" spans="1:15" ht="15" customHeight="1" x14ac:dyDescent="0.25">
      <c r="A128" s="142" t="s">
        <v>64</v>
      </c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</row>
    <row r="129" spans="1:15" ht="14.25" customHeight="1" x14ac:dyDescent="0.25">
      <c r="A129" s="185" t="s">
        <v>250</v>
      </c>
      <c r="B129" s="196" t="s">
        <v>79</v>
      </c>
      <c r="C129" s="53">
        <v>80.12820512820511</v>
      </c>
      <c r="D129" s="53">
        <v>82.045454545454547</v>
      </c>
      <c r="E129" s="53">
        <v>81.174242424242422</v>
      </c>
      <c r="F129" s="53">
        <v>81.284722222222229</v>
      </c>
      <c r="G129" s="53">
        <v>81.041666666666657</v>
      </c>
      <c r="H129" s="53">
        <v>81.388888888888886</v>
      </c>
      <c r="I129" s="53">
        <v>82.033333333333331</v>
      </c>
      <c r="J129" s="53">
        <v>81.742424242424249</v>
      </c>
      <c r="K129" s="53">
        <v>82.499999999999986</v>
      </c>
      <c r="L129" s="53">
        <v>81.405555555555551</v>
      </c>
      <c r="M129" s="53">
        <v>82.234848484848484</v>
      </c>
      <c r="N129" s="53">
        <v>83.295454545454547</v>
      </c>
      <c r="O129" s="186">
        <f t="shared" ref="O129:O139" si="4">AVERAGE(C129:N129)</f>
        <v>81.689566336441331</v>
      </c>
    </row>
    <row r="130" spans="1:15" ht="14.25" customHeight="1" x14ac:dyDescent="0.25">
      <c r="A130" s="36" t="s">
        <v>251</v>
      </c>
      <c r="B130" s="196" t="s">
        <v>79</v>
      </c>
      <c r="C130" s="38">
        <v>78.557692307692307</v>
      </c>
      <c r="D130" s="38">
        <v>81.717171717171723</v>
      </c>
      <c r="E130" s="38">
        <v>81.856060606060609</v>
      </c>
      <c r="F130" s="38">
        <v>81.0763888888889</v>
      </c>
      <c r="G130" s="38">
        <v>80.863095238095255</v>
      </c>
      <c r="H130" s="38">
        <v>81.597222222222214</v>
      </c>
      <c r="I130" s="38">
        <v>81.8611111111111</v>
      </c>
      <c r="J130" s="38">
        <v>81.62878787878789</v>
      </c>
      <c r="K130" s="38">
        <v>82.263888888888886</v>
      </c>
      <c r="L130" s="38">
        <v>80.588888888888903</v>
      </c>
      <c r="M130" s="38">
        <v>82.234848484848484</v>
      </c>
      <c r="N130" s="38">
        <v>83.295454545454547</v>
      </c>
      <c r="O130" s="39">
        <f t="shared" si="4"/>
        <v>81.461717564842573</v>
      </c>
    </row>
    <row r="131" spans="1:15" ht="14.25" customHeight="1" x14ac:dyDescent="0.25">
      <c r="A131" s="36" t="s">
        <v>252</v>
      </c>
      <c r="B131" s="196" t="s">
        <v>79</v>
      </c>
      <c r="C131" s="38">
        <v>57.974358974358971</v>
      </c>
      <c r="D131" s="38">
        <v>58.856060606060602</v>
      </c>
      <c r="E131" s="38">
        <v>59.280303030303031</v>
      </c>
      <c r="F131" s="38">
        <v>56.56944444444445</v>
      </c>
      <c r="G131" s="38">
        <v>53.982142857142854</v>
      </c>
      <c r="H131" s="38">
        <v>56.875</v>
      </c>
      <c r="I131" s="38">
        <v>57.25</v>
      </c>
      <c r="J131" s="38">
        <v>56.212121212121218</v>
      </c>
      <c r="K131" s="38">
        <v>56.097222222222221</v>
      </c>
      <c r="L131" s="38">
        <v>53.127777777777773</v>
      </c>
      <c r="M131" s="38">
        <v>53.43181818181818</v>
      </c>
      <c r="N131" s="38">
        <v>54.204545454545453</v>
      </c>
      <c r="O131" s="39">
        <f t="shared" si="4"/>
        <v>56.155066230066218</v>
      </c>
    </row>
    <row r="132" spans="1:15" ht="14.25" customHeight="1" x14ac:dyDescent="0.25">
      <c r="A132" s="36" t="s">
        <v>253</v>
      </c>
      <c r="B132" s="196" t="s">
        <v>79</v>
      </c>
      <c r="C132" s="38">
        <v>80.54487179487181</v>
      </c>
      <c r="D132" s="38">
        <v>82.714646464646464</v>
      </c>
      <c r="E132" s="38">
        <v>81.969696969696983</v>
      </c>
      <c r="F132" s="38">
        <v>81.1111111111111</v>
      </c>
      <c r="G132" s="38">
        <v>80.50595238095238</v>
      </c>
      <c r="H132" s="38">
        <v>81.736111111111114</v>
      </c>
      <c r="I132" s="38">
        <v>81.95</v>
      </c>
      <c r="J132" s="38">
        <v>80.606060606060609</v>
      </c>
      <c r="K132" s="38">
        <v>81.979166666666657</v>
      </c>
      <c r="L132" s="38">
        <v>81.555555555555557</v>
      </c>
      <c r="M132" s="38">
        <v>82.310606060606062</v>
      </c>
      <c r="N132" s="38">
        <v>83.522727272727266</v>
      </c>
      <c r="O132" s="39">
        <f t="shared" si="4"/>
        <v>81.708875499500493</v>
      </c>
    </row>
    <row r="133" spans="1:15" ht="14.25" customHeight="1" x14ac:dyDescent="0.25">
      <c r="A133" s="36" t="s">
        <v>254</v>
      </c>
      <c r="B133" s="196" t="s">
        <v>79</v>
      </c>
      <c r="C133" s="38">
        <v>80.448717948717956</v>
      </c>
      <c r="D133" s="38">
        <v>81.729797979797979</v>
      </c>
      <c r="E133" s="38">
        <v>85.11363636363636</v>
      </c>
      <c r="F133" s="38">
        <v>84.722222222222214</v>
      </c>
      <c r="G133" s="38">
        <v>83.779761904761912</v>
      </c>
      <c r="H133" s="38">
        <v>82.986111111111114</v>
      </c>
      <c r="I133" s="38">
        <v>85.166666666666671</v>
      </c>
      <c r="J133" s="38">
        <v>85.946969696969703</v>
      </c>
      <c r="K133" s="38">
        <v>84.375000000000014</v>
      </c>
      <c r="L133" s="38">
        <v>79.933333333333337</v>
      </c>
      <c r="M133" s="38">
        <v>83.977272727272734</v>
      </c>
      <c r="N133" s="38">
        <v>79.318181818181813</v>
      </c>
      <c r="O133" s="39">
        <f t="shared" si="4"/>
        <v>83.124805981055985</v>
      </c>
    </row>
    <row r="134" spans="1:15" ht="14.25" customHeight="1" x14ac:dyDescent="0.25">
      <c r="A134" s="36" t="s">
        <v>255</v>
      </c>
      <c r="B134" s="196" t="s">
        <v>79</v>
      </c>
      <c r="C134" s="38">
        <v>64.679487179487168</v>
      </c>
      <c r="D134" s="38">
        <v>65.257575757575765</v>
      </c>
      <c r="E134" s="38">
        <v>68.272727272727266</v>
      </c>
      <c r="F134" s="38">
        <v>68.645833333333329</v>
      </c>
      <c r="G134" s="38">
        <v>66.261904761904759</v>
      </c>
      <c r="H134" s="38">
        <v>65.416666666666671</v>
      </c>
      <c r="I134" s="38">
        <v>64.766666666666666</v>
      </c>
      <c r="J134" s="38">
        <v>64.13636363636364</v>
      </c>
      <c r="K134" s="38">
        <v>64.4236111111111</v>
      </c>
      <c r="L134" s="38">
        <v>64.272222222222226</v>
      </c>
      <c r="M134" s="38">
        <v>65.409090909090907</v>
      </c>
      <c r="N134" s="38">
        <v>64.765151515151516</v>
      </c>
      <c r="O134" s="39">
        <f t="shared" si="4"/>
        <v>65.52560841935842</v>
      </c>
    </row>
    <row r="135" spans="1:15" ht="14.25" customHeight="1" x14ac:dyDescent="0.25">
      <c r="A135" s="36" t="s">
        <v>256</v>
      </c>
      <c r="B135" s="196" t="s">
        <v>79</v>
      </c>
      <c r="C135" s="38">
        <v>85.737179487179503</v>
      </c>
      <c r="D135" s="38">
        <v>88.068181818181813</v>
      </c>
      <c r="E135" s="38">
        <v>91.174242424242408</v>
      </c>
      <c r="F135" s="38">
        <v>87.395833333333329</v>
      </c>
      <c r="G135" s="38">
        <v>85.089285714285708</v>
      </c>
      <c r="H135" s="38">
        <v>85.729166666666671</v>
      </c>
      <c r="I135" s="38">
        <v>85.805555555555557</v>
      </c>
      <c r="J135" s="38">
        <v>87.537878787878782</v>
      </c>
      <c r="K135" s="38">
        <v>86.631944444444443</v>
      </c>
      <c r="L135" s="38">
        <v>84.333333333333329</v>
      </c>
      <c r="M135" s="38">
        <v>88.409090909090921</v>
      </c>
      <c r="N135" s="38">
        <v>89.090909090909108</v>
      </c>
      <c r="O135" s="39">
        <f>AVERAGE(C135:N135)</f>
        <v>87.083550130425124</v>
      </c>
    </row>
    <row r="136" spans="1:15" ht="14.25" customHeight="1" x14ac:dyDescent="0.25">
      <c r="A136" s="142" t="s">
        <v>65</v>
      </c>
      <c r="B136" s="196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9"/>
    </row>
    <row r="137" spans="1:15" ht="14.25" customHeight="1" x14ac:dyDescent="0.25">
      <c r="A137" s="36" t="s">
        <v>257</v>
      </c>
      <c r="B137" s="196" t="s">
        <v>79</v>
      </c>
      <c r="C137" s="38">
        <v>37.888888888888886</v>
      </c>
      <c r="D137" s="38">
        <v>37.342592592592588</v>
      </c>
      <c r="E137" s="38">
        <v>37.25</v>
      </c>
      <c r="F137" s="38">
        <v>35.625000000000007</v>
      </c>
      <c r="G137" s="38">
        <v>37.166666666666664</v>
      </c>
      <c r="H137" s="38">
        <v>36.88194444444445</v>
      </c>
      <c r="I137" s="38">
        <v>37.43333333333333</v>
      </c>
      <c r="J137" s="38">
        <v>38.212121212121211</v>
      </c>
      <c r="K137" s="38">
        <v>37.388888888888893</v>
      </c>
      <c r="L137" s="38">
        <v>38.31111111111111</v>
      </c>
      <c r="M137" s="38">
        <v>38.651515151515156</v>
      </c>
      <c r="N137" s="38">
        <v>36.030303030303031</v>
      </c>
      <c r="O137" s="39">
        <f t="shared" si="4"/>
        <v>37.348530443322112</v>
      </c>
    </row>
    <row r="138" spans="1:15" ht="14.25" customHeight="1" x14ac:dyDescent="0.25">
      <c r="A138" s="36" t="s">
        <v>258</v>
      </c>
      <c r="B138" s="196" t="s">
        <v>79</v>
      </c>
      <c r="C138" s="38">
        <v>45.775641025641022</v>
      </c>
      <c r="D138" s="38">
        <v>46.156565656565654</v>
      </c>
      <c r="E138" s="38">
        <v>47.106060606060616</v>
      </c>
      <c r="F138" s="38">
        <v>47.513888888888886</v>
      </c>
      <c r="G138" s="38">
        <v>46.166666666666671</v>
      </c>
      <c r="H138" s="38">
        <v>46.701388888888886</v>
      </c>
      <c r="I138" s="38">
        <v>45.922222222222217</v>
      </c>
      <c r="J138" s="38">
        <v>47.530303030303031</v>
      </c>
      <c r="K138" s="38">
        <v>48.041666666666664</v>
      </c>
      <c r="L138" s="38">
        <v>47.627777777777773</v>
      </c>
      <c r="M138" s="38">
        <v>47.780303030303024</v>
      </c>
      <c r="N138" s="38">
        <v>44.946969696969688</v>
      </c>
      <c r="O138" s="39">
        <f t="shared" si="4"/>
        <v>46.772454513079516</v>
      </c>
    </row>
    <row r="139" spans="1:15" ht="15.75" customHeight="1" x14ac:dyDescent="0.25">
      <c r="A139" s="185" t="s">
        <v>292</v>
      </c>
      <c r="B139" s="197" t="s">
        <v>63</v>
      </c>
      <c r="C139" s="53">
        <v>4.2002136752136758</v>
      </c>
      <c r="D139" s="53">
        <v>4.281986531986532</v>
      </c>
      <c r="E139" s="53">
        <v>4.7626262626262621</v>
      </c>
      <c r="F139" s="53">
        <v>4.4041666666666659</v>
      </c>
      <c r="G139" s="53">
        <v>3.9216269841269837</v>
      </c>
      <c r="H139" s="53">
        <v>4.3159722222222214</v>
      </c>
      <c r="I139" s="53">
        <v>4.3981481481481488</v>
      </c>
      <c r="J139" s="53">
        <v>4.3699494949494948</v>
      </c>
      <c r="K139" s="53">
        <v>4.5266203703703702</v>
      </c>
      <c r="L139" s="53">
        <v>4.2685185185185182</v>
      </c>
      <c r="M139" s="53">
        <v>4.7411616161616159</v>
      </c>
      <c r="N139" s="53">
        <v>5.2727272727272734</v>
      </c>
      <c r="O139" s="186">
        <f t="shared" si="4"/>
        <v>4.4553098136431464</v>
      </c>
    </row>
    <row r="140" spans="1:15" ht="7.5" customHeight="1" x14ac:dyDescent="0.25">
      <c r="A140" s="18"/>
      <c r="B140" s="19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O140" s="2"/>
    </row>
    <row r="141" spans="1:15" x14ac:dyDescent="0.25">
      <c r="A141" s="20" t="s">
        <v>295</v>
      </c>
      <c r="B141" s="10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ht="14.25" customHeight="1" x14ac:dyDescent="0.25">
      <c r="A142" s="21" t="s">
        <v>301</v>
      </c>
      <c r="B142" s="10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25">
      <c r="A143" s="11"/>
      <c r="B143" s="10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1"/>
    </row>
    <row r="144" spans="1:15" x14ac:dyDescent="0.25">
      <c r="A144" s="11"/>
      <c r="B144" s="10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4" x14ac:dyDescent="0.25">
      <c r="C145">
        <f>SUM(C129+C130+C132)/3</f>
        <v>79.743589743589737</v>
      </c>
      <c r="D145">
        <f t="shared" ref="D145:N145" si="5">SUM(D129+D130+D132)/3</f>
        <v>82.159090909090921</v>
      </c>
      <c r="E145">
        <f t="shared" si="5"/>
        <v>81.666666666666671</v>
      </c>
      <c r="F145">
        <f t="shared" si="5"/>
        <v>81.157407407407405</v>
      </c>
      <c r="G145">
        <f t="shared" si="5"/>
        <v>80.803571428571431</v>
      </c>
      <c r="H145">
        <f t="shared" si="5"/>
        <v>81.574074074074062</v>
      </c>
      <c r="I145">
        <f t="shared" si="5"/>
        <v>81.94814814814815</v>
      </c>
      <c r="J145">
        <f t="shared" si="5"/>
        <v>81.325757575757578</v>
      </c>
      <c r="K145">
        <f t="shared" si="5"/>
        <v>82.247685185185176</v>
      </c>
      <c r="L145">
        <f t="shared" si="5"/>
        <v>81.183333333333337</v>
      </c>
      <c r="M145">
        <f t="shared" si="5"/>
        <v>82.26010101010101</v>
      </c>
      <c r="N145">
        <f t="shared" si="5"/>
        <v>83.371212121212125</v>
      </c>
    </row>
    <row r="147" spans="1:14" x14ac:dyDescent="0.25">
      <c r="A147" t="s">
        <v>261</v>
      </c>
      <c r="C147">
        <f>SUM(C133:C134)/2</f>
        <v>72.564102564102569</v>
      </c>
      <c r="D147">
        <f t="shared" ref="D147:N147" si="6">SUM(D133:D134)/2</f>
        <v>73.493686868686865</v>
      </c>
      <c r="E147">
        <f t="shared" si="6"/>
        <v>76.693181818181813</v>
      </c>
      <c r="F147">
        <f t="shared" si="6"/>
        <v>76.684027777777771</v>
      </c>
      <c r="G147">
        <f t="shared" si="6"/>
        <v>75.020833333333343</v>
      </c>
      <c r="H147">
        <f t="shared" si="6"/>
        <v>74.201388888888886</v>
      </c>
      <c r="I147">
        <f t="shared" si="6"/>
        <v>74.966666666666669</v>
      </c>
      <c r="J147">
        <f t="shared" si="6"/>
        <v>75.041666666666671</v>
      </c>
      <c r="K147">
        <f t="shared" si="6"/>
        <v>74.399305555555557</v>
      </c>
      <c r="L147">
        <f t="shared" si="6"/>
        <v>72.102777777777789</v>
      </c>
      <c r="M147">
        <f t="shared" si="6"/>
        <v>74.693181818181813</v>
      </c>
      <c r="N147">
        <f t="shared" si="6"/>
        <v>72.041666666666657</v>
      </c>
    </row>
    <row r="149" spans="1:14" x14ac:dyDescent="0.25"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</row>
    <row r="150" spans="1:14" x14ac:dyDescent="0.25"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spans="1:14" x14ac:dyDescent="0.25"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80" spans="19:19" x14ac:dyDescent="0.25">
      <c r="S180" t="s">
        <v>83</v>
      </c>
    </row>
  </sheetData>
  <mergeCells count="12">
    <mergeCell ref="C110:N110"/>
    <mergeCell ref="A2:O2"/>
    <mergeCell ref="A3:O3"/>
    <mergeCell ref="C5:N5"/>
    <mergeCell ref="A40:O40"/>
    <mergeCell ref="A41:O41"/>
    <mergeCell ref="C43:N43"/>
    <mergeCell ref="A74:O74"/>
    <mergeCell ref="A75:O75"/>
    <mergeCell ref="C77:N77"/>
    <mergeCell ref="A107:O107"/>
    <mergeCell ref="A108:O108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5"/>
  <sheetViews>
    <sheetView topLeftCell="A45" workbookViewId="0">
      <selection activeCell="C57" sqref="C57:N57"/>
    </sheetView>
  </sheetViews>
  <sheetFormatPr baseColWidth="10" defaultColWidth="11.42578125" defaultRowHeight="15" x14ac:dyDescent="0.25"/>
  <cols>
    <col min="1" max="1" width="22.7109375" customWidth="1"/>
    <col min="2" max="2" width="6.28515625" style="1" customWidth="1"/>
    <col min="3" max="14" width="7.85546875" customWidth="1"/>
    <col min="15" max="15" width="9.5703125" customWidth="1"/>
    <col min="16" max="16" width="9" customWidth="1"/>
    <col min="257" max="257" width="25.85546875" customWidth="1"/>
    <col min="258" max="258" width="6.28515625" customWidth="1"/>
    <col min="259" max="271" width="7.85546875" customWidth="1"/>
    <col min="513" max="513" width="25.85546875" customWidth="1"/>
    <col min="514" max="514" width="6.28515625" customWidth="1"/>
    <col min="515" max="527" width="7.85546875" customWidth="1"/>
    <col min="769" max="769" width="25.85546875" customWidth="1"/>
    <col min="770" max="770" width="6.28515625" customWidth="1"/>
    <col min="771" max="783" width="7.85546875" customWidth="1"/>
    <col min="1025" max="1025" width="25.85546875" customWidth="1"/>
    <col min="1026" max="1026" width="6.28515625" customWidth="1"/>
    <col min="1027" max="1039" width="7.85546875" customWidth="1"/>
    <col min="1281" max="1281" width="25.85546875" customWidth="1"/>
    <col min="1282" max="1282" width="6.28515625" customWidth="1"/>
    <col min="1283" max="1295" width="7.85546875" customWidth="1"/>
    <col min="1537" max="1537" width="25.85546875" customWidth="1"/>
    <col min="1538" max="1538" width="6.28515625" customWidth="1"/>
    <col min="1539" max="1551" width="7.85546875" customWidth="1"/>
    <col min="1793" max="1793" width="25.85546875" customWidth="1"/>
    <col min="1794" max="1794" width="6.28515625" customWidth="1"/>
    <col min="1795" max="1807" width="7.85546875" customWidth="1"/>
    <col min="2049" max="2049" width="25.85546875" customWidth="1"/>
    <col min="2050" max="2050" width="6.28515625" customWidth="1"/>
    <col min="2051" max="2063" width="7.85546875" customWidth="1"/>
    <col min="2305" max="2305" width="25.85546875" customWidth="1"/>
    <col min="2306" max="2306" width="6.28515625" customWidth="1"/>
    <col min="2307" max="2319" width="7.85546875" customWidth="1"/>
    <col min="2561" max="2561" width="25.85546875" customWidth="1"/>
    <col min="2562" max="2562" width="6.28515625" customWidth="1"/>
    <col min="2563" max="2575" width="7.85546875" customWidth="1"/>
    <col min="2817" max="2817" width="25.85546875" customWidth="1"/>
    <col min="2818" max="2818" width="6.28515625" customWidth="1"/>
    <col min="2819" max="2831" width="7.85546875" customWidth="1"/>
    <col min="3073" max="3073" width="25.85546875" customWidth="1"/>
    <col min="3074" max="3074" width="6.28515625" customWidth="1"/>
    <col min="3075" max="3087" width="7.85546875" customWidth="1"/>
    <col min="3329" max="3329" width="25.85546875" customWidth="1"/>
    <col min="3330" max="3330" width="6.28515625" customWidth="1"/>
    <col min="3331" max="3343" width="7.85546875" customWidth="1"/>
    <col min="3585" max="3585" width="25.85546875" customWidth="1"/>
    <col min="3586" max="3586" width="6.28515625" customWidth="1"/>
    <col min="3587" max="3599" width="7.85546875" customWidth="1"/>
    <col min="3841" max="3841" width="25.85546875" customWidth="1"/>
    <col min="3842" max="3842" width="6.28515625" customWidth="1"/>
    <col min="3843" max="3855" width="7.85546875" customWidth="1"/>
    <col min="4097" max="4097" width="25.85546875" customWidth="1"/>
    <col min="4098" max="4098" width="6.28515625" customWidth="1"/>
    <col min="4099" max="4111" width="7.85546875" customWidth="1"/>
    <col min="4353" max="4353" width="25.85546875" customWidth="1"/>
    <col min="4354" max="4354" width="6.28515625" customWidth="1"/>
    <col min="4355" max="4367" width="7.85546875" customWidth="1"/>
    <col min="4609" max="4609" width="25.85546875" customWidth="1"/>
    <col min="4610" max="4610" width="6.28515625" customWidth="1"/>
    <col min="4611" max="4623" width="7.85546875" customWidth="1"/>
    <col min="4865" max="4865" width="25.85546875" customWidth="1"/>
    <col min="4866" max="4866" width="6.28515625" customWidth="1"/>
    <col min="4867" max="4879" width="7.85546875" customWidth="1"/>
    <col min="5121" max="5121" width="25.85546875" customWidth="1"/>
    <col min="5122" max="5122" width="6.28515625" customWidth="1"/>
    <col min="5123" max="5135" width="7.85546875" customWidth="1"/>
    <col min="5377" max="5377" width="25.85546875" customWidth="1"/>
    <col min="5378" max="5378" width="6.28515625" customWidth="1"/>
    <col min="5379" max="5391" width="7.85546875" customWidth="1"/>
    <col min="5633" max="5633" width="25.85546875" customWidth="1"/>
    <col min="5634" max="5634" width="6.28515625" customWidth="1"/>
    <col min="5635" max="5647" width="7.85546875" customWidth="1"/>
    <col min="5889" max="5889" width="25.85546875" customWidth="1"/>
    <col min="5890" max="5890" width="6.28515625" customWidth="1"/>
    <col min="5891" max="5903" width="7.85546875" customWidth="1"/>
    <col min="6145" max="6145" width="25.85546875" customWidth="1"/>
    <col min="6146" max="6146" width="6.28515625" customWidth="1"/>
    <col min="6147" max="6159" width="7.85546875" customWidth="1"/>
    <col min="6401" max="6401" width="25.85546875" customWidth="1"/>
    <col min="6402" max="6402" width="6.28515625" customWidth="1"/>
    <col min="6403" max="6415" width="7.85546875" customWidth="1"/>
    <col min="6657" max="6657" width="25.85546875" customWidth="1"/>
    <col min="6658" max="6658" width="6.28515625" customWidth="1"/>
    <col min="6659" max="6671" width="7.85546875" customWidth="1"/>
    <col min="6913" max="6913" width="25.85546875" customWidth="1"/>
    <col min="6914" max="6914" width="6.28515625" customWidth="1"/>
    <col min="6915" max="6927" width="7.85546875" customWidth="1"/>
    <col min="7169" max="7169" width="25.85546875" customWidth="1"/>
    <col min="7170" max="7170" width="6.28515625" customWidth="1"/>
    <col min="7171" max="7183" width="7.85546875" customWidth="1"/>
    <col min="7425" max="7425" width="25.85546875" customWidth="1"/>
    <col min="7426" max="7426" width="6.28515625" customWidth="1"/>
    <col min="7427" max="7439" width="7.85546875" customWidth="1"/>
    <col min="7681" max="7681" width="25.85546875" customWidth="1"/>
    <col min="7682" max="7682" width="6.28515625" customWidth="1"/>
    <col min="7683" max="7695" width="7.85546875" customWidth="1"/>
    <col min="7937" max="7937" width="25.85546875" customWidth="1"/>
    <col min="7938" max="7938" width="6.28515625" customWidth="1"/>
    <col min="7939" max="7951" width="7.85546875" customWidth="1"/>
    <col min="8193" max="8193" width="25.85546875" customWidth="1"/>
    <col min="8194" max="8194" width="6.28515625" customWidth="1"/>
    <col min="8195" max="8207" width="7.85546875" customWidth="1"/>
    <col min="8449" max="8449" width="25.85546875" customWidth="1"/>
    <col min="8450" max="8450" width="6.28515625" customWidth="1"/>
    <col min="8451" max="8463" width="7.85546875" customWidth="1"/>
    <col min="8705" max="8705" width="25.85546875" customWidth="1"/>
    <col min="8706" max="8706" width="6.28515625" customWidth="1"/>
    <col min="8707" max="8719" width="7.85546875" customWidth="1"/>
    <col min="8961" max="8961" width="25.85546875" customWidth="1"/>
    <col min="8962" max="8962" width="6.28515625" customWidth="1"/>
    <col min="8963" max="8975" width="7.85546875" customWidth="1"/>
    <col min="9217" max="9217" width="25.85546875" customWidth="1"/>
    <col min="9218" max="9218" width="6.28515625" customWidth="1"/>
    <col min="9219" max="9231" width="7.85546875" customWidth="1"/>
    <col min="9473" max="9473" width="25.85546875" customWidth="1"/>
    <col min="9474" max="9474" width="6.28515625" customWidth="1"/>
    <col min="9475" max="9487" width="7.85546875" customWidth="1"/>
    <col min="9729" max="9729" width="25.85546875" customWidth="1"/>
    <col min="9730" max="9730" width="6.28515625" customWidth="1"/>
    <col min="9731" max="9743" width="7.85546875" customWidth="1"/>
    <col min="9985" max="9985" width="25.85546875" customWidth="1"/>
    <col min="9986" max="9986" width="6.28515625" customWidth="1"/>
    <col min="9987" max="9999" width="7.85546875" customWidth="1"/>
    <col min="10241" max="10241" width="25.85546875" customWidth="1"/>
    <col min="10242" max="10242" width="6.28515625" customWidth="1"/>
    <col min="10243" max="10255" width="7.85546875" customWidth="1"/>
    <col min="10497" max="10497" width="25.85546875" customWidth="1"/>
    <col min="10498" max="10498" width="6.28515625" customWidth="1"/>
    <col min="10499" max="10511" width="7.85546875" customWidth="1"/>
    <col min="10753" max="10753" width="25.85546875" customWidth="1"/>
    <col min="10754" max="10754" width="6.28515625" customWidth="1"/>
    <col min="10755" max="10767" width="7.85546875" customWidth="1"/>
    <col min="11009" max="11009" width="25.85546875" customWidth="1"/>
    <col min="11010" max="11010" width="6.28515625" customWidth="1"/>
    <col min="11011" max="11023" width="7.85546875" customWidth="1"/>
    <col min="11265" max="11265" width="25.85546875" customWidth="1"/>
    <col min="11266" max="11266" width="6.28515625" customWidth="1"/>
    <col min="11267" max="11279" width="7.85546875" customWidth="1"/>
    <col min="11521" max="11521" width="25.85546875" customWidth="1"/>
    <col min="11522" max="11522" width="6.28515625" customWidth="1"/>
    <col min="11523" max="11535" width="7.85546875" customWidth="1"/>
    <col min="11777" max="11777" width="25.85546875" customWidth="1"/>
    <col min="11778" max="11778" width="6.28515625" customWidth="1"/>
    <col min="11779" max="11791" width="7.85546875" customWidth="1"/>
    <col min="12033" max="12033" width="25.85546875" customWidth="1"/>
    <col min="12034" max="12034" width="6.28515625" customWidth="1"/>
    <col min="12035" max="12047" width="7.85546875" customWidth="1"/>
    <col min="12289" max="12289" width="25.85546875" customWidth="1"/>
    <col min="12290" max="12290" width="6.28515625" customWidth="1"/>
    <col min="12291" max="12303" width="7.85546875" customWidth="1"/>
    <col min="12545" max="12545" width="25.85546875" customWidth="1"/>
    <col min="12546" max="12546" width="6.28515625" customWidth="1"/>
    <col min="12547" max="12559" width="7.85546875" customWidth="1"/>
    <col min="12801" max="12801" width="25.85546875" customWidth="1"/>
    <col min="12802" max="12802" width="6.28515625" customWidth="1"/>
    <col min="12803" max="12815" width="7.85546875" customWidth="1"/>
    <col min="13057" max="13057" width="25.85546875" customWidth="1"/>
    <col min="13058" max="13058" width="6.28515625" customWidth="1"/>
    <col min="13059" max="13071" width="7.85546875" customWidth="1"/>
    <col min="13313" max="13313" width="25.85546875" customWidth="1"/>
    <col min="13314" max="13314" width="6.28515625" customWidth="1"/>
    <col min="13315" max="13327" width="7.85546875" customWidth="1"/>
    <col min="13569" max="13569" width="25.85546875" customWidth="1"/>
    <col min="13570" max="13570" width="6.28515625" customWidth="1"/>
    <col min="13571" max="13583" width="7.85546875" customWidth="1"/>
    <col min="13825" max="13825" width="25.85546875" customWidth="1"/>
    <col min="13826" max="13826" width="6.28515625" customWidth="1"/>
    <col min="13827" max="13839" width="7.85546875" customWidth="1"/>
    <col min="14081" max="14081" width="25.85546875" customWidth="1"/>
    <col min="14082" max="14082" width="6.28515625" customWidth="1"/>
    <col min="14083" max="14095" width="7.85546875" customWidth="1"/>
    <col min="14337" max="14337" width="25.85546875" customWidth="1"/>
    <col min="14338" max="14338" width="6.28515625" customWidth="1"/>
    <col min="14339" max="14351" width="7.85546875" customWidth="1"/>
    <col min="14593" max="14593" width="25.85546875" customWidth="1"/>
    <col min="14594" max="14594" width="6.28515625" customWidth="1"/>
    <col min="14595" max="14607" width="7.85546875" customWidth="1"/>
    <col min="14849" max="14849" width="25.85546875" customWidth="1"/>
    <col min="14850" max="14850" width="6.28515625" customWidth="1"/>
    <col min="14851" max="14863" width="7.85546875" customWidth="1"/>
    <col min="15105" max="15105" width="25.85546875" customWidth="1"/>
    <col min="15106" max="15106" width="6.28515625" customWidth="1"/>
    <col min="15107" max="15119" width="7.85546875" customWidth="1"/>
    <col min="15361" max="15361" width="25.85546875" customWidth="1"/>
    <col min="15362" max="15362" width="6.28515625" customWidth="1"/>
    <col min="15363" max="15375" width="7.85546875" customWidth="1"/>
    <col min="15617" max="15617" width="25.85546875" customWidth="1"/>
    <col min="15618" max="15618" width="6.28515625" customWidth="1"/>
    <col min="15619" max="15631" width="7.85546875" customWidth="1"/>
    <col min="15873" max="15873" width="25.85546875" customWidth="1"/>
    <col min="15874" max="15874" width="6.28515625" customWidth="1"/>
    <col min="15875" max="15887" width="7.85546875" customWidth="1"/>
    <col min="16129" max="16129" width="25.85546875" customWidth="1"/>
    <col min="16130" max="16130" width="6.28515625" customWidth="1"/>
    <col min="16131" max="16143" width="7.85546875" customWidth="1"/>
  </cols>
  <sheetData>
    <row r="1" spans="1:15" ht="15.75" x14ac:dyDescent="0.25">
      <c r="A1" s="692"/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5" ht="15.75" x14ac:dyDescent="0.25">
      <c r="A2" s="692" t="s">
        <v>78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</row>
    <row r="3" spans="1:15" ht="20.25" customHeight="1" x14ac:dyDescent="0.25">
      <c r="A3" s="722" t="s">
        <v>302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</row>
    <row r="4" spans="1:15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x14ac:dyDescent="0.25">
      <c r="A5" s="200" t="s">
        <v>0</v>
      </c>
      <c r="B5" s="200" t="s">
        <v>263</v>
      </c>
      <c r="C5" s="200" t="s">
        <v>1</v>
      </c>
      <c r="D5" s="200" t="s">
        <v>2</v>
      </c>
      <c r="E5" s="200" t="s">
        <v>3</v>
      </c>
      <c r="F5" s="200" t="s">
        <v>4</v>
      </c>
      <c r="G5" s="200" t="s">
        <v>5</v>
      </c>
      <c r="H5" s="200" t="s">
        <v>6</v>
      </c>
      <c r="I5" s="200" t="s">
        <v>7</v>
      </c>
      <c r="J5" s="200" t="s">
        <v>8</v>
      </c>
      <c r="K5" s="200" t="s">
        <v>9</v>
      </c>
      <c r="L5" s="200" t="s">
        <v>10</v>
      </c>
      <c r="M5" s="200" t="s">
        <v>11</v>
      </c>
      <c r="N5" s="200" t="s">
        <v>12</v>
      </c>
      <c r="O5" s="200" t="s">
        <v>13</v>
      </c>
    </row>
    <row r="6" spans="1:15" ht="17.25" customHeight="1" x14ac:dyDescent="0.25">
      <c r="A6" s="61" t="s">
        <v>42</v>
      </c>
      <c r="B6" s="201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</row>
    <row r="7" spans="1:15" x14ac:dyDescent="0.25">
      <c r="A7" s="65" t="s">
        <v>215</v>
      </c>
      <c r="B7" s="37" t="s">
        <v>79</v>
      </c>
      <c r="C7" s="38">
        <v>23.318181818181817</v>
      </c>
      <c r="D7" s="38">
        <v>23.791666666666668</v>
      </c>
      <c r="E7" s="38">
        <v>23.506944444444446</v>
      </c>
      <c r="F7" s="38">
        <v>23.65909090909091</v>
      </c>
      <c r="G7" s="38">
        <v>23.6</v>
      </c>
      <c r="H7" s="38">
        <v>22.9375</v>
      </c>
      <c r="I7" s="38">
        <v>22.736111111111114</v>
      </c>
      <c r="J7" s="38">
        <v>22.729166666666668</v>
      </c>
      <c r="K7" s="38">
        <v>22.40909090909091</v>
      </c>
      <c r="L7" s="38">
        <v>22.483333333333334</v>
      </c>
      <c r="M7" s="38">
        <v>22.15909090909091</v>
      </c>
      <c r="N7" s="38">
        <v>23.2</v>
      </c>
      <c r="O7" s="39">
        <f>AVERAGE(C7:N7)</f>
        <v>23.044181397306399</v>
      </c>
    </row>
    <row r="8" spans="1:15" x14ac:dyDescent="0.25">
      <c r="A8" s="65" t="s">
        <v>216</v>
      </c>
      <c r="B8" s="37" t="s">
        <v>79</v>
      </c>
      <c r="C8" s="38">
        <v>21.09090909090909</v>
      </c>
      <c r="D8" s="38">
        <v>21.958333333333332</v>
      </c>
      <c r="E8" s="38">
        <v>21.430555555555554</v>
      </c>
      <c r="F8" s="38">
        <v>22.363636363636363</v>
      </c>
      <c r="G8" s="38">
        <v>22.1</v>
      </c>
      <c r="H8" s="38">
        <v>20.583333333333332</v>
      </c>
      <c r="I8" s="38">
        <v>20.145833333333332</v>
      </c>
      <c r="J8" s="38">
        <v>20.375</v>
      </c>
      <c r="K8" s="38">
        <v>20.083333333333336</v>
      </c>
      <c r="L8" s="38">
        <v>20.508333333333333</v>
      </c>
      <c r="M8" s="38">
        <v>19.727272727272727</v>
      </c>
      <c r="N8" s="38">
        <v>21.079166666666666</v>
      </c>
      <c r="O8" s="39">
        <f t="shared" ref="O8:O70" si="0">AVERAGE(C8:N8)</f>
        <v>20.953808922558924</v>
      </c>
    </row>
    <row r="9" spans="1:15" x14ac:dyDescent="0.25">
      <c r="A9" s="65" t="s">
        <v>217</v>
      </c>
      <c r="B9" s="37" t="s">
        <v>79</v>
      </c>
      <c r="C9" s="38">
        <v>17.454545454545453</v>
      </c>
      <c r="D9" s="38">
        <v>18.291666666666668</v>
      </c>
      <c r="E9" s="38">
        <v>18.256944444444443</v>
      </c>
      <c r="F9" s="38">
        <v>18.59090909090909</v>
      </c>
      <c r="G9" s="38">
        <v>17.875</v>
      </c>
      <c r="H9" s="38">
        <v>18.256944444444443</v>
      </c>
      <c r="I9" s="38">
        <v>18.145833333333332</v>
      </c>
      <c r="J9" s="38">
        <v>17.916666666666668</v>
      </c>
      <c r="K9" s="38">
        <v>17.992424242424246</v>
      </c>
      <c r="L9" s="38">
        <v>18.2</v>
      </c>
      <c r="M9" s="38">
        <v>17.204545454545453</v>
      </c>
      <c r="N9" s="38">
        <v>18.31666666666667</v>
      </c>
      <c r="O9" s="39">
        <f t="shared" si="0"/>
        <v>18.041845538720537</v>
      </c>
    </row>
    <row r="10" spans="1:15" x14ac:dyDescent="0.25">
      <c r="A10" s="65" t="s">
        <v>15</v>
      </c>
      <c r="B10" s="37" t="s">
        <v>79</v>
      </c>
      <c r="C10" s="38">
        <v>11.954545454545455</v>
      </c>
      <c r="D10" s="38">
        <v>11.708333333333334</v>
      </c>
      <c r="E10" s="38">
        <v>11.326388888888891</v>
      </c>
      <c r="F10" s="38">
        <v>11.931818181818182</v>
      </c>
      <c r="G10" s="38">
        <v>11.925000000000001</v>
      </c>
      <c r="H10" s="38">
        <v>11.680555555555557</v>
      </c>
      <c r="I10" s="38">
        <v>11.486111111111109</v>
      </c>
      <c r="J10" s="38">
        <v>11.291666666666666</v>
      </c>
      <c r="K10" s="38">
        <v>11.25</v>
      </c>
      <c r="L10" s="38">
        <v>11.1</v>
      </c>
      <c r="M10" s="38">
        <v>10.636363636363637</v>
      </c>
      <c r="N10" s="38">
        <v>11.358333333333333</v>
      </c>
      <c r="O10" s="39">
        <f t="shared" si="0"/>
        <v>11.470759680134682</v>
      </c>
    </row>
    <row r="11" spans="1:15" ht="13.5" customHeight="1" x14ac:dyDescent="0.25">
      <c r="A11" s="203"/>
      <c r="B11" s="4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5" ht="18.75" customHeight="1" x14ac:dyDescent="0.25">
      <c r="A12" s="61" t="s">
        <v>44</v>
      </c>
      <c r="B12" s="4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1:15" x14ac:dyDescent="0.25">
      <c r="A13" s="36" t="s">
        <v>381</v>
      </c>
      <c r="B13" s="37" t="s">
        <v>79</v>
      </c>
      <c r="C13" s="38">
        <v>34.454545454545453</v>
      </c>
      <c r="D13" s="38">
        <v>34.958333333333336</v>
      </c>
      <c r="E13" s="38">
        <v>34.0625</v>
      </c>
      <c r="F13" s="38">
        <v>32.81818181818182</v>
      </c>
      <c r="G13" s="38">
        <v>32.9</v>
      </c>
      <c r="H13" s="38">
        <v>34.020833333333336</v>
      </c>
      <c r="I13" s="38">
        <v>33.569444444444443</v>
      </c>
      <c r="J13" s="38">
        <v>34.5625</v>
      </c>
      <c r="K13" s="38">
        <v>36.704545454545453</v>
      </c>
      <c r="L13" s="38">
        <v>37.416666666666664</v>
      </c>
      <c r="M13" s="38">
        <v>40.43181818181818</v>
      </c>
      <c r="N13" s="38">
        <v>41.641666666666666</v>
      </c>
      <c r="O13" s="39">
        <f t="shared" si="0"/>
        <v>35.628419612794609</v>
      </c>
    </row>
    <row r="14" spans="1:15" x14ac:dyDescent="0.25">
      <c r="A14" s="65" t="s">
        <v>264</v>
      </c>
      <c r="B14" s="37" t="s">
        <v>79</v>
      </c>
      <c r="C14" s="38">
        <v>32.477272727272727</v>
      </c>
      <c r="D14" s="38">
        <v>32.854166666666664</v>
      </c>
      <c r="E14" s="38">
        <v>32.972222222222221</v>
      </c>
      <c r="F14" s="38">
        <v>31.15909090909091</v>
      </c>
      <c r="G14" s="38">
        <v>30.074999999999999</v>
      </c>
      <c r="H14" s="38">
        <v>29.770833333333332</v>
      </c>
      <c r="I14" s="38">
        <v>30.041666666666668</v>
      </c>
      <c r="J14" s="38">
        <v>29.916666666666668</v>
      </c>
      <c r="K14" s="38">
        <v>30.984848484848488</v>
      </c>
      <c r="L14" s="38">
        <v>32.116666666666667</v>
      </c>
      <c r="M14" s="38">
        <v>35.810606060606055</v>
      </c>
      <c r="N14" s="38">
        <v>37.841666666666661</v>
      </c>
      <c r="O14" s="39">
        <f t="shared" si="0"/>
        <v>32.16839225589225</v>
      </c>
    </row>
    <row r="15" spans="1:15" x14ac:dyDescent="0.25">
      <c r="A15" s="65" t="s">
        <v>265</v>
      </c>
      <c r="B15" s="37" t="s">
        <v>79</v>
      </c>
      <c r="C15" s="38">
        <v>24.795454545454547</v>
      </c>
      <c r="D15" s="38">
        <v>24.979166666666668</v>
      </c>
      <c r="E15" s="38">
        <v>24.631944444444446</v>
      </c>
      <c r="F15" s="38">
        <v>24.886363636363637</v>
      </c>
      <c r="G15" s="38">
        <v>25.375</v>
      </c>
      <c r="H15" s="38">
        <v>25.951388888888889</v>
      </c>
      <c r="I15" s="38">
        <v>26.013888888888889</v>
      </c>
      <c r="J15" s="38">
        <v>25.270833333333332</v>
      </c>
      <c r="K15" s="38">
        <v>26.121212121212125</v>
      </c>
      <c r="L15" s="38">
        <v>31.866666666666667</v>
      </c>
      <c r="M15" s="38">
        <v>35.909090909090907</v>
      </c>
      <c r="N15" s="38">
        <v>37.174999999999997</v>
      </c>
      <c r="O15" s="39">
        <f t="shared" si="0"/>
        <v>27.748000841750841</v>
      </c>
    </row>
    <row r="16" spans="1:15" x14ac:dyDescent="0.25">
      <c r="A16" s="65" t="s">
        <v>266</v>
      </c>
      <c r="B16" s="37" t="s">
        <v>79</v>
      </c>
      <c r="C16" s="38">
        <v>29.795454545454547</v>
      </c>
      <c r="D16" s="38">
        <v>30.333333333333339</v>
      </c>
      <c r="E16" s="38">
        <v>30.969696969696972</v>
      </c>
      <c r="F16" s="38">
        <v>30.291666666666668</v>
      </c>
      <c r="G16" s="38">
        <v>30.194444444444443</v>
      </c>
      <c r="H16" s="38">
        <v>31.227272727272734</v>
      </c>
      <c r="I16" s="38">
        <v>29.954545454545453</v>
      </c>
      <c r="J16" s="38">
        <v>24.25</v>
      </c>
      <c r="K16" s="38">
        <v>22.363636363636363</v>
      </c>
      <c r="L16" s="38">
        <v>37.65</v>
      </c>
      <c r="M16" s="38">
        <v>37.133333333333333</v>
      </c>
      <c r="N16" s="38">
        <v>39.924999999999997</v>
      </c>
      <c r="O16" s="39">
        <f t="shared" si="0"/>
        <v>31.174031986531986</v>
      </c>
    </row>
    <row r="17" spans="1:15" x14ac:dyDescent="0.25">
      <c r="A17" s="65" t="s">
        <v>267</v>
      </c>
      <c r="B17" s="37" t="s">
        <v>79</v>
      </c>
      <c r="C17" s="38">
        <v>29.9</v>
      </c>
      <c r="D17" s="38">
        <v>30.45</v>
      </c>
      <c r="E17" s="38">
        <v>29.981481481481481</v>
      </c>
      <c r="F17" s="38">
        <v>30.305555555555557</v>
      </c>
      <c r="G17" s="38">
        <v>30.072916666666668</v>
      </c>
      <c r="H17" s="38">
        <v>31.714285714285715</v>
      </c>
      <c r="I17" s="38">
        <v>20.464285714285715</v>
      </c>
      <c r="J17" s="38">
        <v>19.666666666666668</v>
      </c>
      <c r="K17" s="38"/>
      <c r="L17" s="38">
        <v>27.071428571428573</v>
      </c>
      <c r="M17" s="38">
        <v>40</v>
      </c>
      <c r="N17" s="38">
        <v>36.75</v>
      </c>
      <c r="O17" s="39">
        <f t="shared" si="0"/>
        <v>29.670601851851849</v>
      </c>
    </row>
    <row r="18" spans="1:15" x14ac:dyDescent="0.25">
      <c r="A18" s="65" t="s">
        <v>268</v>
      </c>
      <c r="B18" s="37" t="s">
        <v>79</v>
      </c>
      <c r="C18" s="38">
        <v>34.704545454545453</v>
      </c>
      <c r="D18" s="38">
        <v>34.770833333333336</v>
      </c>
      <c r="E18" s="38">
        <v>35.0625</v>
      </c>
      <c r="F18" s="38">
        <v>35.704545454545453</v>
      </c>
      <c r="G18" s="38">
        <v>35.6</v>
      </c>
      <c r="H18" s="38">
        <v>39.951388888888893</v>
      </c>
      <c r="I18" s="38">
        <v>41.020833333333336</v>
      </c>
      <c r="J18" s="38">
        <v>42.291666666666664</v>
      </c>
      <c r="K18" s="38">
        <v>42.484848484848492</v>
      </c>
      <c r="L18" s="38">
        <v>41.233333333333334</v>
      </c>
      <c r="M18" s="38">
        <v>41.560606060606062</v>
      </c>
      <c r="N18" s="38">
        <v>39.374999999999993</v>
      </c>
      <c r="O18" s="39">
        <f t="shared" si="0"/>
        <v>38.646675084175087</v>
      </c>
    </row>
    <row r="19" spans="1:15" x14ac:dyDescent="0.25">
      <c r="A19" s="65" t="s">
        <v>218</v>
      </c>
      <c r="B19" s="37" t="s">
        <v>79</v>
      </c>
      <c r="C19" s="38">
        <v>47.689393939393931</v>
      </c>
      <c r="D19" s="38">
        <v>46.833333333333336</v>
      </c>
      <c r="E19" s="38">
        <v>46.659722222222229</v>
      </c>
      <c r="F19" s="38">
        <v>49.704545454545453</v>
      </c>
      <c r="G19" s="38">
        <v>49.5</v>
      </c>
      <c r="H19" s="38">
        <v>51.486111111111107</v>
      </c>
      <c r="I19" s="38">
        <v>47.736111111111114</v>
      </c>
      <c r="J19" s="38">
        <v>49.395833333333336</v>
      </c>
      <c r="K19" s="38">
        <v>54.393939393939384</v>
      </c>
      <c r="L19" s="38">
        <v>55.49444444444444</v>
      </c>
      <c r="M19" s="38">
        <v>68.522727272727266</v>
      </c>
      <c r="N19" s="38">
        <v>66</v>
      </c>
      <c r="O19" s="39">
        <f t="shared" si="0"/>
        <v>52.784680134680123</v>
      </c>
    </row>
    <row r="20" spans="1:15" x14ac:dyDescent="0.25">
      <c r="A20" s="65" t="s">
        <v>219</v>
      </c>
      <c r="B20" s="37" t="s">
        <v>79</v>
      </c>
      <c r="C20" s="38">
        <v>15.1</v>
      </c>
      <c r="D20" s="38">
        <v>20</v>
      </c>
      <c r="E20" s="38">
        <v>21.319444444444446</v>
      </c>
      <c r="F20" s="38">
        <v>23.893939393939391</v>
      </c>
      <c r="G20" s="38">
        <v>18.333333333333332</v>
      </c>
      <c r="H20" s="38">
        <v>19.260000000000002</v>
      </c>
      <c r="I20" s="38">
        <v>17</v>
      </c>
      <c r="J20" s="38">
        <v>15</v>
      </c>
      <c r="K20" s="38">
        <v>12.571428571428571</v>
      </c>
      <c r="L20" s="38">
        <v>10.333333333333334</v>
      </c>
      <c r="M20" s="38">
        <v>14.166666666666666</v>
      </c>
      <c r="N20" s="38">
        <v>14.25</v>
      </c>
      <c r="O20" s="39">
        <f t="shared" si="0"/>
        <v>16.769012145262145</v>
      </c>
    </row>
    <row r="21" spans="1:15" ht="17.25" customHeight="1" x14ac:dyDescent="0.25">
      <c r="A21" s="204"/>
      <c r="B21" s="4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</row>
    <row r="22" spans="1:15" ht="19.5" customHeight="1" x14ac:dyDescent="0.25">
      <c r="A22" s="62" t="s">
        <v>45</v>
      </c>
      <c r="B22" s="41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</row>
    <row r="23" spans="1:15" x14ac:dyDescent="0.25">
      <c r="A23" s="65" t="s">
        <v>16</v>
      </c>
      <c r="B23" s="37" t="s">
        <v>79</v>
      </c>
      <c r="C23" s="38">
        <v>10.045454545454545</v>
      </c>
      <c r="D23" s="38">
        <v>11.354166666666666</v>
      </c>
      <c r="E23" s="38">
        <v>11.506944444444443</v>
      </c>
      <c r="F23" s="38">
        <v>10.693181818181818</v>
      </c>
      <c r="G23" s="38">
        <v>9.85</v>
      </c>
      <c r="H23" s="38">
        <v>8.9305555555555554</v>
      </c>
      <c r="I23" s="38">
        <v>8.9583333333333339</v>
      </c>
      <c r="J23" s="38">
        <v>9.6458333333333339</v>
      </c>
      <c r="K23" s="38">
        <v>12.15151515151515</v>
      </c>
      <c r="L23" s="38">
        <v>13.116666666666667</v>
      </c>
      <c r="M23" s="38">
        <v>13.954545454545455</v>
      </c>
      <c r="N23" s="38">
        <v>13.775</v>
      </c>
      <c r="O23" s="39">
        <f t="shared" si="0"/>
        <v>11.165183080808079</v>
      </c>
    </row>
    <row r="24" spans="1:15" x14ac:dyDescent="0.25">
      <c r="A24" s="65" t="s">
        <v>17</v>
      </c>
      <c r="B24" s="37" t="s">
        <v>79</v>
      </c>
      <c r="C24" s="38">
        <v>21.59090909090909</v>
      </c>
      <c r="D24" s="38">
        <v>23.020833333333332</v>
      </c>
      <c r="E24" s="38">
        <v>22.472222222222218</v>
      </c>
      <c r="F24" s="38">
        <v>21.477272727272727</v>
      </c>
      <c r="G24" s="38">
        <v>21.375</v>
      </c>
      <c r="H24" s="38">
        <v>22.784722222222218</v>
      </c>
      <c r="I24" s="38">
        <v>22.472222222222225</v>
      </c>
      <c r="J24" s="38">
        <v>23.354166666666668</v>
      </c>
      <c r="K24" s="38">
        <v>23.704545454545453</v>
      </c>
      <c r="L24" s="38">
        <v>22.933333333333334</v>
      </c>
      <c r="M24" s="38">
        <v>20.727272727272727</v>
      </c>
      <c r="N24" s="38">
        <v>21.375</v>
      </c>
      <c r="O24" s="39">
        <f t="shared" si="0"/>
        <v>22.273958333333336</v>
      </c>
    </row>
    <row r="25" spans="1:15" x14ac:dyDescent="0.25">
      <c r="A25" s="65" t="s">
        <v>18</v>
      </c>
      <c r="B25" s="37" t="s">
        <v>79</v>
      </c>
      <c r="C25" s="38">
        <v>14.988636363636363</v>
      </c>
      <c r="D25" s="38">
        <v>15.208333333333334</v>
      </c>
      <c r="E25" s="38">
        <v>14.166666666666666</v>
      </c>
      <c r="F25" s="38">
        <v>13.25</v>
      </c>
      <c r="G25" s="38">
        <v>13.725</v>
      </c>
      <c r="H25" s="38">
        <v>14.090277777777779</v>
      </c>
      <c r="I25" s="38">
        <v>16.465277777777779</v>
      </c>
      <c r="J25" s="38">
        <v>20.8125</v>
      </c>
      <c r="K25" s="38">
        <v>19.030303030303028</v>
      </c>
      <c r="L25" s="38">
        <v>16.766666666666666</v>
      </c>
      <c r="M25" s="38">
        <v>17.863636363636363</v>
      </c>
      <c r="N25" s="38">
        <v>18.858333333333331</v>
      </c>
      <c r="O25" s="39">
        <f t="shared" si="0"/>
        <v>16.268802609427606</v>
      </c>
    </row>
    <row r="26" spans="1:15" x14ac:dyDescent="0.25">
      <c r="A26" s="65" t="s">
        <v>220</v>
      </c>
      <c r="B26" s="37" t="s">
        <v>79</v>
      </c>
      <c r="C26" s="38">
        <v>30.90909090909091</v>
      </c>
      <c r="D26" s="38">
        <v>30.8125</v>
      </c>
      <c r="E26" s="38">
        <v>31.472222222222218</v>
      </c>
      <c r="F26" s="38">
        <v>31.84090909090909</v>
      </c>
      <c r="G26" s="38">
        <v>29.925000000000001</v>
      </c>
      <c r="H26" s="38">
        <v>32.0625</v>
      </c>
      <c r="I26" s="38">
        <v>32.736111111111114</v>
      </c>
      <c r="J26" s="38">
        <v>32.208333333333336</v>
      </c>
      <c r="K26" s="38">
        <v>32.378787878787882</v>
      </c>
      <c r="L26" s="38">
        <v>33.083333333333336</v>
      </c>
      <c r="M26" s="38">
        <v>33.75</v>
      </c>
      <c r="N26" s="38">
        <v>34.924999999999997</v>
      </c>
      <c r="O26" s="39">
        <f t="shared" si="0"/>
        <v>32.175315656565658</v>
      </c>
    </row>
    <row r="27" spans="1:15" x14ac:dyDescent="0.25">
      <c r="A27" s="65" t="s">
        <v>221</v>
      </c>
      <c r="B27" s="37" t="s">
        <v>79</v>
      </c>
      <c r="C27" s="38">
        <v>22.40909090909091</v>
      </c>
      <c r="D27" s="38">
        <v>23.75</v>
      </c>
      <c r="E27" s="38">
        <v>23.256944444444446</v>
      </c>
      <c r="F27" s="38">
        <v>23.59090909090909</v>
      </c>
      <c r="G27" s="38">
        <v>23.5</v>
      </c>
      <c r="H27" s="38">
        <v>23.611111111111114</v>
      </c>
      <c r="I27" s="38">
        <v>24.0625</v>
      </c>
      <c r="J27" s="38">
        <v>23.75</v>
      </c>
      <c r="K27" s="38">
        <v>24.901515151515152</v>
      </c>
      <c r="L27" s="38">
        <v>27.883333333333333</v>
      </c>
      <c r="M27" s="38">
        <v>32.219696969696969</v>
      </c>
      <c r="N27" s="38">
        <v>33.916666666666671</v>
      </c>
      <c r="O27" s="39">
        <f t="shared" si="0"/>
        <v>25.570980639730639</v>
      </c>
    </row>
    <row r="28" spans="1:15" x14ac:dyDescent="0.25">
      <c r="A28" s="65" t="s">
        <v>222</v>
      </c>
      <c r="B28" s="37" t="s">
        <v>79</v>
      </c>
      <c r="C28" s="38">
        <v>30.816666666666663</v>
      </c>
      <c r="D28" s="38">
        <v>29.652777777777775</v>
      </c>
      <c r="E28" s="38">
        <v>27.4375</v>
      </c>
      <c r="F28" s="38">
        <v>30</v>
      </c>
      <c r="G28" s="38">
        <v>30</v>
      </c>
      <c r="H28" s="38">
        <v>32.257575757575758</v>
      </c>
      <c r="I28" s="38">
        <v>31.757575757575754</v>
      </c>
      <c r="J28" s="38">
        <v>23.916666666666668</v>
      </c>
      <c r="K28" s="38">
        <v>29.015151515151516</v>
      </c>
      <c r="L28" s="38">
        <v>28.211111111111112</v>
      </c>
      <c r="M28" s="38">
        <v>32</v>
      </c>
      <c r="N28" s="38">
        <v>31.916666666666668</v>
      </c>
      <c r="O28" s="39">
        <f t="shared" si="0"/>
        <v>29.748474326599325</v>
      </c>
    </row>
    <row r="29" spans="1:15" x14ac:dyDescent="0.25">
      <c r="A29" s="65" t="s">
        <v>223</v>
      </c>
      <c r="B29" s="37" t="s">
        <v>79</v>
      </c>
      <c r="C29" s="38">
        <v>12.068181818181818</v>
      </c>
      <c r="D29" s="38">
        <v>12.427083333333334</v>
      </c>
      <c r="E29" s="38">
        <v>11.819444444444443</v>
      </c>
      <c r="F29" s="38">
        <v>10.704545454545455</v>
      </c>
      <c r="G29" s="38">
        <v>11.775</v>
      </c>
      <c r="H29" s="38">
        <v>13.826388888888891</v>
      </c>
      <c r="I29" s="38">
        <v>13.145833333333334</v>
      </c>
      <c r="J29" s="38">
        <v>12.833333333333334</v>
      </c>
      <c r="K29" s="38">
        <v>12.75</v>
      </c>
      <c r="L29" s="38">
        <v>12.333333333333334</v>
      </c>
      <c r="M29" s="38">
        <v>11.5875</v>
      </c>
      <c r="N29" s="38">
        <v>12.008333333333335</v>
      </c>
      <c r="O29" s="39">
        <f t="shared" si="0"/>
        <v>12.273248106060604</v>
      </c>
    </row>
    <row r="30" spans="1:15" x14ac:dyDescent="0.25">
      <c r="A30" s="65" t="s">
        <v>269</v>
      </c>
      <c r="B30" s="37" t="s">
        <v>79</v>
      </c>
      <c r="C30" s="38">
        <v>10.818181818181818</v>
      </c>
      <c r="D30" s="38">
        <v>10.138888888888888</v>
      </c>
      <c r="E30" s="38">
        <v>10.555555555555555</v>
      </c>
      <c r="F30" s="38">
        <v>10.446969696969695</v>
      </c>
      <c r="G30" s="38">
        <v>11.416666666666666</v>
      </c>
      <c r="H30" s="38">
        <v>12.9</v>
      </c>
      <c r="I30" s="38">
        <v>7.0714285714285712</v>
      </c>
      <c r="J30" s="38"/>
      <c r="K30" s="38"/>
      <c r="L30" s="38"/>
      <c r="M30" s="38"/>
      <c r="N30" s="38"/>
      <c r="O30" s="39">
        <f t="shared" si="0"/>
        <v>10.47824159967017</v>
      </c>
    </row>
    <row r="31" spans="1:15" ht="14.25" customHeight="1" x14ac:dyDescent="0.25">
      <c r="A31" s="68"/>
      <c r="B31" s="41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</row>
    <row r="32" spans="1:15" x14ac:dyDescent="0.25">
      <c r="A32" s="62" t="s">
        <v>46</v>
      </c>
      <c r="B32" s="41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</row>
    <row r="33" spans="1:15" x14ac:dyDescent="0.25">
      <c r="A33" s="65" t="s">
        <v>303</v>
      </c>
      <c r="B33" s="41" t="s">
        <v>63</v>
      </c>
      <c r="C33" s="38">
        <v>9.1590909090909083</v>
      </c>
      <c r="D33" s="38">
        <v>9.8229166666666661</v>
      </c>
      <c r="E33" s="38">
        <v>9.78125</v>
      </c>
      <c r="F33" s="38">
        <v>9.5340909090909083</v>
      </c>
      <c r="G33" s="38">
        <v>9.5250000000000004</v>
      </c>
      <c r="H33" s="38">
        <v>8.7604166666666661</v>
      </c>
      <c r="I33" s="38">
        <v>8.3680555555555554</v>
      </c>
      <c r="J33" s="38">
        <v>9.0416666666666661</v>
      </c>
      <c r="K33" s="38">
        <v>10.106060606060607</v>
      </c>
      <c r="L33" s="38">
        <v>13.541666666666666</v>
      </c>
      <c r="M33" s="38">
        <v>14.053030303030305</v>
      </c>
      <c r="N33" s="38">
        <v>15.275</v>
      </c>
      <c r="O33" s="39">
        <f t="shared" si="0"/>
        <v>10.58068707912458</v>
      </c>
    </row>
    <row r="34" spans="1:15" x14ac:dyDescent="0.25">
      <c r="A34" s="65" t="s">
        <v>304</v>
      </c>
      <c r="B34" s="41" t="s">
        <v>63</v>
      </c>
      <c r="C34" s="38">
        <v>10.515151515151514</v>
      </c>
      <c r="D34" s="38">
        <v>10.795138888888888</v>
      </c>
      <c r="E34" s="38">
        <v>9.6041666666666661</v>
      </c>
      <c r="F34" s="38">
        <v>9.8257575757575761</v>
      </c>
      <c r="G34" s="38">
        <v>9.125</v>
      </c>
      <c r="H34" s="38">
        <v>7.5</v>
      </c>
      <c r="I34" s="38">
        <v>4.296875</v>
      </c>
      <c r="J34" s="38">
        <v>3.9</v>
      </c>
      <c r="K34" s="38">
        <v>6.6944444444444446</v>
      </c>
      <c r="L34" s="38">
        <v>12.433333333333334</v>
      </c>
      <c r="M34" s="38">
        <v>14.166666666666666</v>
      </c>
      <c r="N34" s="38">
        <v>14.333333333333334</v>
      </c>
      <c r="O34" s="39">
        <f t="shared" si="0"/>
        <v>9.4324889520202024</v>
      </c>
    </row>
    <row r="35" spans="1:15" x14ac:dyDescent="0.25">
      <c r="A35" s="65" t="s">
        <v>305</v>
      </c>
      <c r="B35" s="41" t="s">
        <v>63</v>
      </c>
      <c r="C35" s="38">
        <v>6.325757575757577</v>
      </c>
      <c r="D35" s="38">
        <v>7.3090277777777777</v>
      </c>
      <c r="E35" s="38">
        <v>6.6805555555555545</v>
      </c>
      <c r="F35" s="38">
        <v>6.5568181818181817</v>
      </c>
      <c r="G35" s="38">
        <v>6.3583333333333325</v>
      </c>
      <c r="H35" s="38">
        <v>5.75</v>
      </c>
      <c r="I35" s="38">
        <v>5.4375</v>
      </c>
      <c r="J35" s="38">
        <v>5.25</v>
      </c>
      <c r="K35" s="38">
        <v>5.3106060606060606</v>
      </c>
      <c r="L35" s="38">
        <v>8.4138888888888896</v>
      </c>
      <c r="M35" s="38">
        <v>11.2</v>
      </c>
      <c r="N35" s="38">
        <v>10.9</v>
      </c>
      <c r="O35" s="39">
        <f t="shared" si="0"/>
        <v>7.1243739478114492</v>
      </c>
    </row>
    <row r="36" spans="1:15" x14ac:dyDescent="0.25">
      <c r="A36" s="65" t="s">
        <v>306</v>
      </c>
      <c r="B36" s="41" t="s">
        <v>63</v>
      </c>
      <c r="C36" s="38">
        <v>3.6666666666666661</v>
      </c>
      <c r="D36" s="38">
        <v>4.375</v>
      </c>
      <c r="E36" s="38">
        <v>5.1840277777777777</v>
      </c>
      <c r="F36" s="38">
        <v>4.6628787878787881</v>
      </c>
      <c r="G36" s="38">
        <v>3.4555555555555557</v>
      </c>
      <c r="H36" s="38">
        <v>5.1071428571428568</v>
      </c>
      <c r="I36" s="38">
        <v>2.8214285714285716</v>
      </c>
      <c r="J36" s="38">
        <v>2.6145833333333335</v>
      </c>
      <c r="K36" s="38">
        <v>2.5178571428571428</v>
      </c>
      <c r="L36" s="38">
        <v>8</v>
      </c>
      <c r="M36" s="38"/>
      <c r="N36" s="38"/>
      <c r="O36" s="39">
        <f t="shared" si="0"/>
        <v>4.2405140692640693</v>
      </c>
    </row>
    <row r="37" spans="1:15" x14ac:dyDescent="0.25">
      <c r="A37" s="65" t="s">
        <v>47</v>
      </c>
      <c r="B37" s="41" t="s">
        <v>63</v>
      </c>
      <c r="C37" s="38">
        <v>2.398181818181818</v>
      </c>
      <c r="D37" s="38">
        <v>2.6664583333333334</v>
      </c>
      <c r="E37" s="38">
        <v>2.6764583333333332</v>
      </c>
      <c r="F37" s="38">
        <v>2.6979545454545457</v>
      </c>
      <c r="G37" s="38">
        <v>2.7694444444444448</v>
      </c>
      <c r="H37" s="38">
        <v>2.7279398148148144</v>
      </c>
      <c r="I37" s="38">
        <v>2.6004166666666664</v>
      </c>
      <c r="J37" s="38">
        <v>2.6908333333333334</v>
      </c>
      <c r="K37" s="38">
        <v>2.6421969696969696</v>
      </c>
      <c r="L37" s="38">
        <v>2.8063333333333333</v>
      </c>
      <c r="M37" s="38">
        <v>3.1590909090909092</v>
      </c>
      <c r="N37" s="38">
        <v>3.7500000000000009</v>
      </c>
      <c r="O37" s="39">
        <f t="shared" si="0"/>
        <v>2.7987757084736256</v>
      </c>
    </row>
    <row r="38" spans="1:15" x14ac:dyDescent="0.25">
      <c r="A38" s="65" t="s">
        <v>307</v>
      </c>
      <c r="B38" s="41" t="s">
        <v>63</v>
      </c>
      <c r="C38" s="38"/>
      <c r="D38" s="38">
        <v>2.7370370370370369</v>
      </c>
      <c r="E38" s="38">
        <v>2.4407407407407411</v>
      </c>
      <c r="F38" s="38">
        <v>2.2000000000000002</v>
      </c>
      <c r="G38" s="38">
        <v>2.9874999999999998</v>
      </c>
      <c r="H38" s="38">
        <v>2.4597222222222221</v>
      </c>
      <c r="I38" s="38">
        <v>2.1006944444444442</v>
      </c>
      <c r="J38" s="38"/>
      <c r="K38" s="38"/>
      <c r="L38" s="38">
        <v>2.3166666666666669</v>
      </c>
      <c r="M38" s="38">
        <v>3.4166666666666665</v>
      </c>
      <c r="N38" s="38">
        <v>3.6833333333333336</v>
      </c>
      <c r="O38" s="39">
        <f t="shared" si="0"/>
        <v>2.7047067901234572</v>
      </c>
    </row>
    <row r="39" spans="1:15" ht="14.25" customHeight="1" x14ac:dyDescent="0.25">
      <c r="A39" s="68"/>
      <c r="B39" s="4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</row>
    <row r="40" spans="1:15" x14ac:dyDescent="0.25">
      <c r="A40" s="62" t="s">
        <v>48</v>
      </c>
      <c r="B40" s="4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5" x14ac:dyDescent="0.25">
      <c r="A41" s="65" t="s">
        <v>19</v>
      </c>
      <c r="B41" s="41" t="s">
        <v>63</v>
      </c>
      <c r="C41" s="38">
        <v>22.34090909090909</v>
      </c>
      <c r="D41" s="38">
        <v>24.583333333333332</v>
      </c>
      <c r="E41" s="38">
        <v>25.395833333333332</v>
      </c>
      <c r="F41" s="38">
        <v>24.34090909090909</v>
      </c>
      <c r="G41" s="38">
        <v>25.925000000000001</v>
      </c>
      <c r="H41" s="38">
        <v>26.680555555555557</v>
      </c>
      <c r="I41" s="38">
        <v>26.895833333333332</v>
      </c>
      <c r="J41" s="38">
        <v>25.791666666666668</v>
      </c>
      <c r="K41" s="38">
        <v>25.303030303030301</v>
      </c>
      <c r="L41" s="38">
        <v>25.966666666666665</v>
      </c>
      <c r="M41" s="38">
        <v>25.59090909090909</v>
      </c>
      <c r="N41" s="38">
        <v>27.85</v>
      </c>
      <c r="O41" s="39">
        <f t="shared" si="0"/>
        <v>25.555387205387206</v>
      </c>
    </row>
    <row r="42" spans="1:15" ht="16.5" customHeight="1" x14ac:dyDescent="0.25">
      <c r="A42" s="65"/>
      <c r="B42" s="4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</row>
    <row r="43" spans="1:15" x14ac:dyDescent="0.25">
      <c r="A43" s="62" t="s">
        <v>49</v>
      </c>
      <c r="B43" s="4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</row>
    <row r="44" spans="1:15" x14ac:dyDescent="0.25">
      <c r="A44" s="65" t="s">
        <v>232</v>
      </c>
      <c r="B44" s="37" t="s">
        <v>79</v>
      </c>
      <c r="C44" s="38">
        <v>21.75</v>
      </c>
      <c r="D44" s="38">
        <v>24.4375</v>
      </c>
      <c r="E44" s="38">
        <v>33.479166666666664</v>
      </c>
      <c r="F44" s="38">
        <v>29.15909090909091</v>
      </c>
      <c r="G44" s="38">
        <v>28.074999999999999</v>
      </c>
      <c r="H44" s="38">
        <v>27.048611111111111</v>
      </c>
      <c r="I44" s="38">
        <v>24.569444444444446</v>
      </c>
      <c r="J44" s="38">
        <v>22.4375</v>
      </c>
      <c r="K44" s="38">
        <v>24.810606060606059</v>
      </c>
      <c r="L44" s="38">
        <v>28.133333333333333</v>
      </c>
      <c r="M44" s="38">
        <v>43.401515151515149</v>
      </c>
      <c r="N44" s="38">
        <v>50.408333333333339</v>
      </c>
      <c r="O44" s="39">
        <f t="shared" si="0"/>
        <v>29.809175084175084</v>
      </c>
    </row>
    <row r="45" spans="1:15" x14ac:dyDescent="0.25">
      <c r="A45" s="65" t="s">
        <v>233</v>
      </c>
      <c r="B45" s="37" t="s">
        <v>79</v>
      </c>
      <c r="C45" s="38">
        <v>73.318181818181813</v>
      </c>
      <c r="D45" s="38">
        <v>83.833333333333329</v>
      </c>
      <c r="E45" s="38">
        <v>78.46875</v>
      </c>
      <c r="F45" s="38">
        <v>71.01136363636364</v>
      </c>
      <c r="G45" s="38">
        <v>67.424999999999997</v>
      </c>
      <c r="H45" s="38">
        <v>72.864687500000002</v>
      </c>
      <c r="I45" s="38">
        <v>66.822916666666671</v>
      </c>
      <c r="J45" s="38">
        <v>66.041250000000005</v>
      </c>
      <c r="K45" s="38">
        <v>66.148989898989896</v>
      </c>
      <c r="L45" s="38">
        <v>42.170105820105825</v>
      </c>
      <c r="M45" s="38">
        <v>53.560606060606069</v>
      </c>
      <c r="N45" s="38">
        <v>62.833333333333336</v>
      </c>
      <c r="O45" s="39">
        <f t="shared" si="0"/>
        <v>67.041543172298375</v>
      </c>
    </row>
    <row r="46" spans="1:15" x14ac:dyDescent="0.25">
      <c r="A46" s="65" t="s">
        <v>234</v>
      </c>
      <c r="B46" s="37" t="s">
        <v>79</v>
      </c>
      <c r="C46" s="38">
        <v>71.818181818181813</v>
      </c>
      <c r="D46" s="38">
        <v>90.902777777777786</v>
      </c>
      <c r="E46" s="38">
        <v>77.28125</v>
      </c>
      <c r="F46" s="38">
        <v>72.306818181818187</v>
      </c>
      <c r="G46" s="38">
        <v>68.1875</v>
      </c>
      <c r="H46" s="38">
        <v>70.104166666666671</v>
      </c>
      <c r="I46" s="38">
        <v>66.947916666666671</v>
      </c>
      <c r="J46" s="38">
        <v>64.583124999999995</v>
      </c>
      <c r="K46" s="38">
        <v>67.9861111111111</v>
      </c>
      <c r="L46" s="38">
        <v>43.149572649572647</v>
      </c>
      <c r="M46" s="38">
        <v>51.203703703703709</v>
      </c>
      <c r="N46" s="38">
        <v>63.666666666666671</v>
      </c>
      <c r="O46" s="39">
        <f t="shared" si="0"/>
        <v>67.344815853513765</v>
      </c>
    </row>
    <row r="47" spans="1:15" x14ac:dyDescent="0.25">
      <c r="A47" s="65" t="s">
        <v>235</v>
      </c>
      <c r="B47" s="37" t="s">
        <v>79</v>
      </c>
      <c r="C47" s="38">
        <v>37.287878787878782</v>
      </c>
      <c r="D47" s="38">
        <v>36.611111111111114</v>
      </c>
      <c r="E47" s="38">
        <v>35.93055555555555</v>
      </c>
      <c r="F47" s="38">
        <v>35.340909090909093</v>
      </c>
      <c r="G47" s="38">
        <v>33.024999999999999</v>
      </c>
      <c r="H47" s="38">
        <v>37.590277777777779</v>
      </c>
      <c r="I47" s="38">
        <v>33.8125</v>
      </c>
      <c r="J47" s="38">
        <v>36.645833333333336</v>
      </c>
      <c r="K47" s="38">
        <v>42.090909090909093</v>
      </c>
      <c r="L47" s="38">
        <v>42.333333333333336</v>
      </c>
      <c r="M47" s="38">
        <v>42.227272727272727</v>
      </c>
      <c r="N47" s="38">
        <v>41.75</v>
      </c>
      <c r="O47" s="39">
        <f t="shared" si="0"/>
        <v>37.887131734006729</v>
      </c>
    </row>
    <row r="48" spans="1:15" x14ac:dyDescent="0.25">
      <c r="A48" s="65" t="s">
        <v>236</v>
      </c>
      <c r="B48" s="37" t="s">
        <v>79</v>
      </c>
      <c r="C48" s="38">
        <v>71.931818181818187</v>
      </c>
      <c r="D48" s="38">
        <v>75.833333333333329</v>
      </c>
      <c r="E48" s="38">
        <v>75.479166666666671</v>
      </c>
      <c r="F48" s="38">
        <v>67.348484848484844</v>
      </c>
      <c r="G48" s="38">
        <v>70.125</v>
      </c>
      <c r="H48" s="38">
        <v>75.4236111111111</v>
      </c>
      <c r="I48" s="38">
        <v>74.9861111111111</v>
      </c>
      <c r="J48" s="38">
        <v>78.354166666666671</v>
      </c>
      <c r="K48" s="38">
        <v>95.909090909090907</v>
      </c>
      <c r="L48" s="38">
        <v>94.8611111111111</v>
      </c>
      <c r="M48" s="38">
        <v>106.11111111111113</v>
      </c>
      <c r="N48" s="38">
        <v>99.625000000000014</v>
      </c>
      <c r="O48" s="39">
        <f t="shared" si="0"/>
        <v>82.165667087542076</v>
      </c>
    </row>
    <row r="49" spans="1:15" x14ac:dyDescent="0.25">
      <c r="A49" s="65" t="s">
        <v>237</v>
      </c>
      <c r="B49" s="37" t="s">
        <v>79</v>
      </c>
      <c r="C49" s="38"/>
      <c r="D49" s="38"/>
      <c r="E49" s="38"/>
      <c r="F49" s="38"/>
      <c r="G49" s="38"/>
      <c r="H49" s="38"/>
      <c r="I49" s="38"/>
      <c r="J49" s="38"/>
      <c r="K49" s="38">
        <v>59.270833333333336</v>
      </c>
      <c r="L49" s="38">
        <v>75.75555555555556</v>
      </c>
      <c r="M49" s="38">
        <v>75.492424242424249</v>
      </c>
      <c r="N49" s="38">
        <v>67.25</v>
      </c>
      <c r="O49" s="39">
        <f t="shared" si="0"/>
        <v>69.442203282828288</v>
      </c>
    </row>
    <row r="50" spans="1:15" x14ac:dyDescent="0.25">
      <c r="A50" s="65" t="s">
        <v>20</v>
      </c>
      <c r="B50" s="37" t="s">
        <v>79</v>
      </c>
      <c r="C50" s="38">
        <v>18.068181818181817</v>
      </c>
      <c r="D50" s="38">
        <v>19.375</v>
      </c>
      <c r="E50" s="38">
        <v>20.229166666666668</v>
      </c>
      <c r="F50" s="38">
        <v>20</v>
      </c>
      <c r="G50" s="38">
        <v>18.574999999999999</v>
      </c>
      <c r="H50" s="38">
        <v>19.208333333333332</v>
      </c>
      <c r="I50" s="38">
        <v>20.604166666666668</v>
      </c>
      <c r="J50" s="38">
        <v>24.729166666666668</v>
      </c>
      <c r="K50" s="38">
        <v>29.431818181818183</v>
      </c>
      <c r="L50" s="38">
        <v>25.7</v>
      </c>
      <c r="M50" s="38">
        <v>18.454545454545453</v>
      </c>
      <c r="N50" s="38">
        <v>20.458333333333332</v>
      </c>
      <c r="O50" s="39">
        <f t="shared" si="0"/>
        <v>21.236142676767678</v>
      </c>
    </row>
    <row r="51" spans="1:15" x14ac:dyDescent="0.25">
      <c r="A51" s="65" t="s">
        <v>238</v>
      </c>
      <c r="B51" s="37" t="s">
        <v>79</v>
      </c>
      <c r="C51" s="38">
        <v>14.542045454545452</v>
      </c>
      <c r="D51" s="38">
        <v>14.9046875</v>
      </c>
      <c r="E51" s="38">
        <v>16.844704861111111</v>
      </c>
      <c r="F51" s="38">
        <v>15.847443181818182</v>
      </c>
      <c r="G51" s="38">
        <v>17.34375</v>
      </c>
      <c r="H51" s="38">
        <v>16.453993055555557</v>
      </c>
      <c r="I51" s="38">
        <v>16.575520833333332</v>
      </c>
      <c r="J51" s="38">
        <v>16.9921875</v>
      </c>
      <c r="K51" s="38">
        <v>18.40909090909091</v>
      </c>
      <c r="L51" s="38">
        <v>16.746527777777779</v>
      </c>
      <c r="M51" s="38">
        <v>18.230218855218855</v>
      </c>
      <c r="N51" s="38">
        <v>18.125</v>
      </c>
      <c r="O51" s="39">
        <f t="shared" si="0"/>
        <v>16.751264160704263</v>
      </c>
    </row>
    <row r="52" spans="1:15" x14ac:dyDescent="0.25">
      <c r="A52" s="65" t="s">
        <v>239</v>
      </c>
      <c r="B52" s="37" t="s">
        <v>79</v>
      </c>
      <c r="C52" s="38">
        <v>17.819444444444446</v>
      </c>
      <c r="D52" s="38">
        <v>18.040277777777774</v>
      </c>
      <c r="E52" s="38">
        <v>13.90108024691358</v>
      </c>
      <c r="F52" s="38">
        <v>10.212121212121213</v>
      </c>
      <c r="G52" s="38">
        <v>9.8166666666666664</v>
      </c>
      <c r="H52" s="38">
        <v>10</v>
      </c>
      <c r="I52" s="38">
        <v>7.265625</v>
      </c>
      <c r="J52" s="38">
        <v>5.4545454545454541</v>
      </c>
      <c r="K52" s="38">
        <v>8.5277777777777786</v>
      </c>
      <c r="L52" s="38">
        <v>10.324074074074076</v>
      </c>
      <c r="M52" s="38">
        <v>15.681818181818182</v>
      </c>
      <c r="N52" s="38">
        <v>18.657407407407408</v>
      </c>
      <c r="O52" s="39">
        <f t="shared" si="0"/>
        <v>12.141736520295551</v>
      </c>
    </row>
    <row r="53" spans="1:15" x14ac:dyDescent="0.25">
      <c r="A53" s="65" t="s">
        <v>240</v>
      </c>
      <c r="B53" s="37" t="s">
        <v>79</v>
      </c>
      <c r="C53" s="38">
        <v>25.916666666666671</v>
      </c>
      <c r="D53" s="38">
        <v>26.729166666666668</v>
      </c>
      <c r="E53" s="38">
        <v>22.673611111111114</v>
      </c>
      <c r="F53" s="38">
        <v>19.704545454545453</v>
      </c>
      <c r="G53" s="38">
        <v>19.350000000000001</v>
      </c>
      <c r="H53" s="38">
        <v>24.5</v>
      </c>
      <c r="I53" s="38">
        <v>27.798611111111111</v>
      </c>
      <c r="J53" s="38">
        <v>28.270833333333332</v>
      </c>
      <c r="K53" s="38">
        <v>28.484848484848484</v>
      </c>
      <c r="L53" s="38">
        <v>28.161111111111111</v>
      </c>
      <c r="M53" s="38">
        <v>27.242424242424239</v>
      </c>
      <c r="N53" s="38">
        <v>27.091666666666661</v>
      </c>
      <c r="O53" s="39">
        <f t="shared" si="0"/>
        <v>25.493623737373738</v>
      </c>
    </row>
    <row r="54" spans="1:15" x14ac:dyDescent="0.25">
      <c r="A54" s="65" t="s">
        <v>271</v>
      </c>
      <c r="B54" s="37" t="s">
        <v>79</v>
      </c>
      <c r="C54" s="38">
        <v>29.325757575757574</v>
      </c>
      <c r="D54" s="38">
        <v>31.354166666666668</v>
      </c>
      <c r="E54" s="38">
        <v>28.6875</v>
      </c>
      <c r="F54" s="38">
        <v>23.212121212121215</v>
      </c>
      <c r="G54" s="38">
        <v>19.475000000000001</v>
      </c>
      <c r="H54" s="38">
        <v>25.625</v>
      </c>
      <c r="I54" s="38">
        <v>31.3125</v>
      </c>
      <c r="J54" s="38">
        <v>38.520833333333336</v>
      </c>
      <c r="K54" s="38">
        <v>38.113636363636367</v>
      </c>
      <c r="L54" s="38">
        <v>36.333333333333336</v>
      </c>
      <c r="M54" s="38">
        <v>36.25</v>
      </c>
      <c r="N54" s="38">
        <v>37.866666666666667</v>
      </c>
      <c r="O54" s="39">
        <f t="shared" si="0"/>
        <v>31.339709595959594</v>
      </c>
    </row>
    <row r="55" spans="1:15" x14ac:dyDescent="0.25">
      <c r="A55" s="65" t="s">
        <v>272</v>
      </c>
      <c r="B55" s="37" t="s">
        <v>79</v>
      </c>
      <c r="C55" s="38">
        <v>29.393939393939391</v>
      </c>
      <c r="D55" s="38">
        <v>31.65909090909091</v>
      </c>
      <c r="E55" s="38"/>
      <c r="F55" s="38"/>
      <c r="G55" s="38"/>
      <c r="H55" s="38"/>
      <c r="I55" s="38"/>
      <c r="J55" s="38"/>
      <c r="K55" s="38">
        <v>38.333333333333336</v>
      </c>
      <c r="L55" s="38">
        <v>36.794444444444451</v>
      </c>
      <c r="M55" s="38">
        <v>33.916666666666664</v>
      </c>
      <c r="N55" s="38">
        <v>38.791666666666664</v>
      </c>
      <c r="O55" s="39">
        <f t="shared" si="0"/>
        <v>34.814856902356901</v>
      </c>
    </row>
    <row r="56" spans="1:15" x14ac:dyDescent="0.25">
      <c r="A56" s="65" t="s">
        <v>22</v>
      </c>
      <c r="B56" s="37" t="s">
        <v>79</v>
      </c>
      <c r="C56" s="38">
        <v>19.34090909090909</v>
      </c>
      <c r="D56" s="38">
        <v>20.479166666666668</v>
      </c>
      <c r="E56" s="38">
        <v>20.166666666666668</v>
      </c>
      <c r="F56" s="38">
        <v>19.84090909090909</v>
      </c>
      <c r="G56" s="38">
        <v>18.875</v>
      </c>
      <c r="H56" s="38">
        <v>20.791666666666668</v>
      </c>
      <c r="I56" s="38">
        <v>19.6875</v>
      </c>
      <c r="J56" s="38">
        <v>21.6875</v>
      </c>
      <c r="K56" s="38">
        <v>22.15909090909091</v>
      </c>
      <c r="L56" s="38">
        <v>20.55</v>
      </c>
      <c r="M56" s="38">
        <v>20.761904761904763</v>
      </c>
      <c r="N56" s="38">
        <v>20.541666666666668</v>
      </c>
      <c r="O56" s="39">
        <f t="shared" si="0"/>
        <v>20.406831709956709</v>
      </c>
    </row>
    <row r="57" spans="1:15" x14ac:dyDescent="0.25">
      <c r="A57" s="65" t="s">
        <v>23</v>
      </c>
      <c r="B57" s="37" t="s">
        <v>79</v>
      </c>
      <c r="C57" s="38">
        <v>14.529220779220777</v>
      </c>
      <c r="D57" s="38">
        <v>14.672619047619049</v>
      </c>
      <c r="E57" s="38">
        <v>14.196428571428569</v>
      </c>
      <c r="F57" s="38">
        <v>14.269480519480521</v>
      </c>
      <c r="G57" s="38">
        <v>16.25</v>
      </c>
      <c r="H57" s="38">
        <v>21.904761904761909</v>
      </c>
      <c r="I57" s="38">
        <v>19.81150793650794</v>
      </c>
      <c r="J57" s="38">
        <v>15.952380952380954</v>
      </c>
      <c r="K57" s="38">
        <v>17.202380952380953</v>
      </c>
      <c r="L57" s="38">
        <v>19.138888888888889</v>
      </c>
      <c r="M57" s="38">
        <v>17.202380952380953</v>
      </c>
      <c r="N57" s="38">
        <v>19.25</v>
      </c>
      <c r="O57" s="39">
        <f t="shared" si="0"/>
        <v>17.031670875420879</v>
      </c>
    </row>
    <row r="58" spans="1:15" x14ac:dyDescent="0.25">
      <c r="A58" s="65" t="s">
        <v>24</v>
      </c>
      <c r="B58" s="37" t="s">
        <v>79</v>
      </c>
      <c r="C58" s="38">
        <v>9.4469696969696972</v>
      </c>
      <c r="D58" s="38">
        <v>9.9479166666666661</v>
      </c>
      <c r="E58" s="38">
        <v>10.083333333333334</v>
      </c>
      <c r="F58" s="38">
        <v>9.1818181818181817</v>
      </c>
      <c r="G58" s="38">
        <v>9.9749999999999996</v>
      </c>
      <c r="H58" s="38">
        <v>10.1875</v>
      </c>
      <c r="I58" s="38">
        <v>11.315972222222221</v>
      </c>
      <c r="J58" s="38">
        <v>14.604166666666666</v>
      </c>
      <c r="K58" s="38">
        <v>17.553030303030305</v>
      </c>
      <c r="L58" s="38">
        <v>13.35</v>
      </c>
      <c r="M58" s="38">
        <v>12.318181818181818</v>
      </c>
      <c r="N58" s="38">
        <v>14.579166666666669</v>
      </c>
      <c r="O58" s="39">
        <f t="shared" si="0"/>
        <v>11.878587962962962</v>
      </c>
    </row>
    <row r="59" spans="1:15" x14ac:dyDescent="0.25">
      <c r="A59" s="65" t="s">
        <v>241</v>
      </c>
      <c r="B59" s="37" t="s">
        <v>79</v>
      </c>
      <c r="C59" s="38">
        <v>20.75</v>
      </c>
      <c r="D59" s="38">
        <v>20.9375</v>
      </c>
      <c r="E59" s="38">
        <v>18.638888888888889</v>
      </c>
      <c r="F59" s="38">
        <v>19.15909090909091</v>
      </c>
      <c r="G59" s="38">
        <v>20.7</v>
      </c>
      <c r="H59" s="38">
        <v>23.652777777777782</v>
      </c>
      <c r="I59" s="38">
        <v>20.6875</v>
      </c>
      <c r="J59" s="38">
        <v>18.0625</v>
      </c>
      <c r="K59" s="38">
        <v>21.5</v>
      </c>
      <c r="L59" s="38">
        <v>26.066666666666666</v>
      </c>
      <c r="M59" s="38">
        <v>37.416666666666664</v>
      </c>
      <c r="N59" s="38">
        <v>33.216666666666669</v>
      </c>
      <c r="O59" s="39">
        <f t="shared" si="0"/>
        <v>23.399021464646466</v>
      </c>
    </row>
    <row r="60" spans="1:15" x14ac:dyDescent="0.25">
      <c r="A60" s="65" t="s">
        <v>25</v>
      </c>
      <c r="B60" s="37" t="s">
        <v>79</v>
      </c>
      <c r="C60" s="38">
        <v>44.93181818181818</v>
      </c>
      <c r="D60" s="38">
        <v>29.354166666666668</v>
      </c>
      <c r="E60" s="38">
        <v>30.305555555555554</v>
      </c>
      <c r="F60" s="38">
        <v>27.75</v>
      </c>
      <c r="G60" s="38">
        <v>25.975000000000001</v>
      </c>
      <c r="H60" s="38">
        <v>31.777777777777782</v>
      </c>
      <c r="I60" s="38">
        <v>35.270833333333336</v>
      </c>
      <c r="J60" s="38">
        <v>31</v>
      </c>
      <c r="K60" s="38">
        <v>26.507575757575761</v>
      </c>
      <c r="L60" s="38">
        <v>25.533333333333335</v>
      </c>
      <c r="M60" s="38">
        <v>23.310606060606059</v>
      </c>
      <c r="N60" s="38">
        <v>33.74166666666666</v>
      </c>
      <c r="O60" s="39">
        <f t="shared" si="0"/>
        <v>30.454861111111114</v>
      </c>
    </row>
    <row r="61" spans="1:15" x14ac:dyDescent="0.25">
      <c r="A61" s="65" t="s">
        <v>26</v>
      </c>
      <c r="B61" s="41" t="s">
        <v>63</v>
      </c>
      <c r="C61" s="38">
        <v>48.23989898989899</v>
      </c>
      <c r="D61" s="38">
        <v>55.098958333333343</v>
      </c>
      <c r="E61" s="38">
        <v>49.034722222222236</v>
      </c>
      <c r="F61" s="38">
        <v>44.060606060606062</v>
      </c>
      <c r="G61" s="38">
        <v>46.630871212121207</v>
      </c>
      <c r="H61" s="38">
        <v>47.557484567901241</v>
      </c>
      <c r="I61" s="38">
        <v>46.878472222222229</v>
      </c>
      <c r="J61" s="38">
        <v>43.663194444444443</v>
      </c>
      <c r="K61" s="38">
        <v>31.565486596736591</v>
      </c>
      <c r="L61" s="38">
        <v>36.39776234567902</v>
      </c>
      <c r="M61" s="38">
        <v>48.279786501377416</v>
      </c>
      <c r="N61" s="38">
        <v>53.546875</v>
      </c>
      <c r="O61" s="39">
        <f t="shared" si="0"/>
        <v>45.912843208045238</v>
      </c>
    </row>
    <row r="62" spans="1:15" x14ac:dyDescent="0.25">
      <c r="A62" s="65" t="s">
        <v>242</v>
      </c>
      <c r="B62" s="37" t="s">
        <v>79</v>
      </c>
      <c r="C62" s="38">
        <v>18.204545454545453</v>
      </c>
      <c r="D62" s="38">
        <v>20.729166666666668</v>
      </c>
      <c r="E62" s="38">
        <v>20.833333333333332</v>
      </c>
      <c r="F62" s="38">
        <v>19.022727272727273</v>
      </c>
      <c r="G62" s="38">
        <v>19.149999999999999</v>
      </c>
      <c r="H62" s="38">
        <v>23.090277777777782</v>
      </c>
      <c r="I62" s="38">
        <v>22.736111111111111</v>
      </c>
      <c r="J62" s="38">
        <v>20.604166666666668</v>
      </c>
      <c r="K62" s="38">
        <v>20.446969696969695</v>
      </c>
      <c r="L62" s="38">
        <v>27.12777777777778</v>
      </c>
      <c r="M62" s="38">
        <v>41.363636363636367</v>
      </c>
      <c r="N62" s="38">
        <v>50.241666666666667</v>
      </c>
      <c r="O62" s="39">
        <f t="shared" si="0"/>
        <v>25.295864898989901</v>
      </c>
    </row>
    <row r="63" spans="1:15" x14ac:dyDescent="0.25">
      <c r="A63" s="65" t="s">
        <v>203</v>
      </c>
      <c r="B63" s="37" t="s">
        <v>79</v>
      </c>
      <c r="C63" s="38">
        <v>16.128787878787879</v>
      </c>
      <c r="D63" s="38">
        <v>17.895833333333332</v>
      </c>
      <c r="E63" s="38">
        <v>17.361111111111111</v>
      </c>
      <c r="F63" s="38">
        <v>16.34090909090909</v>
      </c>
      <c r="G63" s="38">
        <v>17.5</v>
      </c>
      <c r="H63" s="38">
        <v>20</v>
      </c>
      <c r="I63" s="38">
        <v>17.541666666666668</v>
      </c>
      <c r="J63" s="38">
        <v>15</v>
      </c>
      <c r="K63" s="38">
        <v>14.530303030303029</v>
      </c>
      <c r="L63" s="38">
        <v>22.275641025641029</v>
      </c>
      <c r="M63" s="38">
        <v>50</v>
      </c>
      <c r="N63" s="38"/>
      <c r="O63" s="39">
        <f t="shared" si="0"/>
        <v>20.415841103341105</v>
      </c>
    </row>
    <row r="64" spans="1:15" x14ac:dyDescent="0.25">
      <c r="A64" s="65" t="s">
        <v>243</v>
      </c>
      <c r="B64" s="37" t="s">
        <v>79</v>
      </c>
      <c r="C64" s="38">
        <v>18.166666666666668</v>
      </c>
      <c r="D64" s="38">
        <v>18.4375</v>
      </c>
      <c r="E64" s="38">
        <v>17.798611111111111</v>
      </c>
      <c r="F64" s="38">
        <v>18.363636363636363</v>
      </c>
      <c r="G64" s="38">
        <v>17.875</v>
      </c>
      <c r="H64" s="38">
        <v>18.055555555555554</v>
      </c>
      <c r="I64" s="38">
        <v>17.805555555555557</v>
      </c>
      <c r="J64" s="38">
        <v>16.958333333333332</v>
      </c>
      <c r="K64" s="38">
        <v>18.545454545454547</v>
      </c>
      <c r="L64" s="38">
        <v>25.400000000000002</v>
      </c>
      <c r="M64" s="38">
        <v>40.840909090909093</v>
      </c>
      <c r="N64" s="38">
        <v>45.858333333333334</v>
      </c>
      <c r="O64" s="39">
        <f t="shared" si="0"/>
        <v>22.842129629629635</v>
      </c>
    </row>
    <row r="65" spans="1:16" x14ac:dyDescent="0.25">
      <c r="A65" s="65" t="s">
        <v>27</v>
      </c>
      <c r="B65" s="37" t="s">
        <v>79</v>
      </c>
      <c r="C65" s="38">
        <v>22.068181818181817</v>
      </c>
      <c r="D65" s="38">
        <v>21.145833333333332</v>
      </c>
      <c r="E65" s="38">
        <v>19.354166666666668</v>
      </c>
      <c r="F65" s="38">
        <v>16.34090909090909</v>
      </c>
      <c r="G65" s="38">
        <v>17.3</v>
      </c>
      <c r="H65" s="38">
        <v>17.701388888888889</v>
      </c>
      <c r="I65" s="38">
        <v>18.291666666666668</v>
      </c>
      <c r="J65" s="38">
        <v>18.916666666666668</v>
      </c>
      <c r="K65" s="38">
        <v>19.795454545454547</v>
      </c>
      <c r="L65" s="38">
        <v>20.5</v>
      </c>
      <c r="M65" s="38">
        <v>19.553030303030301</v>
      </c>
      <c r="N65" s="38">
        <v>19.858333333333334</v>
      </c>
      <c r="O65" s="39">
        <f t="shared" si="0"/>
        <v>19.235469276094278</v>
      </c>
    </row>
    <row r="66" spans="1:16" x14ac:dyDescent="0.25">
      <c r="A66" s="65" t="s">
        <v>28</v>
      </c>
      <c r="B66" s="37" t="s">
        <v>79</v>
      </c>
      <c r="C66" s="38">
        <v>29.977272727272727</v>
      </c>
      <c r="D66" s="38">
        <v>34.395833333333336</v>
      </c>
      <c r="E66" s="38">
        <v>34.701388888888893</v>
      </c>
      <c r="F66" s="38">
        <v>33.795454545454547</v>
      </c>
      <c r="G66" s="38">
        <v>30.583333333333332</v>
      </c>
      <c r="H66" s="38">
        <v>37.041666666666664</v>
      </c>
      <c r="I66" s="38">
        <v>32.361111111111114</v>
      </c>
      <c r="J66" s="38">
        <v>29.6875</v>
      </c>
      <c r="K66" s="38">
        <v>27.727272727272727</v>
      </c>
      <c r="L66" s="38">
        <v>29.444444444444446</v>
      </c>
      <c r="M66" s="38">
        <v>42</v>
      </c>
      <c r="N66" s="38">
        <v>38.624999999999993</v>
      </c>
      <c r="O66" s="39">
        <f t="shared" si="0"/>
        <v>33.361689814814817</v>
      </c>
    </row>
    <row r="67" spans="1:16" x14ac:dyDescent="0.25">
      <c r="A67" s="65" t="s">
        <v>50</v>
      </c>
      <c r="B67" s="37" t="s">
        <v>79</v>
      </c>
      <c r="C67" s="38">
        <v>29.863636363636363</v>
      </c>
      <c r="D67" s="38">
        <v>32.9375</v>
      </c>
      <c r="E67" s="38">
        <v>34.38194444444445</v>
      </c>
      <c r="F67" s="38">
        <v>32.340909090909093</v>
      </c>
      <c r="G67" s="38">
        <v>29.708333333333332</v>
      </c>
      <c r="H67" s="38">
        <v>36.326388888888893</v>
      </c>
      <c r="I67" s="38">
        <v>31.902777777777782</v>
      </c>
      <c r="J67" s="38">
        <v>30</v>
      </c>
      <c r="K67" s="38">
        <v>27.84090909090909</v>
      </c>
      <c r="L67" s="38">
        <v>29.105555555555554</v>
      </c>
      <c r="M67" s="38">
        <v>39.810606060606055</v>
      </c>
      <c r="N67" s="38">
        <v>38.624999999999993</v>
      </c>
      <c r="O67" s="39">
        <f t="shared" si="0"/>
        <v>32.736963383838379</v>
      </c>
    </row>
    <row r="68" spans="1:16" x14ac:dyDescent="0.25">
      <c r="A68" s="65" t="s">
        <v>29</v>
      </c>
      <c r="B68" s="37" t="s">
        <v>79</v>
      </c>
      <c r="C68" s="38">
        <v>29.204545454545453</v>
      </c>
      <c r="D68" s="38">
        <v>29.145833333333332</v>
      </c>
      <c r="E68" s="38">
        <v>31.618055555555554</v>
      </c>
      <c r="F68" s="38">
        <v>27.113636363636363</v>
      </c>
      <c r="G68" s="38">
        <v>27.375</v>
      </c>
      <c r="H68" s="38">
        <v>31.875</v>
      </c>
      <c r="I68" s="38">
        <v>33</v>
      </c>
      <c r="J68" s="38">
        <v>27.5</v>
      </c>
      <c r="K68" s="38">
        <v>30.09090909090909</v>
      </c>
      <c r="L68" s="38">
        <v>30.022222222222222</v>
      </c>
      <c r="M68" s="38">
        <v>33.628787878787875</v>
      </c>
      <c r="N68" s="38">
        <v>37.616666666666667</v>
      </c>
      <c r="O68" s="39">
        <f t="shared" si="0"/>
        <v>30.682554713804716</v>
      </c>
    </row>
    <row r="69" spans="1:16" x14ac:dyDescent="0.25">
      <c r="A69" s="65" t="s">
        <v>30</v>
      </c>
      <c r="B69" s="37" t="s">
        <v>79</v>
      </c>
      <c r="C69" s="38">
        <v>40.977777777777781</v>
      </c>
      <c r="D69" s="38">
        <v>41.405092592592595</v>
      </c>
      <c r="E69" s="38">
        <v>48.333333333333336</v>
      </c>
      <c r="F69" s="38">
        <v>44.280303030303031</v>
      </c>
      <c r="G69" s="38">
        <v>52.375</v>
      </c>
      <c r="H69" s="38">
        <v>49.548611111111114</v>
      </c>
      <c r="I69" s="38">
        <v>42.902777777777779</v>
      </c>
      <c r="J69" s="38">
        <v>49.375</v>
      </c>
      <c r="K69" s="38">
        <v>46.022727272727273</v>
      </c>
      <c r="L69" s="38">
        <v>49.277777777777786</v>
      </c>
      <c r="M69" s="38">
        <v>56.287878787878782</v>
      </c>
      <c r="N69" s="38">
        <v>59.25833333333334</v>
      </c>
      <c r="O69" s="39">
        <f t="shared" si="0"/>
        <v>48.337051066217725</v>
      </c>
    </row>
    <row r="70" spans="1:16" x14ac:dyDescent="0.25">
      <c r="A70" s="65" t="s">
        <v>31</v>
      </c>
      <c r="B70" s="37" t="s">
        <v>79</v>
      </c>
      <c r="C70" s="38">
        <v>32.144444444444453</v>
      </c>
      <c r="D70" s="38">
        <v>36.63194444444445</v>
      </c>
      <c r="E70" s="38">
        <v>41.340277777777779</v>
      </c>
      <c r="F70" s="38">
        <v>38.712121212121218</v>
      </c>
      <c r="G70" s="38">
        <v>41.916666666666671</v>
      </c>
      <c r="H70" s="38">
        <v>43.125</v>
      </c>
      <c r="I70" s="38">
        <v>38.611111111111107</v>
      </c>
      <c r="J70" s="38">
        <v>38.645833333333336</v>
      </c>
      <c r="K70" s="38">
        <v>26.628787878787875</v>
      </c>
      <c r="L70" s="38">
        <v>40.244444444444447</v>
      </c>
      <c r="M70" s="38">
        <v>42.398989898989903</v>
      </c>
      <c r="N70" s="38">
        <v>47.466666666666669</v>
      </c>
      <c r="O70" s="39">
        <f t="shared" si="0"/>
        <v>38.988857323232317</v>
      </c>
    </row>
    <row r="71" spans="1:16" x14ac:dyDescent="0.25">
      <c r="A71" s="65" t="s">
        <v>51</v>
      </c>
      <c r="B71" s="41" t="s">
        <v>308</v>
      </c>
      <c r="C71" s="38">
        <v>30.871212121212125</v>
      </c>
      <c r="D71" s="38">
        <v>32.527777777777779</v>
      </c>
      <c r="E71" s="38">
        <v>32.395833333333336</v>
      </c>
      <c r="F71" s="38">
        <v>27.030303030303028</v>
      </c>
      <c r="G71" s="38">
        <v>25.312499999999996</v>
      </c>
      <c r="H71" s="38">
        <v>33.067129629629626</v>
      </c>
      <c r="I71" s="38">
        <v>25.416666666666668</v>
      </c>
      <c r="J71" s="38">
        <v>26.875</v>
      </c>
      <c r="K71" s="38">
        <v>27.719696969696965</v>
      </c>
      <c r="L71" s="38">
        <v>30.438888888888886</v>
      </c>
      <c r="M71" s="38">
        <v>32.904040404040408</v>
      </c>
      <c r="N71" s="38">
        <v>39.583333333333336</v>
      </c>
      <c r="O71" s="39">
        <f>AVERAGE(C71:N71)</f>
        <v>30.345198512906844</v>
      </c>
    </row>
    <row r="72" spans="1:16" x14ac:dyDescent="0.25">
      <c r="A72" s="65" t="s">
        <v>309</v>
      </c>
      <c r="B72" s="41" t="s">
        <v>308</v>
      </c>
      <c r="C72" s="38">
        <v>38.4</v>
      </c>
      <c r="D72" s="38">
        <v>40.9375</v>
      </c>
      <c r="E72" s="38">
        <v>36.145833333333336</v>
      </c>
      <c r="F72" s="38">
        <v>28.568181818181817</v>
      </c>
      <c r="G72" s="38">
        <v>25.416666666666668</v>
      </c>
      <c r="H72" s="38">
        <v>31.921296296296301</v>
      </c>
      <c r="I72" s="38">
        <v>32.847222222222221</v>
      </c>
      <c r="J72" s="38">
        <v>29.791666666666668</v>
      </c>
      <c r="K72" s="38">
        <v>24.833333333333329</v>
      </c>
      <c r="L72" s="38">
        <v>30.866666666666667</v>
      </c>
      <c r="M72" s="38">
        <v>40.113636363636367</v>
      </c>
      <c r="N72" s="38">
        <v>44.583333333333336</v>
      </c>
      <c r="O72" s="39">
        <f t="shared" ref="O72:O115" si="1">AVERAGE(C72:N72)</f>
        <v>33.702111391694721</v>
      </c>
    </row>
    <row r="73" spans="1:16" x14ac:dyDescent="0.25">
      <c r="A73" s="65" t="s">
        <v>43</v>
      </c>
      <c r="B73" s="41" t="s">
        <v>308</v>
      </c>
      <c r="C73" s="38">
        <v>26</v>
      </c>
      <c r="D73" s="38">
        <v>26.597222222222225</v>
      </c>
      <c r="E73" s="38">
        <v>20.979166666666668</v>
      </c>
      <c r="F73" s="38">
        <v>21.204545454545453</v>
      </c>
      <c r="G73" s="38">
        <v>22.041666666666664</v>
      </c>
      <c r="H73" s="38">
        <v>26.006944444444446</v>
      </c>
      <c r="I73" s="38">
        <v>32.71875</v>
      </c>
      <c r="J73" s="38">
        <v>27.229166666666668</v>
      </c>
      <c r="K73" s="38">
        <v>25.537878787878789</v>
      </c>
      <c r="L73" s="38">
        <v>26.883333333333333</v>
      </c>
      <c r="M73" s="38">
        <v>26.727272727272727</v>
      </c>
      <c r="N73" s="38">
        <v>29.916666666666668</v>
      </c>
      <c r="O73" s="39">
        <f t="shared" si="1"/>
        <v>25.986884469696971</v>
      </c>
    </row>
    <row r="74" spans="1:16" x14ac:dyDescent="0.25">
      <c r="A74" s="65" t="s">
        <v>52</v>
      </c>
      <c r="B74" s="41" t="s">
        <v>308</v>
      </c>
      <c r="C74" s="38">
        <v>40</v>
      </c>
      <c r="D74" s="38">
        <v>35.3125</v>
      </c>
      <c r="E74" s="38">
        <v>40.3125</v>
      </c>
      <c r="F74" s="38">
        <v>37.5</v>
      </c>
      <c r="G74" s="38">
        <v>30.375</v>
      </c>
      <c r="H74" s="38">
        <v>48.5625</v>
      </c>
      <c r="I74" s="38">
        <v>45.368055555555564</v>
      </c>
      <c r="J74" s="38">
        <v>51.979166666666664</v>
      </c>
      <c r="K74" s="38">
        <v>55.151515151515156</v>
      </c>
      <c r="L74" s="38">
        <v>52.555555555555557</v>
      </c>
      <c r="M74" s="38">
        <v>54.924999999999997</v>
      </c>
      <c r="N74" s="38">
        <v>56.416666666666671</v>
      </c>
      <c r="O74" s="39">
        <f t="shared" si="1"/>
        <v>45.704871632996635</v>
      </c>
    </row>
    <row r="75" spans="1:16" ht="15.75" customHeight="1" x14ac:dyDescent="0.25">
      <c r="A75" s="205"/>
      <c r="B75" s="41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9"/>
    </row>
    <row r="76" spans="1:16" x14ac:dyDescent="0.25">
      <c r="A76" s="62" t="s">
        <v>53</v>
      </c>
      <c r="B76" s="41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9"/>
    </row>
    <row r="77" spans="1:16" x14ac:dyDescent="0.25">
      <c r="A77" s="65" t="s">
        <v>32</v>
      </c>
      <c r="B77" s="41" t="s">
        <v>63</v>
      </c>
      <c r="C77" s="38">
        <v>16.969696969696969</v>
      </c>
      <c r="D77" s="38">
        <v>22.847222222222225</v>
      </c>
      <c r="E77" s="38">
        <v>28.194444444444446</v>
      </c>
      <c r="F77" s="38">
        <v>29.65909090909091</v>
      </c>
      <c r="G77" s="38">
        <v>25</v>
      </c>
      <c r="H77" s="38">
        <v>26.631944444444443</v>
      </c>
      <c r="I77" s="38">
        <v>26.208333333333332</v>
      </c>
      <c r="J77" s="38">
        <v>19.9375</v>
      </c>
      <c r="K77" s="38">
        <v>14.924242424242426</v>
      </c>
      <c r="L77" s="38">
        <v>18.494444444444444</v>
      </c>
      <c r="M77" s="38">
        <v>18.40909090909091</v>
      </c>
      <c r="N77" s="38">
        <v>19.88095238095238</v>
      </c>
      <c r="O77" s="39">
        <f t="shared" si="1"/>
        <v>22.26308020683021</v>
      </c>
    </row>
    <row r="78" spans="1:16" x14ac:dyDescent="0.25">
      <c r="A78" s="65" t="s">
        <v>274</v>
      </c>
      <c r="B78" s="41" t="s">
        <v>63</v>
      </c>
      <c r="C78" s="38">
        <v>18.606060606060602</v>
      </c>
      <c r="D78" s="38">
        <v>24.861111111111111</v>
      </c>
      <c r="E78" s="38">
        <v>31.111111111111111</v>
      </c>
      <c r="F78" s="38">
        <v>30.401515151515152</v>
      </c>
      <c r="G78" s="38">
        <v>29.583333333333332</v>
      </c>
      <c r="H78" s="38">
        <v>38.80952380952381</v>
      </c>
      <c r="I78" s="38">
        <v>22.583333333333332</v>
      </c>
      <c r="J78" s="38">
        <v>15.2</v>
      </c>
      <c r="K78" s="38">
        <v>16.166666666666668</v>
      </c>
      <c r="L78" s="38">
        <v>15.76923076923077</v>
      </c>
      <c r="M78" s="38">
        <v>17.555555555555557</v>
      </c>
      <c r="N78" s="38">
        <v>21.033333333333335</v>
      </c>
      <c r="O78" s="39">
        <f t="shared" si="1"/>
        <v>23.473397898397902</v>
      </c>
      <c r="P78" s="140"/>
    </row>
    <row r="79" spans="1:16" x14ac:dyDescent="0.25">
      <c r="A79" s="65" t="s">
        <v>310</v>
      </c>
      <c r="B79" s="41" t="s">
        <v>63</v>
      </c>
      <c r="C79" s="38">
        <v>41.363636363636367</v>
      </c>
      <c r="D79" s="38">
        <v>49.4375</v>
      </c>
      <c r="E79" s="38">
        <v>50.291666666666664</v>
      </c>
      <c r="F79" s="38">
        <v>56.454545454545453</v>
      </c>
      <c r="G79" s="38">
        <v>53.375</v>
      </c>
      <c r="H79" s="38">
        <v>75.1388888888889</v>
      </c>
      <c r="I79" s="38">
        <v>86.180555555555557</v>
      </c>
      <c r="J79" s="38">
        <v>81.875</v>
      </c>
      <c r="K79" s="38">
        <v>68.712121212121204</v>
      </c>
      <c r="L79" s="38">
        <v>62.666666666666664</v>
      </c>
      <c r="M79" s="38">
        <v>69.12878787878789</v>
      </c>
      <c r="N79" s="38">
        <v>73.25</v>
      </c>
      <c r="O79" s="39">
        <f t="shared" si="1"/>
        <v>63.989530723905723</v>
      </c>
    </row>
    <row r="80" spans="1:16" x14ac:dyDescent="0.25">
      <c r="A80" s="65" t="s">
        <v>311</v>
      </c>
      <c r="B80" s="41" t="s">
        <v>63</v>
      </c>
      <c r="C80" s="38">
        <v>29.121212121212125</v>
      </c>
      <c r="D80" s="38">
        <v>28.75</v>
      </c>
      <c r="E80" s="38">
        <v>29.881944444444443</v>
      </c>
      <c r="F80" s="38">
        <v>36.696969696969695</v>
      </c>
      <c r="G80" s="38">
        <v>26.375</v>
      </c>
      <c r="H80" s="38">
        <v>31.909722222222225</v>
      </c>
      <c r="I80" s="38">
        <v>28.458333333333332</v>
      </c>
      <c r="J80" s="38">
        <v>24.895833333333332</v>
      </c>
      <c r="K80" s="38">
        <v>20.90909090909091</v>
      </c>
      <c r="L80" s="38">
        <v>21.244444444444447</v>
      </c>
      <c r="M80" s="38">
        <v>24.393939393939398</v>
      </c>
      <c r="N80" s="38">
        <v>24.8</v>
      </c>
      <c r="O80" s="39">
        <f t="shared" si="1"/>
        <v>27.286374158249163</v>
      </c>
    </row>
    <row r="81" spans="1:16" x14ac:dyDescent="0.25">
      <c r="A81" s="65" t="s">
        <v>312</v>
      </c>
      <c r="B81" s="41" t="s">
        <v>63</v>
      </c>
      <c r="C81" s="38">
        <v>46.060606060606062</v>
      </c>
      <c r="D81" s="38">
        <v>48.972222222222221</v>
      </c>
      <c r="E81" s="38">
        <v>47.180555555555564</v>
      </c>
      <c r="F81" s="38">
        <v>56.083333333333343</v>
      </c>
      <c r="G81" s="38">
        <v>53.5</v>
      </c>
      <c r="H81" s="38">
        <v>72.5</v>
      </c>
      <c r="I81" s="38">
        <v>80</v>
      </c>
      <c r="J81" s="38">
        <v>74.166666666666671</v>
      </c>
      <c r="K81" s="38">
        <v>66.287878787878782</v>
      </c>
      <c r="L81" s="38">
        <v>60.333333333333336</v>
      </c>
      <c r="M81" s="38">
        <v>70.87121212121211</v>
      </c>
      <c r="N81" s="38">
        <v>71.5</v>
      </c>
      <c r="O81" s="39">
        <f t="shared" si="1"/>
        <v>62.287984006734014</v>
      </c>
      <c r="P81" s="140"/>
    </row>
    <row r="82" spans="1:16" x14ac:dyDescent="0.25">
      <c r="A82" s="65" t="s">
        <v>33</v>
      </c>
      <c r="B82" s="41" t="s">
        <v>63</v>
      </c>
      <c r="C82" s="38">
        <v>3.5681818181818183</v>
      </c>
      <c r="D82" s="38">
        <v>4.25</v>
      </c>
      <c r="E82" s="38">
        <v>3.8958333333333335</v>
      </c>
      <c r="F82" s="38">
        <v>4.3409090909090908</v>
      </c>
      <c r="G82" s="38">
        <v>4.5374999999999996</v>
      </c>
      <c r="H82" s="38">
        <v>4.802083333333333</v>
      </c>
      <c r="I82" s="38">
        <v>4.604166666666667</v>
      </c>
      <c r="J82" s="38">
        <v>4.489583333333333</v>
      </c>
      <c r="K82" s="38">
        <v>4.5488636363636354</v>
      </c>
      <c r="L82" s="38">
        <v>4.4026666666666658</v>
      </c>
      <c r="M82" s="38">
        <v>4.6399999999999997</v>
      </c>
      <c r="N82" s="38">
        <v>4.9083333333333332</v>
      </c>
      <c r="O82" s="39">
        <f t="shared" si="1"/>
        <v>4.4156767676767679</v>
      </c>
    </row>
    <row r="83" spans="1:16" x14ac:dyDescent="0.25">
      <c r="A83" s="65" t="s">
        <v>313</v>
      </c>
      <c r="B83" s="41" t="s">
        <v>80</v>
      </c>
      <c r="C83" s="38">
        <v>48.494949494949495</v>
      </c>
      <c r="D83" s="38">
        <v>77.685185185185162</v>
      </c>
      <c r="E83" s="38">
        <v>93.032407407407405</v>
      </c>
      <c r="F83" s="38">
        <v>89.05699855699855</v>
      </c>
      <c r="G83" s="38">
        <v>45.997619047619047</v>
      </c>
      <c r="H83" s="38">
        <v>31.064814814814813</v>
      </c>
      <c r="I83" s="38">
        <v>24.870370370370367</v>
      </c>
      <c r="J83" s="38">
        <v>23.722222222222225</v>
      </c>
      <c r="K83" s="38">
        <v>38.040404040404034</v>
      </c>
      <c r="L83" s="38">
        <v>57.444444444444443</v>
      </c>
      <c r="M83" s="38">
        <v>52.585858585858588</v>
      </c>
      <c r="N83" s="38">
        <v>58.66666666666665</v>
      </c>
      <c r="O83" s="39">
        <f>AVERAGE(C83:N83)</f>
        <v>53.388495069745062</v>
      </c>
    </row>
    <row r="84" spans="1:16" x14ac:dyDescent="0.25">
      <c r="A84" s="65" t="s">
        <v>314</v>
      </c>
      <c r="B84" s="41" t="s">
        <v>80</v>
      </c>
      <c r="C84" s="38">
        <v>46.675324675324674</v>
      </c>
      <c r="D84" s="38">
        <v>75.982142857142861</v>
      </c>
      <c r="E84" s="38">
        <v>87.172619047619051</v>
      </c>
      <c r="F84" s="38">
        <v>80.698051948051955</v>
      </c>
      <c r="G84" s="38">
        <v>51.535714285714292</v>
      </c>
      <c r="H84" s="38">
        <v>25.863095238095241</v>
      </c>
      <c r="I84" s="38">
        <v>19.732142857142861</v>
      </c>
      <c r="J84" s="38">
        <v>19.598214285714288</v>
      </c>
      <c r="K84" s="38">
        <v>28.620129870129873</v>
      </c>
      <c r="L84" s="38">
        <v>38.885714285714286</v>
      </c>
      <c r="M84" s="38">
        <v>34.253246753246749</v>
      </c>
      <c r="N84" s="38">
        <v>38.167857142857137</v>
      </c>
      <c r="O84" s="39">
        <f>AVERAGE(C84:N84)</f>
        <v>45.598687770562769</v>
      </c>
      <c r="P84" s="140"/>
    </row>
    <row r="85" spans="1:16" x14ac:dyDescent="0.25">
      <c r="A85" s="65" t="s">
        <v>315</v>
      </c>
      <c r="B85" s="41" t="s">
        <v>63</v>
      </c>
      <c r="C85" s="38">
        <v>48.015151515151523</v>
      </c>
      <c r="D85" s="38">
        <v>50.3125</v>
      </c>
      <c r="E85" s="38">
        <v>50.375</v>
      </c>
      <c r="F85" s="38">
        <v>47.704545454545453</v>
      </c>
      <c r="G85" s="38">
        <v>47.375</v>
      </c>
      <c r="H85" s="38">
        <v>63.159722222222229</v>
      </c>
      <c r="I85" s="38">
        <v>61.979166666666664</v>
      </c>
      <c r="J85" s="38">
        <v>48.75</v>
      </c>
      <c r="K85" s="38">
        <v>58.219696969696976</v>
      </c>
      <c r="L85" s="38">
        <v>59.75</v>
      </c>
      <c r="M85" s="38">
        <v>68.257575757575765</v>
      </c>
      <c r="N85" s="38">
        <v>66.208333333333329</v>
      </c>
      <c r="O85" s="39">
        <f t="shared" si="1"/>
        <v>55.842224326599336</v>
      </c>
    </row>
    <row r="86" spans="1:16" x14ac:dyDescent="0.25">
      <c r="A86" s="65" t="s">
        <v>316</v>
      </c>
      <c r="B86" s="41" t="s">
        <v>63</v>
      </c>
      <c r="C86" s="38">
        <v>45.303030303030305</v>
      </c>
      <c r="D86" s="38">
        <v>52.638888888888886</v>
      </c>
      <c r="E86" s="38">
        <v>47.916666666666657</v>
      </c>
      <c r="F86" s="38">
        <v>44.366666666666674</v>
      </c>
      <c r="G86" s="38">
        <v>38.981481481481481</v>
      </c>
      <c r="H86" s="38">
        <v>55.833333333333329</v>
      </c>
      <c r="I86" s="38">
        <v>47.954545454545453</v>
      </c>
      <c r="J86" s="38">
        <v>48.854166666666664</v>
      </c>
      <c r="K86" s="38">
        <v>55</v>
      </c>
      <c r="L86" s="38">
        <v>74.444444444444443</v>
      </c>
      <c r="M86" s="38">
        <v>85</v>
      </c>
      <c r="N86" s="38">
        <v>70.952380952380949</v>
      </c>
      <c r="O86" s="39">
        <f t="shared" si="1"/>
        <v>55.603800404842069</v>
      </c>
    </row>
    <row r="87" spans="1:16" x14ac:dyDescent="0.25">
      <c r="A87" s="65" t="s">
        <v>317</v>
      </c>
      <c r="B87" s="41" t="s">
        <v>80</v>
      </c>
      <c r="C87" s="38">
        <v>40.869090909090907</v>
      </c>
      <c r="D87" s="38">
        <v>39.041666666666664</v>
      </c>
      <c r="E87" s="38">
        <v>38.854166666666664</v>
      </c>
      <c r="F87" s="38">
        <v>46.41</v>
      </c>
      <c r="G87" s="38">
        <v>57.05</v>
      </c>
      <c r="H87" s="38">
        <v>73.194444444444443</v>
      </c>
      <c r="I87" s="38">
        <v>72.833333333333329</v>
      </c>
      <c r="J87" s="38">
        <v>48.458333333333336</v>
      </c>
      <c r="K87" s="38">
        <v>45.195454545454545</v>
      </c>
      <c r="L87" s="38">
        <v>37.75555555555556</v>
      </c>
      <c r="M87" s="38">
        <v>47.515151515151523</v>
      </c>
      <c r="N87" s="38">
        <v>49.958333333333336</v>
      </c>
      <c r="O87" s="39">
        <f t="shared" si="1"/>
        <v>49.761294191919184</v>
      </c>
    </row>
    <row r="88" spans="1:16" x14ac:dyDescent="0.25">
      <c r="A88" s="65" t="s">
        <v>300</v>
      </c>
      <c r="B88" s="41" t="s">
        <v>80</v>
      </c>
      <c r="C88" s="38">
        <v>42.656363636363636</v>
      </c>
      <c r="D88" s="38">
        <v>43.142499999999998</v>
      </c>
      <c r="E88" s="38">
        <v>41.208333333333336</v>
      </c>
      <c r="F88" s="38">
        <v>46.204545454545453</v>
      </c>
      <c r="G88" s="38">
        <v>50.400000000000006</v>
      </c>
      <c r="H88" s="38">
        <v>48.838888888888896</v>
      </c>
      <c r="I88" s="38">
        <v>54.409722222222229</v>
      </c>
      <c r="J88" s="38">
        <v>60</v>
      </c>
      <c r="K88" s="38">
        <v>41.469696969696969</v>
      </c>
      <c r="L88" s="38">
        <v>37.333333333333336</v>
      </c>
      <c r="M88" s="38">
        <v>41.803030303030312</v>
      </c>
      <c r="N88" s="38">
        <v>42.56666666666667</v>
      </c>
      <c r="O88" s="39">
        <f t="shared" si="1"/>
        <v>45.836090067340074</v>
      </c>
    </row>
    <row r="89" spans="1:16" x14ac:dyDescent="0.25">
      <c r="A89" s="65" t="s">
        <v>285</v>
      </c>
      <c r="B89" s="41" t="s">
        <v>63</v>
      </c>
      <c r="C89" s="38">
        <v>40.625</v>
      </c>
      <c r="D89" s="38">
        <v>33.472222222222221</v>
      </c>
      <c r="E89" s="38">
        <v>41.25</v>
      </c>
      <c r="F89" s="38">
        <v>31.856060606060613</v>
      </c>
      <c r="G89" s="38">
        <v>23.833333333333336</v>
      </c>
      <c r="H89" s="38">
        <v>27.430555555555557</v>
      </c>
      <c r="I89" s="38">
        <v>21.798611111111111</v>
      </c>
      <c r="J89" s="38">
        <v>19.770833333333332</v>
      </c>
      <c r="K89" s="38">
        <v>22.15909090909091</v>
      </c>
      <c r="L89" s="38">
        <v>25.472222222222225</v>
      </c>
      <c r="M89" s="38">
        <v>32.272727272727273</v>
      </c>
      <c r="N89" s="38">
        <v>24.703703703703702</v>
      </c>
      <c r="O89" s="39">
        <f t="shared" si="1"/>
        <v>28.720363355780027</v>
      </c>
    </row>
    <row r="90" spans="1:16" x14ac:dyDescent="0.25">
      <c r="A90" s="65" t="s">
        <v>286</v>
      </c>
      <c r="B90" s="41" t="s">
        <v>63</v>
      </c>
      <c r="C90" s="38">
        <v>36.522727272727273</v>
      </c>
      <c r="D90" s="38">
        <v>44.791666666666664</v>
      </c>
      <c r="E90" s="38">
        <v>43.194444444444436</v>
      </c>
      <c r="F90" s="38">
        <v>38.93181818181818</v>
      </c>
      <c r="G90" s="38">
        <v>36.75</v>
      </c>
      <c r="H90" s="38">
        <v>40.833333333333336</v>
      </c>
      <c r="I90" s="38">
        <v>40.6875</v>
      </c>
      <c r="J90" s="38">
        <v>42.5</v>
      </c>
      <c r="K90" s="38">
        <v>46.742424242424249</v>
      </c>
      <c r="L90" s="38">
        <v>44.333333333333336</v>
      </c>
      <c r="M90" s="38">
        <v>43.674242424242429</v>
      </c>
      <c r="N90" s="38">
        <v>46.416666666666671</v>
      </c>
      <c r="O90" s="39">
        <f t="shared" si="1"/>
        <v>42.114846380471384</v>
      </c>
    </row>
    <row r="91" spans="1:16" x14ac:dyDescent="0.25">
      <c r="A91" s="65" t="s">
        <v>318</v>
      </c>
      <c r="B91" s="41" t="s">
        <v>63</v>
      </c>
      <c r="C91" s="38">
        <v>5.7555555555555564</v>
      </c>
      <c r="D91" s="38">
        <v>6.262731481481481</v>
      </c>
      <c r="E91" s="38">
        <v>6.2152777777777786</v>
      </c>
      <c r="F91" s="38">
        <v>7.0909090909090908</v>
      </c>
      <c r="G91" s="38">
        <v>7.2750000000000004</v>
      </c>
      <c r="H91" s="38">
        <v>6.7638888888888884</v>
      </c>
      <c r="I91" s="38">
        <v>6.291666666666667</v>
      </c>
      <c r="J91" s="38">
        <v>4.979166666666667</v>
      </c>
      <c r="K91" s="38">
        <v>5.6136363636363642</v>
      </c>
      <c r="L91" s="38">
        <v>6.1462962962962973</v>
      </c>
      <c r="M91" s="38">
        <v>7.1186868686868685</v>
      </c>
      <c r="N91" s="38">
        <v>7.6999999999999984</v>
      </c>
      <c r="O91" s="39">
        <f t="shared" si="1"/>
        <v>6.4344013047138047</v>
      </c>
    </row>
    <row r="92" spans="1:16" x14ac:dyDescent="0.25">
      <c r="A92" s="65" t="s">
        <v>319</v>
      </c>
      <c r="B92" s="41" t="s">
        <v>63</v>
      </c>
      <c r="C92" s="38">
        <v>205.46358944086217</v>
      </c>
      <c r="D92" s="38">
        <v>227.90311557315232</v>
      </c>
      <c r="E92" s="38">
        <v>235.75387286324786</v>
      </c>
      <c r="F92" s="38">
        <v>238.44168142463593</v>
      </c>
      <c r="G92" s="38">
        <v>211.22671078921078</v>
      </c>
      <c r="H92" s="38">
        <v>221.71033317173021</v>
      </c>
      <c r="I92" s="38">
        <v>221.47838371010539</v>
      </c>
      <c r="J92" s="38">
        <v>217.72310155122659</v>
      </c>
      <c r="K92" s="38">
        <v>212.03067765567764</v>
      </c>
      <c r="L92" s="38">
        <v>222.51627620745268</v>
      </c>
      <c r="M92" s="38">
        <v>231.16414835164835</v>
      </c>
      <c r="N92" s="38">
        <v>261.47231200172382</v>
      </c>
      <c r="O92" s="39">
        <f t="shared" si="1"/>
        <v>225.57368356172285</v>
      </c>
    </row>
    <row r="93" spans="1:16" x14ac:dyDescent="0.25">
      <c r="A93" s="65" t="s">
        <v>320</v>
      </c>
      <c r="B93" s="41" t="s">
        <v>63</v>
      </c>
      <c r="C93" s="38">
        <v>93.195643939393932</v>
      </c>
      <c r="D93" s="38">
        <v>87.648358585858588</v>
      </c>
      <c r="E93" s="38">
        <v>94.335858585858603</v>
      </c>
      <c r="F93" s="38">
        <v>93.914141414141426</v>
      </c>
      <c r="G93" s="38">
        <v>83.462626262626259</v>
      </c>
      <c r="H93" s="38">
        <v>81.363514957264982</v>
      </c>
      <c r="I93" s="38">
        <v>72.243265993265993</v>
      </c>
      <c r="J93" s="38">
        <v>48.798768939393945</v>
      </c>
      <c r="K93" s="38">
        <v>59.898407148407152</v>
      </c>
      <c r="L93" s="38">
        <v>55.125</v>
      </c>
      <c r="M93" s="38">
        <v>78.914529914529922</v>
      </c>
      <c r="N93" s="38">
        <v>70.043518518518511</v>
      </c>
      <c r="O93" s="39">
        <f t="shared" si="1"/>
        <v>76.578636188271616</v>
      </c>
    </row>
    <row r="94" spans="1:16" x14ac:dyDescent="0.25">
      <c r="A94" s="65" t="s">
        <v>54</v>
      </c>
      <c r="B94" s="41" t="s">
        <v>63</v>
      </c>
      <c r="C94" s="38">
        <v>15</v>
      </c>
      <c r="D94" s="38">
        <v>15</v>
      </c>
      <c r="E94" s="38">
        <v>17</v>
      </c>
      <c r="F94" s="38">
        <v>13.722222222222221</v>
      </c>
      <c r="G94" s="38">
        <v>14.527777777777779</v>
      </c>
      <c r="H94" s="38">
        <v>15.104166666666666</v>
      </c>
      <c r="I94" s="38">
        <v>15.3125</v>
      </c>
      <c r="J94" s="38">
        <v>14.145833333333334</v>
      </c>
      <c r="K94" s="38">
        <v>12.727272727272727</v>
      </c>
      <c r="L94" s="38">
        <v>19.166666666666664</v>
      </c>
      <c r="M94" s="38">
        <v>20</v>
      </c>
      <c r="N94" s="38">
        <v>22</v>
      </c>
      <c r="O94" s="39">
        <f t="shared" si="1"/>
        <v>16.14220328282828</v>
      </c>
    </row>
    <row r="95" spans="1:16" x14ac:dyDescent="0.25">
      <c r="A95" s="65" t="s">
        <v>55</v>
      </c>
      <c r="B95" s="41" t="s">
        <v>63</v>
      </c>
      <c r="C95" s="38">
        <v>15</v>
      </c>
      <c r="D95" s="38">
        <v>15</v>
      </c>
      <c r="E95" s="38"/>
      <c r="F95" s="38">
        <v>12.863636363636363</v>
      </c>
      <c r="G95" s="38">
        <v>9.5124999999999993</v>
      </c>
      <c r="H95" s="38">
        <v>8.5798611111111107</v>
      </c>
      <c r="I95" s="38">
        <v>7.822916666666667</v>
      </c>
      <c r="J95" s="38">
        <v>6.4090909090909092</v>
      </c>
      <c r="K95" s="38"/>
      <c r="L95" s="38"/>
      <c r="M95" s="38"/>
      <c r="N95" s="38"/>
      <c r="O95" s="39">
        <f t="shared" si="1"/>
        <v>10.741143578643578</v>
      </c>
    </row>
    <row r="96" spans="1:16" x14ac:dyDescent="0.25">
      <c r="A96" s="65" t="s">
        <v>56</v>
      </c>
      <c r="B96" s="41" t="s">
        <v>63</v>
      </c>
      <c r="C96" s="38">
        <v>10</v>
      </c>
      <c r="D96" s="38">
        <v>8.5</v>
      </c>
      <c r="E96" s="38">
        <v>9.3611111111111107</v>
      </c>
      <c r="F96" s="38">
        <v>11.462121212121213</v>
      </c>
      <c r="G96" s="38">
        <v>6.55</v>
      </c>
      <c r="H96" s="38">
        <v>4.4548611111111116</v>
      </c>
      <c r="I96" s="38">
        <v>4.6267361111111116</v>
      </c>
      <c r="J96" s="38">
        <v>3.9953703703703707</v>
      </c>
      <c r="K96" s="38"/>
      <c r="L96" s="38"/>
      <c r="M96" s="38"/>
      <c r="N96" s="38"/>
      <c r="O96" s="39">
        <f t="shared" si="1"/>
        <v>7.3687749894781156</v>
      </c>
    </row>
    <row r="97" spans="1:15" x14ac:dyDescent="0.25">
      <c r="A97" s="65" t="s">
        <v>57</v>
      </c>
      <c r="B97" s="41" t="s">
        <v>63</v>
      </c>
      <c r="C97" s="38"/>
      <c r="D97" s="38">
        <v>8</v>
      </c>
      <c r="E97" s="38">
        <v>15</v>
      </c>
      <c r="F97" s="38">
        <v>11.424242424242424</v>
      </c>
      <c r="G97" s="38">
        <v>9.2333333333333343</v>
      </c>
      <c r="H97" s="38">
        <v>6.958333333333333</v>
      </c>
      <c r="I97" s="38">
        <v>4.5</v>
      </c>
      <c r="J97" s="38">
        <v>4.729166666666667</v>
      </c>
      <c r="K97" s="38"/>
      <c r="L97" s="38"/>
      <c r="M97" s="38"/>
      <c r="N97" s="38">
        <v>10</v>
      </c>
      <c r="O97" s="39">
        <f t="shared" si="1"/>
        <v>8.7306344696969695</v>
      </c>
    </row>
    <row r="98" spans="1:15" x14ac:dyDescent="0.25">
      <c r="A98" s="65" t="s">
        <v>58</v>
      </c>
      <c r="B98" s="41" t="s">
        <v>63</v>
      </c>
      <c r="C98" s="38"/>
      <c r="D98" s="38"/>
      <c r="E98" s="38"/>
      <c r="F98" s="38">
        <v>11.666666666666666</v>
      </c>
      <c r="G98" s="38">
        <v>15.6</v>
      </c>
      <c r="H98" s="38">
        <v>14.916666666666666</v>
      </c>
      <c r="I98" s="38">
        <v>14.784722222222223</v>
      </c>
      <c r="J98" s="38">
        <v>15.6875</v>
      </c>
      <c r="K98" s="38">
        <v>15.984848484848486</v>
      </c>
      <c r="L98" s="38">
        <v>22.611111111111114</v>
      </c>
      <c r="M98" s="38"/>
      <c r="N98" s="38"/>
      <c r="O98" s="39">
        <f t="shared" si="1"/>
        <v>15.893073593073593</v>
      </c>
    </row>
    <row r="99" spans="1:15" x14ac:dyDescent="0.25">
      <c r="A99" s="65" t="s">
        <v>59</v>
      </c>
      <c r="B99" s="41" t="s">
        <v>63</v>
      </c>
      <c r="C99" s="38"/>
      <c r="D99" s="38"/>
      <c r="E99" s="38"/>
      <c r="F99" s="38">
        <v>13.136363636363637</v>
      </c>
      <c r="G99" s="38">
        <v>10.55</v>
      </c>
      <c r="H99" s="38">
        <v>8.8472222222222214</v>
      </c>
      <c r="I99" s="38">
        <v>5.895833333333333</v>
      </c>
      <c r="J99" s="38"/>
      <c r="K99" s="38"/>
      <c r="L99" s="38"/>
      <c r="M99" s="38"/>
      <c r="N99" s="38"/>
      <c r="O99" s="39">
        <f t="shared" si="1"/>
        <v>9.6073547979797986</v>
      </c>
    </row>
    <row r="100" spans="1:15" x14ac:dyDescent="0.25">
      <c r="A100" s="65" t="s">
        <v>38</v>
      </c>
      <c r="B100" s="41" t="s">
        <v>80</v>
      </c>
      <c r="C100" s="38">
        <v>41.636363636363633</v>
      </c>
      <c r="D100" s="38">
        <v>52.604166666666664</v>
      </c>
      <c r="E100" s="38">
        <v>72.118055555555557</v>
      </c>
      <c r="F100" s="38">
        <v>75.11363636363636</v>
      </c>
      <c r="G100" s="38">
        <v>61.375</v>
      </c>
      <c r="H100" s="38">
        <v>48.298611111111107</v>
      </c>
      <c r="I100" s="38">
        <v>51.388888888888886</v>
      </c>
      <c r="J100" s="38">
        <v>69.0625</v>
      </c>
      <c r="K100" s="38">
        <v>84.257575757575751</v>
      </c>
      <c r="L100" s="38">
        <v>70.944444444444429</v>
      </c>
      <c r="M100" s="38">
        <v>71.13636363636364</v>
      </c>
      <c r="N100" s="38">
        <v>60.083333333333336</v>
      </c>
      <c r="O100" s="39">
        <f t="shared" si="1"/>
        <v>63.168244949494948</v>
      </c>
    </row>
    <row r="101" spans="1:15" x14ac:dyDescent="0.25">
      <c r="A101" s="65" t="s">
        <v>60</v>
      </c>
      <c r="B101" s="41" t="s">
        <v>63</v>
      </c>
      <c r="C101" s="38">
        <v>28.386363636363637</v>
      </c>
      <c r="D101" s="38">
        <v>26.770833333333332</v>
      </c>
      <c r="E101" s="38">
        <v>25.541666666666668</v>
      </c>
      <c r="F101" s="38">
        <v>25.977272727272727</v>
      </c>
      <c r="G101" s="38">
        <v>23.95</v>
      </c>
      <c r="H101" s="38">
        <v>28.680555555555557</v>
      </c>
      <c r="I101" s="38">
        <v>24.895833333333332</v>
      </c>
      <c r="J101" s="38">
        <v>25.5</v>
      </c>
      <c r="K101" s="38">
        <v>27.954545454545453</v>
      </c>
      <c r="L101" s="38">
        <v>26.666666666666668</v>
      </c>
      <c r="M101" s="38">
        <v>26.583333333333329</v>
      </c>
      <c r="N101" s="38">
        <v>27.666666666666664</v>
      </c>
      <c r="O101" s="39">
        <f t="shared" si="1"/>
        <v>26.547811447811451</v>
      </c>
    </row>
    <row r="102" spans="1:15" x14ac:dyDescent="0.25">
      <c r="A102" s="65" t="s">
        <v>61</v>
      </c>
      <c r="B102" s="41" t="s">
        <v>81</v>
      </c>
      <c r="C102" s="38">
        <v>30.568181818181817</v>
      </c>
      <c r="D102" s="38">
        <v>42.708333333333336</v>
      </c>
      <c r="E102" s="38">
        <v>45.625</v>
      </c>
      <c r="F102" s="38">
        <v>32.045454545454547</v>
      </c>
      <c r="G102" s="38">
        <v>23.5</v>
      </c>
      <c r="H102" s="38">
        <v>28.125</v>
      </c>
      <c r="I102" s="38">
        <v>27.152777777777782</v>
      </c>
      <c r="J102" s="38">
        <v>26.25</v>
      </c>
      <c r="K102" s="38">
        <v>28.320707070707076</v>
      </c>
      <c r="L102" s="38">
        <v>27.888888888888889</v>
      </c>
      <c r="M102" s="38">
        <v>27.676767676767678</v>
      </c>
      <c r="N102" s="38">
        <v>32.125</v>
      </c>
      <c r="O102" s="39">
        <f t="shared" si="1"/>
        <v>30.998842592592595</v>
      </c>
    </row>
    <row r="103" spans="1:15" ht="15.75" customHeight="1" x14ac:dyDescent="0.25">
      <c r="A103" s="204"/>
      <c r="B103" s="41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9"/>
    </row>
    <row r="104" spans="1:15" x14ac:dyDescent="0.25">
      <c r="A104" s="62" t="s">
        <v>64</v>
      </c>
      <c r="B104" s="41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9"/>
    </row>
    <row r="105" spans="1:15" x14ac:dyDescent="0.25">
      <c r="A105" s="65" t="s">
        <v>250</v>
      </c>
      <c r="B105" s="37" t="s">
        <v>79</v>
      </c>
      <c r="C105" s="38">
        <v>72.727272727272734</v>
      </c>
      <c r="D105" s="38">
        <v>74.375</v>
      </c>
      <c r="E105" s="38">
        <v>75.520833333333329</v>
      </c>
      <c r="F105" s="38">
        <v>78</v>
      </c>
      <c r="G105" s="38">
        <v>78.174999999999997</v>
      </c>
      <c r="H105" s="38">
        <v>78.993055555555557</v>
      </c>
      <c r="I105" s="38">
        <v>79.583333333333329</v>
      </c>
      <c r="J105" s="38">
        <v>80.104166666666671</v>
      </c>
      <c r="K105" s="38">
        <v>81.325757575757564</v>
      </c>
      <c r="L105" s="38">
        <v>78.25</v>
      </c>
      <c r="M105" s="38">
        <v>79.772727272727266</v>
      </c>
      <c r="N105" s="38">
        <v>80.333333333333343</v>
      </c>
      <c r="O105" s="39">
        <f t="shared" si="1"/>
        <v>78.096706649831646</v>
      </c>
    </row>
    <row r="106" spans="1:15" x14ac:dyDescent="0.25">
      <c r="A106" s="65" t="s">
        <v>251</v>
      </c>
      <c r="B106" s="37" t="s">
        <v>79</v>
      </c>
      <c r="C106" s="38">
        <v>72.61363636363636</v>
      </c>
      <c r="D106" s="38">
        <v>74.375</v>
      </c>
      <c r="E106" s="38">
        <v>75.520833333333329</v>
      </c>
      <c r="F106" s="38">
        <v>75.909090909090907</v>
      </c>
      <c r="G106" s="38">
        <v>76.424999999999997</v>
      </c>
      <c r="H106" s="38">
        <v>78.506944444444443</v>
      </c>
      <c r="I106" s="38">
        <v>79.895833333333329</v>
      </c>
      <c r="J106" s="38">
        <v>79.0625</v>
      </c>
      <c r="K106" s="38">
        <v>80.984848484848484</v>
      </c>
      <c r="L106" s="38">
        <v>77.75</v>
      </c>
      <c r="M106" s="38">
        <v>79.090909090909093</v>
      </c>
      <c r="N106" s="38">
        <v>79.5</v>
      </c>
      <c r="O106" s="39">
        <f t="shared" si="1"/>
        <v>77.469549663299674</v>
      </c>
    </row>
    <row r="107" spans="1:15" x14ac:dyDescent="0.25">
      <c r="A107" s="65" t="s">
        <v>252</v>
      </c>
      <c r="B107" s="37" t="s">
        <v>79</v>
      </c>
      <c r="C107" s="38">
        <v>51.454545454545453</v>
      </c>
      <c r="D107" s="38">
        <v>53.875</v>
      </c>
      <c r="E107" s="38">
        <v>51.9375</v>
      </c>
      <c r="F107" s="38">
        <v>50.613636363636367</v>
      </c>
      <c r="G107" s="38">
        <v>52.4</v>
      </c>
      <c r="H107" s="38">
        <v>51.972222222222229</v>
      </c>
      <c r="I107" s="38">
        <v>53.173611111111114</v>
      </c>
      <c r="J107" s="38">
        <v>52.104166666666664</v>
      </c>
      <c r="K107" s="38">
        <v>54.371212121212118</v>
      </c>
      <c r="L107" s="38">
        <v>57.57222222222223</v>
      </c>
      <c r="M107" s="38">
        <v>54.527777777777786</v>
      </c>
      <c r="N107" s="38">
        <v>56.908333333333339</v>
      </c>
      <c r="O107" s="39">
        <f t="shared" si="1"/>
        <v>53.40918560606061</v>
      </c>
    </row>
    <row r="108" spans="1:15" x14ac:dyDescent="0.25">
      <c r="A108" s="65" t="s">
        <v>253</v>
      </c>
      <c r="B108" s="37" t="s">
        <v>79</v>
      </c>
      <c r="C108" s="38">
        <v>72.840909090909093</v>
      </c>
      <c r="D108" s="38">
        <v>74.583333333333329</v>
      </c>
      <c r="E108" s="38">
        <v>75.583333333333329</v>
      </c>
      <c r="F108" s="38">
        <v>77.159090909090907</v>
      </c>
      <c r="G108" s="38">
        <v>78.55</v>
      </c>
      <c r="H108" s="38">
        <v>79.201388888888886</v>
      </c>
      <c r="I108" s="38">
        <v>80.520833333333329</v>
      </c>
      <c r="J108" s="38">
        <v>80.416666666666671</v>
      </c>
      <c r="K108" s="38">
        <v>81.590909090909093</v>
      </c>
      <c r="L108" s="38">
        <v>78.7</v>
      </c>
      <c r="M108" s="38">
        <v>79.545454545454547</v>
      </c>
      <c r="N108" s="38">
        <v>81.791666666666671</v>
      </c>
      <c r="O108" s="39">
        <f t="shared" si="1"/>
        <v>78.373632154882145</v>
      </c>
    </row>
    <row r="109" spans="1:15" x14ac:dyDescent="0.25">
      <c r="A109" s="65" t="s">
        <v>254</v>
      </c>
      <c r="B109" s="37" t="s">
        <v>79</v>
      </c>
      <c r="C109" s="38">
        <v>78.068181818181813</v>
      </c>
      <c r="D109" s="38">
        <v>78.395833333333329</v>
      </c>
      <c r="E109" s="38">
        <v>76.972222222222214</v>
      </c>
      <c r="F109" s="38">
        <v>77.88636363636364</v>
      </c>
      <c r="G109" s="38">
        <v>77.75</v>
      </c>
      <c r="H109" s="38">
        <v>77.479166666666671</v>
      </c>
      <c r="I109" s="38">
        <v>78.791666666666671</v>
      </c>
      <c r="J109" s="38">
        <v>78.791666666666671</v>
      </c>
      <c r="K109" s="38">
        <v>81.212121212121204</v>
      </c>
      <c r="L109" s="38">
        <v>83.944444444444443</v>
      </c>
      <c r="M109" s="38">
        <v>83.446969696969703</v>
      </c>
      <c r="N109" s="38">
        <v>81.833333333333329</v>
      </c>
      <c r="O109" s="39">
        <f t="shared" si="1"/>
        <v>79.547664141414145</v>
      </c>
    </row>
    <row r="110" spans="1:15" x14ac:dyDescent="0.25">
      <c r="A110" s="65" t="s">
        <v>255</v>
      </c>
      <c r="B110" s="37" t="s">
        <v>79</v>
      </c>
      <c r="C110" s="38">
        <v>63.25</v>
      </c>
      <c r="D110" s="38">
        <v>62.458333333333336</v>
      </c>
      <c r="E110" s="38">
        <v>59.875</v>
      </c>
      <c r="F110" s="38">
        <v>60.727272727272727</v>
      </c>
      <c r="G110" s="38">
        <v>62.825000000000003</v>
      </c>
      <c r="H110" s="38">
        <v>62.326388888888886</v>
      </c>
      <c r="I110" s="38">
        <v>63.666666666666664</v>
      </c>
      <c r="J110" s="38">
        <v>63.291666666666664</v>
      </c>
      <c r="K110" s="38">
        <v>62.727272727272727</v>
      </c>
      <c r="L110" s="38">
        <v>64.55</v>
      </c>
      <c r="M110" s="38">
        <v>63.265151515151523</v>
      </c>
      <c r="N110" s="38">
        <v>66.783333333333331</v>
      </c>
      <c r="O110" s="39">
        <f t="shared" si="1"/>
        <v>62.978840488215489</v>
      </c>
    </row>
    <row r="111" spans="1:15" x14ac:dyDescent="0.25">
      <c r="A111" s="65" t="s">
        <v>256</v>
      </c>
      <c r="B111" s="37" t="s">
        <v>79</v>
      </c>
      <c r="C111" s="38">
        <v>80.454545454545453</v>
      </c>
      <c r="D111" s="38">
        <v>81.270833333333329</v>
      </c>
      <c r="E111" s="38">
        <v>81.444444444444443</v>
      </c>
      <c r="F111" s="38">
        <v>79.61363636363636</v>
      </c>
      <c r="G111" s="38">
        <v>81.75</v>
      </c>
      <c r="H111" s="38">
        <v>84.625</v>
      </c>
      <c r="I111" s="38">
        <v>81.604166666666671</v>
      </c>
      <c r="J111" s="38">
        <v>81.354166666666671</v>
      </c>
      <c r="K111" s="38">
        <v>84.924242424242422</v>
      </c>
      <c r="L111" s="38">
        <v>89.527777777777786</v>
      </c>
      <c r="M111" s="38">
        <v>86.628787878787875</v>
      </c>
      <c r="N111" s="38">
        <v>88.583333333333343</v>
      </c>
      <c r="O111" s="39">
        <f>AVERAGE(C111:N111)</f>
        <v>83.481744528619529</v>
      </c>
    </row>
    <row r="112" spans="1:15" x14ac:dyDescent="0.25">
      <c r="A112" s="62" t="s">
        <v>321</v>
      </c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9"/>
    </row>
    <row r="113" spans="1:15" x14ac:dyDescent="0.25">
      <c r="A113" s="65" t="s">
        <v>257</v>
      </c>
      <c r="B113" s="37" t="s">
        <v>79</v>
      </c>
      <c r="C113" s="38">
        <v>36</v>
      </c>
      <c r="D113" s="38">
        <v>36.604166666666664</v>
      </c>
      <c r="E113" s="38">
        <v>36.583333333333336</v>
      </c>
      <c r="F113" s="38">
        <v>34.454545454545453</v>
      </c>
      <c r="G113" s="38">
        <v>33.524999999999999</v>
      </c>
      <c r="H113" s="38">
        <v>36.583333333333336</v>
      </c>
      <c r="I113" s="38">
        <v>30.722222222222218</v>
      </c>
      <c r="J113" s="38">
        <v>37.619999999999997</v>
      </c>
      <c r="K113" s="38">
        <v>36.800000000000004</v>
      </c>
      <c r="L113" s="38">
        <v>36.658333333333331</v>
      </c>
      <c r="M113" s="38">
        <v>37.272727272727273</v>
      </c>
      <c r="N113" s="38">
        <v>36.6</v>
      </c>
      <c r="O113" s="39">
        <f t="shared" si="1"/>
        <v>35.785305134680137</v>
      </c>
    </row>
    <row r="114" spans="1:15" x14ac:dyDescent="0.25">
      <c r="A114" s="65" t="s">
        <v>258</v>
      </c>
      <c r="B114" s="37" t="s">
        <v>79</v>
      </c>
      <c r="C114" s="38">
        <v>45.725000000000001</v>
      </c>
      <c r="D114" s="38">
        <v>47.166666666666664</v>
      </c>
      <c r="E114" s="38">
        <v>46.784722222222229</v>
      </c>
      <c r="F114" s="38">
        <v>44.75</v>
      </c>
      <c r="G114" s="38">
        <v>43.924999999999997</v>
      </c>
      <c r="H114" s="38">
        <v>46.326388888888886</v>
      </c>
      <c r="I114" s="38">
        <v>45.583333333333336</v>
      </c>
      <c r="J114" s="38">
        <v>44.833333333333336</v>
      </c>
      <c r="K114" s="38">
        <v>46.212121212121211</v>
      </c>
      <c r="L114" s="38">
        <v>45.916666666666664</v>
      </c>
      <c r="M114" s="38">
        <v>45.924242424242429</v>
      </c>
      <c r="N114" s="38">
        <v>44.424999999999997</v>
      </c>
      <c r="O114" s="39">
        <f t="shared" si="1"/>
        <v>45.631039562289565</v>
      </c>
    </row>
    <row r="115" spans="1:15" x14ac:dyDescent="0.25">
      <c r="A115" s="65" t="s">
        <v>322</v>
      </c>
      <c r="B115" s="41" t="s">
        <v>63</v>
      </c>
      <c r="C115" s="38">
        <v>4.1592424242424233</v>
      </c>
      <c r="D115" s="38">
        <v>4.1041666666666679</v>
      </c>
      <c r="E115" s="38">
        <v>4.24</v>
      </c>
      <c r="F115" s="38">
        <v>4.2007575757575752</v>
      </c>
      <c r="G115" s="38">
        <v>3.89</v>
      </c>
      <c r="H115" s="38">
        <v>3.76</v>
      </c>
      <c r="I115" s="38">
        <v>3.99</v>
      </c>
      <c r="J115" s="38">
        <v>4.68</v>
      </c>
      <c r="K115" s="38">
        <v>4.8282828282828278</v>
      </c>
      <c r="L115" s="38">
        <v>3.81</v>
      </c>
      <c r="M115" s="38">
        <v>4.3484848484848477</v>
      </c>
      <c r="N115" s="38">
        <v>4.2361111111111116</v>
      </c>
      <c r="O115" s="39">
        <f t="shared" si="1"/>
        <v>4.1872537878787881</v>
      </c>
    </row>
    <row r="116" spans="1:15" x14ac:dyDescent="0.25">
      <c r="A116" s="7" t="s">
        <v>295</v>
      </c>
      <c r="B116" s="10"/>
      <c r="C116" s="11"/>
      <c r="D116" s="11"/>
      <c r="E116" s="206"/>
      <c r="F116" s="11"/>
      <c r="G116" s="207"/>
      <c r="H116" s="11"/>
      <c r="I116" s="207"/>
      <c r="J116" s="207"/>
      <c r="K116" s="11"/>
      <c r="L116" s="206"/>
      <c r="M116" s="11"/>
      <c r="N116" s="11"/>
      <c r="O116" s="11"/>
    </row>
    <row r="117" spans="1:15" x14ac:dyDescent="0.25">
      <c r="A117" s="9" t="s">
        <v>301</v>
      </c>
      <c r="B117" s="10"/>
      <c r="C117" s="11"/>
      <c r="D117" s="11"/>
      <c r="E117" s="206"/>
      <c r="F117" s="11"/>
      <c r="G117" s="207"/>
      <c r="H117" s="11"/>
      <c r="I117" s="207"/>
      <c r="J117" s="207"/>
      <c r="K117" s="11"/>
      <c r="L117" s="206"/>
      <c r="M117" s="11"/>
      <c r="N117" s="11"/>
      <c r="O117" s="11"/>
    </row>
    <row r="118" spans="1:15" x14ac:dyDescent="0.25"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23" spans="1:15" x14ac:dyDescent="0.25"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</row>
    <row r="124" spans="1:15" x14ac:dyDescent="0.25">
      <c r="C124" s="144"/>
      <c r="D124" s="208"/>
      <c r="E124" s="144"/>
      <c r="F124" s="144"/>
      <c r="G124" s="144"/>
      <c r="H124" s="145"/>
      <c r="I124" s="144"/>
      <c r="J124" s="144"/>
      <c r="K124" s="146"/>
      <c r="L124" s="147"/>
      <c r="M124" s="146"/>
      <c r="N124" s="146"/>
    </row>
    <row r="125" spans="1:15" x14ac:dyDescent="0.25"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</row>
  </sheetData>
  <mergeCells count="3">
    <mergeCell ref="A1:O1"/>
    <mergeCell ref="A2:O2"/>
    <mergeCell ref="A3:O3"/>
  </mergeCells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opLeftCell="A26" workbookViewId="0">
      <selection activeCell="C38" sqref="C38:N38"/>
    </sheetView>
  </sheetViews>
  <sheetFormatPr baseColWidth="10" defaultRowHeight="13.5" x14ac:dyDescent="0.25"/>
  <cols>
    <col min="1" max="1" width="18.5703125" style="12" customWidth="1"/>
    <col min="2" max="2" width="5.5703125" style="13" customWidth="1"/>
    <col min="3" max="14" width="8.140625" style="209" customWidth="1"/>
    <col min="15" max="15" width="9.28515625" style="209" customWidth="1"/>
    <col min="16" max="256" width="11.42578125" style="209"/>
    <col min="257" max="257" width="23.42578125" style="209" customWidth="1"/>
    <col min="258" max="258" width="5.5703125" style="209" customWidth="1"/>
    <col min="259" max="270" width="8.140625" style="209" customWidth="1"/>
    <col min="271" max="271" width="9.28515625" style="209" customWidth="1"/>
    <col min="272" max="512" width="11.42578125" style="209"/>
    <col min="513" max="513" width="23.42578125" style="209" customWidth="1"/>
    <col min="514" max="514" width="5.5703125" style="209" customWidth="1"/>
    <col min="515" max="526" width="8.140625" style="209" customWidth="1"/>
    <col min="527" max="527" width="9.28515625" style="209" customWidth="1"/>
    <col min="528" max="768" width="11.42578125" style="209"/>
    <col min="769" max="769" width="23.42578125" style="209" customWidth="1"/>
    <col min="770" max="770" width="5.5703125" style="209" customWidth="1"/>
    <col min="771" max="782" width="8.140625" style="209" customWidth="1"/>
    <col min="783" max="783" width="9.28515625" style="209" customWidth="1"/>
    <col min="784" max="1024" width="11.42578125" style="209"/>
    <col min="1025" max="1025" width="23.42578125" style="209" customWidth="1"/>
    <col min="1026" max="1026" width="5.5703125" style="209" customWidth="1"/>
    <col min="1027" max="1038" width="8.140625" style="209" customWidth="1"/>
    <col min="1039" max="1039" width="9.28515625" style="209" customWidth="1"/>
    <col min="1040" max="1280" width="11.42578125" style="209"/>
    <col min="1281" max="1281" width="23.42578125" style="209" customWidth="1"/>
    <col min="1282" max="1282" width="5.5703125" style="209" customWidth="1"/>
    <col min="1283" max="1294" width="8.140625" style="209" customWidth="1"/>
    <col min="1295" max="1295" width="9.28515625" style="209" customWidth="1"/>
    <col min="1296" max="1536" width="11.42578125" style="209"/>
    <col min="1537" max="1537" width="23.42578125" style="209" customWidth="1"/>
    <col min="1538" max="1538" width="5.5703125" style="209" customWidth="1"/>
    <col min="1539" max="1550" width="8.140625" style="209" customWidth="1"/>
    <col min="1551" max="1551" width="9.28515625" style="209" customWidth="1"/>
    <col min="1552" max="1792" width="11.42578125" style="209"/>
    <col min="1793" max="1793" width="23.42578125" style="209" customWidth="1"/>
    <col min="1794" max="1794" width="5.5703125" style="209" customWidth="1"/>
    <col min="1795" max="1806" width="8.140625" style="209" customWidth="1"/>
    <col min="1807" max="1807" width="9.28515625" style="209" customWidth="1"/>
    <col min="1808" max="2048" width="11.42578125" style="209"/>
    <col min="2049" max="2049" width="23.42578125" style="209" customWidth="1"/>
    <col min="2050" max="2050" width="5.5703125" style="209" customWidth="1"/>
    <col min="2051" max="2062" width="8.140625" style="209" customWidth="1"/>
    <col min="2063" max="2063" width="9.28515625" style="209" customWidth="1"/>
    <col min="2064" max="2304" width="11.42578125" style="209"/>
    <col min="2305" max="2305" width="23.42578125" style="209" customWidth="1"/>
    <col min="2306" max="2306" width="5.5703125" style="209" customWidth="1"/>
    <col min="2307" max="2318" width="8.140625" style="209" customWidth="1"/>
    <col min="2319" max="2319" width="9.28515625" style="209" customWidth="1"/>
    <col min="2320" max="2560" width="11.42578125" style="209"/>
    <col min="2561" max="2561" width="23.42578125" style="209" customWidth="1"/>
    <col min="2562" max="2562" width="5.5703125" style="209" customWidth="1"/>
    <col min="2563" max="2574" width="8.140625" style="209" customWidth="1"/>
    <col min="2575" max="2575" width="9.28515625" style="209" customWidth="1"/>
    <col min="2576" max="2816" width="11.42578125" style="209"/>
    <col min="2817" max="2817" width="23.42578125" style="209" customWidth="1"/>
    <col min="2818" max="2818" width="5.5703125" style="209" customWidth="1"/>
    <col min="2819" max="2830" width="8.140625" style="209" customWidth="1"/>
    <col min="2831" max="2831" width="9.28515625" style="209" customWidth="1"/>
    <col min="2832" max="3072" width="11.42578125" style="209"/>
    <col min="3073" max="3073" width="23.42578125" style="209" customWidth="1"/>
    <col min="3074" max="3074" width="5.5703125" style="209" customWidth="1"/>
    <col min="3075" max="3086" width="8.140625" style="209" customWidth="1"/>
    <col min="3087" max="3087" width="9.28515625" style="209" customWidth="1"/>
    <col min="3088" max="3328" width="11.42578125" style="209"/>
    <col min="3329" max="3329" width="23.42578125" style="209" customWidth="1"/>
    <col min="3330" max="3330" width="5.5703125" style="209" customWidth="1"/>
    <col min="3331" max="3342" width="8.140625" style="209" customWidth="1"/>
    <col min="3343" max="3343" width="9.28515625" style="209" customWidth="1"/>
    <col min="3344" max="3584" width="11.42578125" style="209"/>
    <col min="3585" max="3585" width="23.42578125" style="209" customWidth="1"/>
    <col min="3586" max="3586" width="5.5703125" style="209" customWidth="1"/>
    <col min="3587" max="3598" width="8.140625" style="209" customWidth="1"/>
    <col min="3599" max="3599" width="9.28515625" style="209" customWidth="1"/>
    <col min="3600" max="3840" width="11.42578125" style="209"/>
    <col min="3841" max="3841" width="23.42578125" style="209" customWidth="1"/>
    <col min="3842" max="3842" width="5.5703125" style="209" customWidth="1"/>
    <col min="3843" max="3854" width="8.140625" style="209" customWidth="1"/>
    <col min="3855" max="3855" width="9.28515625" style="209" customWidth="1"/>
    <col min="3856" max="4096" width="11.42578125" style="209"/>
    <col min="4097" max="4097" width="23.42578125" style="209" customWidth="1"/>
    <col min="4098" max="4098" width="5.5703125" style="209" customWidth="1"/>
    <col min="4099" max="4110" width="8.140625" style="209" customWidth="1"/>
    <col min="4111" max="4111" width="9.28515625" style="209" customWidth="1"/>
    <col min="4112" max="4352" width="11.42578125" style="209"/>
    <col min="4353" max="4353" width="23.42578125" style="209" customWidth="1"/>
    <col min="4354" max="4354" width="5.5703125" style="209" customWidth="1"/>
    <col min="4355" max="4366" width="8.140625" style="209" customWidth="1"/>
    <col min="4367" max="4367" width="9.28515625" style="209" customWidth="1"/>
    <col min="4368" max="4608" width="11.42578125" style="209"/>
    <col min="4609" max="4609" width="23.42578125" style="209" customWidth="1"/>
    <col min="4610" max="4610" width="5.5703125" style="209" customWidth="1"/>
    <col min="4611" max="4622" width="8.140625" style="209" customWidth="1"/>
    <col min="4623" max="4623" width="9.28515625" style="209" customWidth="1"/>
    <col min="4624" max="4864" width="11.42578125" style="209"/>
    <col min="4865" max="4865" width="23.42578125" style="209" customWidth="1"/>
    <col min="4866" max="4866" width="5.5703125" style="209" customWidth="1"/>
    <col min="4867" max="4878" width="8.140625" style="209" customWidth="1"/>
    <col min="4879" max="4879" width="9.28515625" style="209" customWidth="1"/>
    <col min="4880" max="5120" width="11.42578125" style="209"/>
    <col min="5121" max="5121" width="23.42578125" style="209" customWidth="1"/>
    <col min="5122" max="5122" width="5.5703125" style="209" customWidth="1"/>
    <col min="5123" max="5134" width="8.140625" style="209" customWidth="1"/>
    <col min="5135" max="5135" width="9.28515625" style="209" customWidth="1"/>
    <col min="5136" max="5376" width="11.42578125" style="209"/>
    <col min="5377" max="5377" width="23.42578125" style="209" customWidth="1"/>
    <col min="5378" max="5378" width="5.5703125" style="209" customWidth="1"/>
    <col min="5379" max="5390" width="8.140625" style="209" customWidth="1"/>
    <col min="5391" max="5391" width="9.28515625" style="209" customWidth="1"/>
    <col min="5392" max="5632" width="11.42578125" style="209"/>
    <col min="5633" max="5633" width="23.42578125" style="209" customWidth="1"/>
    <col min="5634" max="5634" width="5.5703125" style="209" customWidth="1"/>
    <col min="5635" max="5646" width="8.140625" style="209" customWidth="1"/>
    <col min="5647" max="5647" width="9.28515625" style="209" customWidth="1"/>
    <col min="5648" max="5888" width="11.42578125" style="209"/>
    <col min="5889" max="5889" width="23.42578125" style="209" customWidth="1"/>
    <col min="5890" max="5890" width="5.5703125" style="209" customWidth="1"/>
    <col min="5891" max="5902" width="8.140625" style="209" customWidth="1"/>
    <col min="5903" max="5903" width="9.28515625" style="209" customWidth="1"/>
    <col min="5904" max="6144" width="11.42578125" style="209"/>
    <col min="6145" max="6145" width="23.42578125" style="209" customWidth="1"/>
    <col min="6146" max="6146" width="5.5703125" style="209" customWidth="1"/>
    <col min="6147" max="6158" width="8.140625" style="209" customWidth="1"/>
    <col min="6159" max="6159" width="9.28515625" style="209" customWidth="1"/>
    <col min="6160" max="6400" width="11.42578125" style="209"/>
    <col min="6401" max="6401" width="23.42578125" style="209" customWidth="1"/>
    <col min="6402" max="6402" width="5.5703125" style="209" customWidth="1"/>
    <col min="6403" max="6414" width="8.140625" style="209" customWidth="1"/>
    <col min="6415" max="6415" width="9.28515625" style="209" customWidth="1"/>
    <col min="6416" max="6656" width="11.42578125" style="209"/>
    <col min="6657" max="6657" width="23.42578125" style="209" customWidth="1"/>
    <col min="6658" max="6658" width="5.5703125" style="209" customWidth="1"/>
    <col min="6659" max="6670" width="8.140625" style="209" customWidth="1"/>
    <col min="6671" max="6671" width="9.28515625" style="209" customWidth="1"/>
    <col min="6672" max="6912" width="11.42578125" style="209"/>
    <col min="6913" max="6913" width="23.42578125" style="209" customWidth="1"/>
    <col min="6914" max="6914" width="5.5703125" style="209" customWidth="1"/>
    <col min="6915" max="6926" width="8.140625" style="209" customWidth="1"/>
    <col min="6927" max="6927" width="9.28515625" style="209" customWidth="1"/>
    <col min="6928" max="7168" width="11.42578125" style="209"/>
    <col min="7169" max="7169" width="23.42578125" style="209" customWidth="1"/>
    <col min="7170" max="7170" width="5.5703125" style="209" customWidth="1"/>
    <col min="7171" max="7182" width="8.140625" style="209" customWidth="1"/>
    <col min="7183" max="7183" width="9.28515625" style="209" customWidth="1"/>
    <col min="7184" max="7424" width="11.42578125" style="209"/>
    <col min="7425" max="7425" width="23.42578125" style="209" customWidth="1"/>
    <col min="7426" max="7426" width="5.5703125" style="209" customWidth="1"/>
    <col min="7427" max="7438" width="8.140625" style="209" customWidth="1"/>
    <col min="7439" max="7439" width="9.28515625" style="209" customWidth="1"/>
    <col min="7440" max="7680" width="11.42578125" style="209"/>
    <col min="7681" max="7681" width="23.42578125" style="209" customWidth="1"/>
    <col min="7682" max="7682" width="5.5703125" style="209" customWidth="1"/>
    <col min="7683" max="7694" width="8.140625" style="209" customWidth="1"/>
    <col min="7695" max="7695" width="9.28515625" style="209" customWidth="1"/>
    <col min="7696" max="7936" width="11.42578125" style="209"/>
    <col min="7937" max="7937" width="23.42578125" style="209" customWidth="1"/>
    <col min="7938" max="7938" width="5.5703125" style="209" customWidth="1"/>
    <col min="7939" max="7950" width="8.140625" style="209" customWidth="1"/>
    <col min="7951" max="7951" width="9.28515625" style="209" customWidth="1"/>
    <col min="7952" max="8192" width="11.42578125" style="209"/>
    <col min="8193" max="8193" width="23.42578125" style="209" customWidth="1"/>
    <col min="8194" max="8194" width="5.5703125" style="209" customWidth="1"/>
    <col min="8195" max="8206" width="8.140625" style="209" customWidth="1"/>
    <col min="8207" max="8207" width="9.28515625" style="209" customWidth="1"/>
    <col min="8208" max="8448" width="11.42578125" style="209"/>
    <col min="8449" max="8449" width="23.42578125" style="209" customWidth="1"/>
    <col min="8450" max="8450" width="5.5703125" style="209" customWidth="1"/>
    <col min="8451" max="8462" width="8.140625" style="209" customWidth="1"/>
    <col min="8463" max="8463" width="9.28515625" style="209" customWidth="1"/>
    <col min="8464" max="8704" width="11.42578125" style="209"/>
    <col min="8705" max="8705" width="23.42578125" style="209" customWidth="1"/>
    <col min="8706" max="8706" width="5.5703125" style="209" customWidth="1"/>
    <col min="8707" max="8718" width="8.140625" style="209" customWidth="1"/>
    <col min="8719" max="8719" width="9.28515625" style="209" customWidth="1"/>
    <col min="8720" max="8960" width="11.42578125" style="209"/>
    <col min="8961" max="8961" width="23.42578125" style="209" customWidth="1"/>
    <col min="8962" max="8962" width="5.5703125" style="209" customWidth="1"/>
    <col min="8963" max="8974" width="8.140625" style="209" customWidth="1"/>
    <col min="8975" max="8975" width="9.28515625" style="209" customWidth="1"/>
    <col min="8976" max="9216" width="11.42578125" style="209"/>
    <col min="9217" max="9217" width="23.42578125" style="209" customWidth="1"/>
    <col min="9218" max="9218" width="5.5703125" style="209" customWidth="1"/>
    <col min="9219" max="9230" width="8.140625" style="209" customWidth="1"/>
    <col min="9231" max="9231" width="9.28515625" style="209" customWidth="1"/>
    <col min="9232" max="9472" width="11.42578125" style="209"/>
    <col min="9473" max="9473" width="23.42578125" style="209" customWidth="1"/>
    <col min="9474" max="9474" width="5.5703125" style="209" customWidth="1"/>
    <col min="9475" max="9486" width="8.140625" style="209" customWidth="1"/>
    <col min="9487" max="9487" width="9.28515625" style="209" customWidth="1"/>
    <col min="9488" max="9728" width="11.42578125" style="209"/>
    <col min="9729" max="9729" width="23.42578125" style="209" customWidth="1"/>
    <col min="9730" max="9730" width="5.5703125" style="209" customWidth="1"/>
    <col min="9731" max="9742" width="8.140625" style="209" customWidth="1"/>
    <col min="9743" max="9743" width="9.28515625" style="209" customWidth="1"/>
    <col min="9744" max="9984" width="11.42578125" style="209"/>
    <col min="9985" max="9985" width="23.42578125" style="209" customWidth="1"/>
    <col min="9986" max="9986" width="5.5703125" style="209" customWidth="1"/>
    <col min="9987" max="9998" width="8.140625" style="209" customWidth="1"/>
    <col min="9999" max="9999" width="9.28515625" style="209" customWidth="1"/>
    <col min="10000" max="10240" width="11.42578125" style="209"/>
    <col min="10241" max="10241" width="23.42578125" style="209" customWidth="1"/>
    <col min="10242" max="10242" width="5.5703125" style="209" customWidth="1"/>
    <col min="10243" max="10254" width="8.140625" style="209" customWidth="1"/>
    <col min="10255" max="10255" width="9.28515625" style="209" customWidth="1"/>
    <col min="10256" max="10496" width="11.42578125" style="209"/>
    <col min="10497" max="10497" width="23.42578125" style="209" customWidth="1"/>
    <col min="10498" max="10498" width="5.5703125" style="209" customWidth="1"/>
    <col min="10499" max="10510" width="8.140625" style="209" customWidth="1"/>
    <col min="10511" max="10511" width="9.28515625" style="209" customWidth="1"/>
    <col min="10512" max="10752" width="11.42578125" style="209"/>
    <col min="10753" max="10753" width="23.42578125" style="209" customWidth="1"/>
    <col min="10754" max="10754" width="5.5703125" style="209" customWidth="1"/>
    <col min="10755" max="10766" width="8.140625" style="209" customWidth="1"/>
    <col min="10767" max="10767" width="9.28515625" style="209" customWidth="1"/>
    <col min="10768" max="11008" width="11.42578125" style="209"/>
    <col min="11009" max="11009" width="23.42578125" style="209" customWidth="1"/>
    <col min="11010" max="11010" width="5.5703125" style="209" customWidth="1"/>
    <col min="11011" max="11022" width="8.140625" style="209" customWidth="1"/>
    <col min="11023" max="11023" width="9.28515625" style="209" customWidth="1"/>
    <col min="11024" max="11264" width="11.42578125" style="209"/>
    <col min="11265" max="11265" width="23.42578125" style="209" customWidth="1"/>
    <col min="11266" max="11266" width="5.5703125" style="209" customWidth="1"/>
    <col min="11267" max="11278" width="8.140625" style="209" customWidth="1"/>
    <col min="11279" max="11279" width="9.28515625" style="209" customWidth="1"/>
    <col min="11280" max="11520" width="11.42578125" style="209"/>
    <col min="11521" max="11521" width="23.42578125" style="209" customWidth="1"/>
    <col min="11522" max="11522" width="5.5703125" style="209" customWidth="1"/>
    <col min="11523" max="11534" width="8.140625" style="209" customWidth="1"/>
    <col min="11535" max="11535" width="9.28515625" style="209" customWidth="1"/>
    <col min="11536" max="11776" width="11.42578125" style="209"/>
    <col min="11777" max="11777" width="23.42578125" style="209" customWidth="1"/>
    <col min="11778" max="11778" width="5.5703125" style="209" customWidth="1"/>
    <col min="11779" max="11790" width="8.140625" style="209" customWidth="1"/>
    <col min="11791" max="11791" width="9.28515625" style="209" customWidth="1"/>
    <col min="11792" max="12032" width="11.42578125" style="209"/>
    <col min="12033" max="12033" width="23.42578125" style="209" customWidth="1"/>
    <col min="12034" max="12034" width="5.5703125" style="209" customWidth="1"/>
    <col min="12035" max="12046" width="8.140625" style="209" customWidth="1"/>
    <col min="12047" max="12047" width="9.28515625" style="209" customWidth="1"/>
    <col min="12048" max="12288" width="11.42578125" style="209"/>
    <col min="12289" max="12289" width="23.42578125" style="209" customWidth="1"/>
    <col min="12290" max="12290" width="5.5703125" style="209" customWidth="1"/>
    <col min="12291" max="12302" width="8.140625" style="209" customWidth="1"/>
    <col min="12303" max="12303" width="9.28515625" style="209" customWidth="1"/>
    <col min="12304" max="12544" width="11.42578125" style="209"/>
    <col min="12545" max="12545" width="23.42578125" style="209" customWidth="1"/>
    <col min="12546" max="12546" width="5.5703125" style="209" customWidth="1"/>
    <col min="12547" max="12558" width="8.140625" style="209" customWidth="1"/>
    <col min="12559" max="12559" width="9.28515625" style="209" customWidth="1"/>
    <col min="12560" max="12800" width="11.42578125" style="209"/>
    <col min="12801" max="12801" width="23.42578125" style="209" customWidth="1"/>
    <col min="12802" max="12802" width="5.5703125" style="209" customWidth="1"/>
    <col min="12803" max="12814" width="8.140625" style="209" customWidth="1"/>
    <col min="12815" max="12815" width="9.28515625" style="209" customWidth="1"/>
    <col min="12816" max="13056" width="11.42578125" style="209"/>
    <col min="13057" max="13057" width="23.42578125" style="209" customWidth="1"/>
    <col min="13058" max="13058" width="5.5703125" style="209" customWidth="1"/>
    <col min="13059" max="13070" width="8.140625" style="209" customWidth="1"/>
    <col min="13071" max="13071" width="9.28515625" style="209" customWidth="1"/>
    <col min="13072" max="13312" width="11.42578125" style="209"/>
    <col min="13313" max="13313" width="23.42578125" style="209" customWidth="1"/>
    <col min="13314" max="13314" width="5.5703125" style="209" customWidth="1"/>
    <col min="13315" max="13326" width="8.140625" style="209" customWidth="1"/>
    <col min="13327" max="13327" width="9.28515625" style="209" customWidth="1"/>
    <col min="13328" max="13568" width="11.42578125" style="209"/>
    <col min="13569" max="13569" width="23.42578125" style="209" customWidth="1"/>
    <col min="13570" max="13570" width="5.5703125" style="209" customWidth="1"/>
    <col min="13571" max="13582" width="8.140625" style="209" customWidth="1"/>
    <col min="13583" max="13583" width="9.28515625" style="209" customWidth="1"/>
    <col min="13584" max="13824" width="11.42578125" style="209"/>
    <col min="13825" max="13825" width="23.42578125" style="209" customWidth="1"/>
    <col min="13826" max="13826" width="5.5703125" style="209" customWidth="1"/>
    <col min="13827" max="13838" width="8.140625" style="209" customWidth="1"/>
    <col min="13839" max="13839" width="9.28515625" style="209" customWidth="1"/>
    <col min="13840" max="14080" width="11.42578125" style="209"/>
    <col min="14081" max="14081" width="23.42578125" style="209" customWidth="1"/>
    <col min="14082" max="14082" width="5.5703125" style="209" customWidth="1"/>
    <col min="14083" max="14094" width="8.140625" style="209" customWidth="1"/>
    <col min="14095" max="14095" width="9.28515625" style="209" customWidth="1"/>
    <col min="14096" max="14336" width="11.42578125" style="209"/>
    <col min="14337" max="14337" width="23.42578125" style="209" customWidth="1"/>
    <col min="14338" max="14338" width="5.5703125" style="209" customWidth="1"/>
    <col min="14339" max="14350" width="8.140625" style="209" customWidth="1"/>
    <col min="14351" max="14351" width="9.28515625" style="209" customWidth="1"/>
    <col min="14352" max="14592" width="11.42578125" style="209"/>
    <col min="14593" max="14593" width="23.42578125" style="209" customWidth="1"/>
    <col min="14594" max="14594" width="5.5703125" style="209" customWidth="1"/>
    <col min="14595" max="14606" width="8.140625" style="209" customWidth="1"/>
    <col min="14607" max="14607" width="9.28515625" style="209" customWidth="1"/>
    <col min="14608" max="14848" width="11.42578125" style="209"/>
    <col min="14849" max="14849" width="23.42578125" style="209" customWidth="1"/>
    <col min="14850" max="14850" width="5.5703125" style="209" customWidth="1"/>
    <col min="14851" max="14862" width="8.140625" style="209" customWidth="1"/>
    <col min="14863" max="14863" width="9.28515625" style="209" customWidth="1"/>
    <col min="14864" max="15104" width="11.42578125" style="209"/>
    <col min="15105" max="15105" width="23.42578125" style="209" customWidth="1"/>
    <col min="15106" max="15106" width="5.5703125" style="209" customWidth="1"/>
    <col min="15107" max="15118" width="8.140625" style="209" customWidth="1"/>
    <col min="15119" max="15119" width="9.28515625" style="209" customWidth="1"/>
    <col min="15120" max="15360" width="11.42578125" style="209"/>
    <col min="15361" max="15361" width="23.42578125" style="209" customWidth="1"/>
    <col min="15362" max="15362" width="5.5703125" style="209" customWidth="1"/>
    <col min="15363" max="15374" width="8.140625" style="209" customWidth="1"/>
    <col min="15375" max="15375" width="9.28515625" style="209" customWidth="1"/>
    <col min="15376" max="15616" width="11.42578125" style="209"/>
    <col min="15617" max="15617" width="23.42578125" style="209" customWidth="1"/>
    <col min="15618" max="15618" width="5.5703125" style="209" customWidth="1"/>
    <col min="15619" max="15630" width="8.140625" style="209" customWidth="1"/>
    <col min="15631" max="15631" width="9.28515625" style="209" customWidth="1"/>
    <col min="15632" max="15872" width="11.42578125" style="209"/>
    <col min="15873" max="15873" width="23.42578125" style="209" customWidth="1"/>
    <col min="15874" max="15874" width="5.5703125" style="209" customWidth="1"/>
    <col min="15875" max="15886" width="8.140625" style="209" customWidth="1"/>
    <col min="15887" max="15887" width="9.28515625" style="209" customWidth="1"/>
    <col min="15888" max="16128" width="11.42578125" style="209"/>
    <col min="16129" max="16129" width="23.42578125" style="209" customWidth="1"/>
    <col min="16130" max="16130" width="5.5703125" style="209" customWidth="1"/>
    <col min="16131" max="16142" width="8.140625" style="209" customWidth="1"/>
    <col min="16143" max="16143" width="9.28515625" style="209" customWidth="1"/>
    <col min="16144" max="16384" width="11.42578125" style="209"/>
  </cols>
  <sheetData>
    <row r="1" spans="1:15" ht="21.75" customHeight="1" x14ac:dyDescent="0.25">
      <c r="A1" s="692" t="s">
        <v>78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5" ht="21.75" customHeight="1" x14ac:dyDescent="0.25">
      <c r="A2" s="722" t="s">
        <v>323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</row>
    <row r="3" spans="1:15" ht="29.25" customHeight="1" x14ac:dyDescent="0.25">
      <c r="A3" s="210" t="s">
        <v>0</v>
      </c>
      <c r="B3" s="210" t="s">
        <v>263</v>
      </c>
      <c r="C3" s="210" t="s">
        <v>1</v>
      </c>
      <c r="D3" s="210" t="s">
        <v>2</v>
      </c>
      <c r="E3" s="210" t="s">
        <v>3</v>
      </c>
      <c r="F3" s="210" t="s">
        <v>4</v>
      </c>
      <c r="G3" s="210" t="s">
        <v>5</v>
      </c>
      <c r="H3" s="210" t="s">
        <v>6</v>
      </c>
      <c r="I3" s="210" t="s">
        <v>7</v>
      </c>
      <c r="J3" s="210" t="s">
        <v>8</v>
      </c>
      <c r="K3" s="210" t="s">
        <v>9</v>
      </c>
      <c r="L3" s="210" t="s">
        <v>10</v>
      </c>
      <c r="M3" s="210" t="s">
        <v>11</v>
      </c>
      <c r="N3" s="210" t="s">
        <v>12</v>
      </c>
      <c r="O3" s="210" t="s">
        <v>13</v>
      </c>
    </row>
    <row r="4" spans="1:15" ht="20.25" customHeight="1" x14ac:dyDescent="0.25">
      <c r="A4" s="211" t="s">
        <v>324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1:15" ht="15.6" customHeight="1" x14ac:dyDescent="0.25">
      <c r="A5" s="213" t="s">
        <v>217</v>
      </c>
      <c r="B5" s="37" t="s">
        <v>79</v>
      </c>
      <c r="C5" s="214">
        <v>17.9609375</v>
      </c>
      <c r="D5" s="214">
        <v>18.537500000000001</v>
      </c>
      <c r="E5" s="214">
        <v>18.149999999999999</v>
      </c>
      <c r="F5" s="214">
        <v>18.136363636363637</v>
      </c>
      <c r="G5" s="214">
        <v>19.568181818181817</v>
      </c>
      <c r="H5" s="214">
        <v>18.958333333333332</v>
      </c>
      <c r="I5" s="215">
        <v>18.333333333333332</v>
      </c>
      <c r="J5" s="215">
        <v>18.339285714285715</v>
      </c>
      <c r="K5" s="214">
        <v>18.5625</v>
      </c>
      <c r="L5" s="214">
        <v>18.555555555555557</v>
      </c>
      <c r="M5" s="216">
        <v>18.024999999999999</v>
      </c>
      <c r="N5" s="217">
        <v>17.931818181818183</v>
      </c>
      <c r="O5" s="39">
        <f>AVERAGE(C5:N5)</f>
        <v>18.421567422739297</v>
      </c>
    </row>
    <row r="6" spans="1:15" ht="15.6" customHeight="1" x14ac:dyDescent="0.25">
      <c r="A6" s="213" t="s">
        <v>216</v>
      </c>
      <c r="B6" s="37" t="s">
        <v>79</v>
      </c>
      <c r="C6" s="214">
        <v>20.984375</v>
      </c>
      <c r="D6" s="214">
        <v>21.4</v>
      </c>
      <c r="E6" s="214">
        <v>21.57</v>
      </c>
      <c r="F6" s="214">
        <v>21.454545454545453</v>
      </c>
      <c r="G6" s="214">
        <v>22.204545454545453</v>
      </c>
      <c r="H6" s="214">
        <v>22.145833333333332</v>
      </c>
      <c r="I6" s="215">
        <v>21.576388888888886</v>
      </c>
      <c r="J6" s="215">
        <v>21.375</v>
      </c>
      <c r="K6" s="214">
        <v>21.458333333333332</v>
      </c>
      <c r="L6" s="218">
        <v>21.194444444444443</v>
      </c>
      <c r="M6" s="216">
        <v>21.425000000000001</v>
      </c>
      <c r="N6" s="217">
        <v>21.363636363636363</v>
      </c>
      <c r="O6" s="39">
        <f t="shared" ref="O6:O39" si="0">AVERAGE(C6:N6)</f>
        <v>21.512675189393942</v>
      </c>
    </row>
    <row r="7" spans="1:15" ht="15.6" customHeight="1" x14ac:dyDescent="0.25">
      <c r="A7" s="213" t="s">
        <v>15</v>
      </c>
      <c r="B7" s="37" t="s">
        <v>79</v>
      </c>
      <c r="C7" s="214">
        <v>10.46875</v>
      </c>
      <c r="D7" s="214">
        <v>10.4</v>
      </c>
      <c r="E7" s="214">
        <v>11.08</v>
      </c>
      <c r="F7" s="214">
        <v>12.977272727272727</v>
      </c>
      <c r="G7" s="214">
        <v>14</v>
      </c>
      <c r="H7" s="214">
        <v>23.677083333333332</v>
      </c>
      <c r="I7" s="215">
        <v>13.444444444444443</v>
      </c>
      <c r="J7" s="215">
        <v>12.178571428571429</v>
      </c>
      <c r="K7" s="214">
        <v>11.166666666666666</v>
      </c>
      <c r="L7" s="218">
        <v>11.39</v>
      </c>
      <c r="M7" s="216">
        <v>11.525</v>
      </c>
      <c r="N7" s="217">
        <v>11.977272727272727</v>
      </c>
      <c r="O7" s="39">
        <f t="shared" si="0"/>
        <v>12.857088443963443</v>
      </c>
    </row>
    <row r="8" spans="1:15" ht="15.6" customHeight="1" x14ac:dyDescent="0.25">
      <c r="A8" s="213"/>
      <c r="B8" s="219"/>
      <c r="C8" s="214"/>
      <c r="D8" s="214"/>
      <c r="E8" s="214"/>
      <c r="F8" s="214"/>
      <c r="G8" s="214"/>
      <c r="H8" s="214"/>
      <c r="I8" s="215"/>
      <c r="J8" s="215"/>
      <c r="K8" s="214"/>
      <c r="L8" s="218"/>
      <c r="M8" s="216"/>
      <c r="N8" s="217"/>
      <c r="O8" s="39"/>
    </row>
    <row r="9" spans="1:15" ht="15.6" customHeight="1" x14ac:dyDescent="0.25">
      <c r="A9" s="220" t="s">
        <v>325</v>
      </c>
      <c r="B9" s="219"/>
      <c r="C9" s="214"/>
      <c r="D9" s="214"/>
      <c r="E9" s="214"/>
      <c r="F9" s="214"/>
      <c r="G9" s="214"/>
      <c r="H9" s="214"/>
      <c r="I9" s="214"/>
      <c r="J9" s="214"/>
      <c r="K9" s="221"/>
      <c r="L9" s="218"/>
      <c r="M9" s="216"/>
      <c r="N9" s="217"/>
      <c r="O9" s="39"/>
    </row>
    <row r="10" spans="1:15" ht="15.6" customHeight="1" x14ac:dyDescent="0.25">
      <c r="A10" s="213" t="s">
        <v>16</v>
      </c>
      <c r="B10" s="37" t="s">
        <v>79</v>
      </c>
      <c r="C10" s="214">
        <v>10.921875</v>
      </c>
      <c r="D10" s="214">
        <v>9.90625</v>
      </c>
      <c r="E10" s="214">
        <v>12.26</v>
      </c>
      <c r="F10" s="214">
        <v>12.454545454545455</v>
      </c>
      <c r="G10" s="214">
        <v>12.772727272727273</v>
      </c>
      <c r="H10" s="214">
        <v>12.479166666666666</v>
      </c>
      <c r="I10" s="215">
        <v>12.770833333333334</v>
      </c>
      <c r="J10" s="214">
        <v>11.455357142857142</v>
      </c>
      <c r="K10" s="214">
        <v>10.875</v>
      </c>
      <c r="L10" s="218">
        <v>10.888888888888889</v>
      </c>
      <c r="M10" s="222">
        <v>10.387499999999999</v>
      </c>
      <c r="N10" s="217">
        <v>10.159090909090908</v>
      </c>
      <c r="O10" s="39">
        <f t="shared" si="0"/>
        <v>11.444269555675804</v>
      </c>
    </row>
    <row r="11" spans="1:15" ht="15.6" customHeight="1" x14ac:dyDescent="0.25">
      <c r="A11" s="213" t="s">
        <v>17</v>
      </c>
      <c r="B11" s="37" t="s">
        <v>79</v>
      </c>
      <c r="C11" s="214">
        <v>23.453125</v>
      </c>
      <c r="D11" s="214">
        <v>23.625</v>
      </c>
      <c r="E11" s="214">
        <v>23.29</v>
      </c>
      <c r="F11" s="214">
        <v>21.068181818181817</v>
      </c>
      <c r="G11" s="214">
        <v>22.454545454545453</v>
      </c>
      <c r="H11" s="214">
        <v>25.958333333333332</v>
      </c>
      <c r="I11" s="215">
        <v>27.909722222222225</v>
      </c>
      <c r="J11" s="214">
        <v>25.785714285714285</v>
      </c>
      <c r="K11" s="214">
        <v>24.166666666666668</v>
      </c>
      <c r="L11" s="218">
        <v>23.916666666666668</v>
      </c>
      <c r="M11" s="222">
        <v>23.25</v>
      </c>
      <c r="N11" s="217">
        <v>22.84090909090909</v>
      </c>
      <c r="O11" s="39">
        <f t="shared" si="0"/>
        <v>23.976572044853288</v>
      </c>
    </row>
    <row r="12" spans="1:15" ht="15.6" customHeight="1" x14ac:dyDescent="0.25">
      <c r="A12" s="213" t="s">
        <v>18</v>
      </c>
      <c r="B12" s="37" t="s">
        <v>79</v>
      </c>
      <c r="C12" s="214">
        <v>17.15625</v>
      </c>
      <c r="D12" s="214">
        <v>17.337499999999999</v>
      </c>
      <c r="E12" s="214">
        <v>15.8</v>
      </c>
      <c r="F12" s="214">
        <v>14.522727272727273</v>
      </c>
      <c r="G12" s="214">
        <v>13.954545454545455</v>
      </c>
      <c r="H12" s="214">
        <v>14.770833333333334</v>
      </c>
      <c r="I12" s="215">
        <v>14.618055555555555</v>
      </c>
      <c r="J12" s="214">
        <v>14.482142857142858</v>
      </c>
      <c r="K12" s="214">
        <v>14.1875</v>
      </c>
      <c r="L12" s="218">
        <v>14.555555555555555</v>
      </c>
      <c r="M12" s="222">
        <v>14.85</v>
      </c>
      <c r="N12" s="217">
        <v>15.977272727272727</v>
      </c>
      <c r="O12" s="39">
        <f t="shared" si="0"/>
        <v>15.184365229677729</v>
      </c>
    </row>
    <row r="13" spans="1:15" ht="15.6" customHeight="1" x14ac:dyDescent="0.25">
      <c r="A13" s="213" t="s">
        <v>220</v>
      </c>
      <c r="B13" s="37" t="s">
        <v>79</v>
      </c>
      <c r="C13" s="214">
        <v>28.390625</v>
      </c>
      <c r="D13" s="214">
        <v>28.4375</v>
      </c>
      <c r="E13" s="214">
        <v>28.53</v>
      </c>
      <c r="F13" s="214">
        <v>26.704545454545453</v>
      </c>
      <c r="G13" s="214">
        <v>27.068181818181817</v>
      </c>
      <c r="H13" s="214">
        <v>28.458333333333332</v>
      </c>
      <c r="I13" s="215">
        <v>33.402777777777779</v>
      </c>
      <c r="J13" s="214">
        <v>36.178571428571431</v>
      </c>
      <c r="K13" s="214">
        <v>35.375</v>
      </c>
      <c r="L13" s="218">
        <v>34</v>
      </c>
      <c r="M13" s="222">
        <v>33.174999999999997</v>
      </c>
      <c r="N13" s="217">
        <v>32.18181818181818</v>
      </c>
      <c r="O13" s="39">
        <f t="shared" si="0"/>
        <v>30.991862749519001</v>
      </c>
    </row>
    <row r="14" spans="1:15" ht="15.6" customHeight="1" x14ac:dyDescent="0.25">
      <c r="A14" s="213" t="s">
        <v>221</v>
      </c>
      <c r="B14" s="37" t="s">
        <v>79</v>
      </c>
      <c r="C14" s="214">
        <v>23.734375</v>
      </c>
      <c r="D14" s="214">
        <v>23.1875</v>
      </c>
      <c r="E14" s="214">
        <v>23.73</v>
      </c>
      <c r="F14" s="214">
        <v>22.113636363636363</v>
      </c>
      <c r="G14" s="214">
        <v>22.795454545454547</v>
      </c>
      <c r="H14" s="214">
        <v>23.354166666666668</v>
      </c>
      <c r="I14" s="215">
        <v>24.784722222222218</v>
      </c>
      <c r="J14" s="214">
        <v>24.535714285714285</v>
      </c>
      <c r="K14" s="214">
        <v>25</v>
      </c>
      <c r="L14" s="218">
        <v>25.833333333333332</v>
      </c>
      <c r="M14" s="222">
        <v>24.925000000000001</v>
      </c>
      <c r="N14" s="217">
        <v>23.568181818181817</v>
      </c>
      <c r="O14" s="39">
        <f t="shared" si="0"/>
        <v>23.963507019600769</v>
      </c>
    </row>
    <row r="15" spans="1:15" ht="15.6" customHeight="1" x14ac:dyDescent="0.25">
      <c r="A15" s="213" t="s">
        <v>222</v>
      </c>
      <c r="B15" s="37" t="s">
        <v>79</v>
      </c>
      <c r="C15" s="223">
        <v>28.5625</v>
      </c>
      <c r="D15" s="214">
        <v>26.9375</v>
      </c>
      <c r="E15" s="214">
        <v>26.423333333333336</v>
      </c>
      <c r="F15" s="214">
        <v>25.40909090909091</v>
      </c>
      <c r="G15" s="214">
        <v>27.560606060606062</v>
      </c>
      <c r="H15" s="214">
        <v>28.263888888888889</v>
      </c>
      <c r="I15" s="215">
        <v>30.798611111111111</v>
      </c>
      <c r="J15" s="214">
        <v>30.261904761904763</v>
      </c>
      <c r="K15" s="214">
        <v>30.75</v>
      </c>
      <c r="L15" s="214">
        <v>35.148148148148152</v>
      </c>
      <c r="M15" s="222">
        <v>33.041666666666671</v>
      </c>
      <c r="N15" s="217">
        <v>30.818181818181817</v>
      </c>
      <c r="O15" s="39">
        <f t="shared" si="0"/>
        <v>29.497952641494308</v>
      </c>
    </row>
    <row r="16" spans="1:15" ht="15.6" customHeight="1" x14ac:dyDescent="0.25">
      <c r="A16" s="213" t="s">
        <v>326</v>
      </c>
      <c r="B16" s="37" t="s">
        <v>79</v>
      </c>
      <c r="C16" s="214">
        <v>11.59375</v>
      </c>
      <c r="D16" s="214">
        <v>10.85</v>
      </c>
      <c r="E16" s="214">
        <v>11.93</v>
      </c>
      <c r="F16" s="214">
        <v>13.5</v>
      </c>
      <c r="G16" s="214">
        <v>13.568181818181818</v>
      </c>
      <c r="H16" s="214">
        <v>16.166666666666668</v>
      </c>
      <c r="I16" s="215">
        <v>15.604166666666666</v>
      </c>
      <c r="J16" s="214">
        <v>14.821428571428571</v>
      </c>
      <c r="K16" s="214">
        <v>14.0625</v>
      </c>
      <c r="L16" s="218">
        <v>13.430555555555555</v>
      </c>
      <c r="M16" s="222">
        <v>11.9125</v>
      </c>
      <c r="N16" s="217">
        <v>11.886363636363637</v>
      </c>
      <c r="O16" s="39">
        <f t="shared" si="0"/>
        <v>13.277176076238575</v>
      </c>
    </row>
    <row r="17" spans="1:15" ht="15.6" customHeight="1" x14ac:dyDescent="0.25">
      <c r="A17" s="220" t="s">
        <v>327</v>
      </c>
      <c r="B17" s="219"/>
      <c r="C17" s="214"/>
      <c r="D17" s="214"/>
      <c r="E17" s="214"/>
      <c r="F17" s="214"/>
      <c r="G17" s="214"/>
      <c r="H17" s="214"/>
      <c r="I17" s="214"/>
      <c r="J17" s="214"/>
      <c r="K17" s="221"/>
      <c r="L17" s="218"/>
      <c r="M17" s="221"/>
      <c r="N17" s="224"/>
      <c r="O17" s="39"/>
    </row>
    <row r="18" spans="1:15" ht="15.6" customHeight="1" x14ac:dyDescent="0.25">
      <c r="A18" s="213" t="s">
        <v>328</v>
      </c>
      <c r="B18" s="37" t="s">
        <v>79</v>
      </c>
      <c r="C18" s="214">
        <v>29.984375</v>
      </c>
      <c r="D18" s="223">
        <v>30.412500000000001</v>
      </c>
      <c r="E18" s="214">
        <v>30.37</v>
      </c>
      <c r="F18" s="214">
        <v>31.886363636363637</v>
      </c>
      <c r="G18" s="214">
        <v>32.93181818181818</v>
      </c>
      <c r="H18" s="214">
        <v>31.416666666666668</v>
      </c>
      <c r="I18" s="215">
        <v>32.722222222222221</v>
      </c>
      <c r="J18" s="214">
        <v>35.428571428571431</v>
      </c>
      <c r="K18" s="214">
        <v>35.229166666666664</v>
      </c>
      <c r="L18" s="225">
        <v>35.416666666666664</v>
      </c>
      <c r="M18" s="222">
        <v>35.625</v>
      </c>
      <c r="N18" s="217">
        <v>34.863636363636367</v>
      </c>
      <c r="O18" s="39">
        <f t="shared" si="0"/>
        <v>33.023915569384322</v>
      </c>
    </row>
    <row r="19" spans="1:15" ht="15.6" customHeight="1" x14ac:dyDescent="0.25">
      <c r="A19" s="213" t="s">
        <v>329</v>
      </c>
      <c r="B19" s="37" t="s">
        <v>79</v>
      </c>
      <c r="C19" s="223">
        <v>34.6875</v>
      </c>
      <c r="D19" s="214">
        <v>34.662500000000001</v>
      </c>
      <c r="E19" s="214">
        <v>35.06</v>
      </c>
      <c r="F19" s="214">
        <v>35.18181818181818</v>
      </c>
      <c r="G19" s="214">
        <v>35.909090909090907</v>
      </c>
      <c r="H19" s="214">
        <v>36.666666666666664</v>
      </c>
      <c r="I19" s="215">
        <v>35.298611111111107</v>
      </c>
      <c r="J19" s="214">
        <v>34.964285714285715</v>
      </c>
      <c r="K19" s="214">
        <v>34.145833333333336</v>
      </c>
      <c r="L19" s="218">
        <v>34.805555555555557</v>
      </c>
      <c r="M19" s="222">
        <v>34.799999999999997</v>
      </c>
      <c r="N19" s="217">
        <v>34.045454545454547</v>
      </c>
      <c r="O19" s="39">
        <f t="shared" si="0"/>
        <v>35.018943001442999</v>
      </c>
    </row>
    <row r="20" spans="1:15" ht="15.6" customHeight="1" x14ac:dyDescent="0.25">
      <c r="A20" s="213" t="s">
        <v>330</v>
      </c>
      <c r="B20" s="37" t="s">
        <v>79</v>
      </c>
      <c r="C20" s="214">
        <v>24.78125</v>
      </c>
      <c r="D20" s="214">
        <v>24.925000000000001</v>
      </c>
      <c r="E20" s="214">
        <v>24.8</v>
      </c>
      <c r="F20" s="214">
        <v>24.704545454545453</v>
      </c>
      <c r="G20" s="214">
        <v>25.227272727272727</v>
      </c>
      <c r="H20" s="214">
        <v>24.770833333333332</v>
      </c>
      <c r="I20" s="215">
        <v>24.972222222222225</v>
      </c>
      <c r="J20" s="214">
        <v>25.017857142857142</v>
      </c>
      <c r="K20" s="214">
        <v>24.770833333333332</v>
      </c>
      <c r="L20" s="218">
        <v>24.916666666666668</v>
      </c>
      <c r="M20" s="222">
        <v>24.875</v>
      </c>
      <c r="N20" s="217">
        <v>24.886363636363637</v>
      </c>
      <c r="O20" s="39">
        <f t="shared" si="0"/>
        <v>24.887320376382878</v>
      </c>
    </row>
    <row r="21" spans="1:15" ht="15.6" customHeight="1" x14ac:dyDescent="0.25">
      <c r="A21" s="213" t="s">
        <v>331</v>
      </c>
      <c r="B21" s="37" t="s">
        <v>79</v>
      </c>
      <c r="C21" s="214">
        <v>28.90625</v>
      </c>
      <c r="D21" s="214">
        <v>29.262499999999999</v>
      </c>
      <c r="E21" s="214">
        <v>29.24</v>
      </c>
      <c r="F21" s="214">
        <v>29.863636363636363</v>
      </c>
      <c r="G21" s="214">
        <v>29.704545454545453</v>
      </c>
      <c r="H21" s="214">
        <v>29.104166666666668</v>
      </c>
      <c r="I21" s="215">
        <v>29.770833333333332</v>
      </c>
      <c r="J21" s="214">
        <v>29.428571428571427</v>
      </c>
      <c r="K21" s="214">
        <v>29.75</v>
      </c>
      <c r="L21" s="218">
        <v>30.166666666666668</v>
      </c>
      <c r="M21" s="222">
        <v>30.324999999999999</v>
      </c>
      <c r="N21" s="217">
        <v>29.704545454545453</v>
      </c>
      <c r="O21" s="39">
        <f t="shared" si="0"/>
        <v>29.602226280663782</v>
      </c>
    </row>
    <row r="22" spans="1:15" ht="13.5" customHeight="1" x14ac:dyDescent="0.25">
      <c r="A22" s="213" t="s">
        <v>332</v>
      </c>
      <c r="B22" s="37" t="s">
        <v>79</v>
      </c>
      <c r="C22" s="223">
        <v>47.90625</v>
      </c>
      <c r="D22" s="223">
        <v>45.424999999999997</v>
      </c>
      <c r="E22" s="214">
        <v>45.09</v>
      </c>
      <c r="F22" s="214">
        <v>44.954545454545453</v>
      </c>
      <c r="G22" s="214">
        <v>45.022727272727273</v>
      </c>
      <c r="H22" s="214">
        <v>50.625</v>
      </c>
      <c r="I22" s="215">
        <v>53.708333333333336</v>
      </c>
      <c r="J22" s="214">
        <v>54.31547619047619</v>
      </c>
      <c r="K22" s="214">
        <v>52.291666666666664</v>
      </c>
      <c r="L22" s="218">
        <v>59.694444444444443</v>
      </c>
      <c r="M22" s="222">
        <v>63.3</v>
      </c>
      <c r="N22" s="217">
        <v>53.863636363636367</v>
      </c>
      <c r="O22" s="39">
        <f t="shared" si="0"/>
        <v>51.349756643819148</v>
      </c>
    </row>
    <row r="23" spans="1:15" ht="13.5" customHeight="1" x14ac:dyDescent="0.25">
      <c r="A23" s="213" t="s">
        <v>219</v>
      </c>
      <c r="B23" s="37" t="s">
        <v>79</v>
      </c>
      <c r="C23" s="223">
        <v>16.21875</v>
      </c>
      <c r="D23" s="223">
        <v>17.324999999999999</v>
      </c>
      <c r="E23" s="214">
        <v>15.75</v>
      </c>
      <c r="F23" s="214">
        <v>16.681818181818183</v>
      </c>
      <c r="G23" s="214">
        <v>16.954545454545453</v>
      </c>
      <c r="H23" s="214">
        <v>17.979166666666668</v>
      </c>
      <c r="I23" s="215">
        <v>17.222222222222221</v>
      </c>
      <c r="J23" s="214">
        <v>17.380952380952383</v>
      </c>
      <c r="K23" s="214">
        <v>17.94444444444445</v>
      </c>
      <c r="L23" s="218">
        <v>21.851851851851851</v>
      </c>
      <c r="M23" s="222">
        <v>26</v>
      </c>
      <c r="N23" s="217">
        <v>22.272727272727273</v>
      </c>
      <c r="O23" s="39">
        <f t="shared" si="0"/>
        <v>18.631789872935709</v>
      </c>
    </row>
    <row r="24" spans="1:15" ht="15.6" customHeight="1" x14ac:dyDescent="0.25">
      <c r="A24" s="220" t="s">
        <v>333</v>
      </c>
      <c r="B24" s="219"/>
      <c r="C24" s="214"/>
      <c r="D24" s="214"/>
      <c r="E24" s="214"/>
      <c r="F24" s="214"/>
      <c r="G24" s="214"/>
      <c r="H24" s="214"/>
      <c r="I24" s="214"/>
      <c r="J24" s="214"/>
      <c r="K24" s="221"/>
      <c r="L24" s="218"/>
      <c r="M24" s="221"/>
      <c r="N24" s="224"/>
      <c r="O24" s="39"/>
    </row>
    <row r="25" spans="1:15" ht="14.25" customHeight="1" x14ac:dyDescent="0.25">
      <c r="A25" s="213" t="s">
        <v>19</v>
      </c>
      <c r="B25" s="219" t="s">
        <v>263</v>
      </c>
      <c r="C25" s="214">
        <v>21.25</v>
      </c>
      <c r="D25" s="214">
        <v>20.975000000000001</v>
      </c>
      <c r="E25" s="214">
        <v>21.8</v>
      </c>
      <c r="F25" s="214">
        <v>22.59090909090909</v>
      </c>
      <c r="G25" s="214">
        <v>22.545454545454547</v>
      </c>
      <c r="H25" s="214">
        <v>23.27</v>
      </c>
      <c r="I25" s="214">
        <v>22.78</v>
      </c>
      <c r="J25" s="214">
        <v>22.46</v>
      </c>
      <c r="K25" s="214">
        <v>23.9375</v>
      </c>
      <c r="L25" s="218">
        <v>23.81</v>
      </c>
      <c r="M25" s="218">
        <v>22.8</v>
      </c>
      <c r="N25" s="226">
        <v>23.727272727272727</v>
      </c>
      <c r="O25" s="39">
        <f t="shared" si="0"/>
        <v>22.662178030303036</v>
      </c>
    </row>
    <row r="26" spans="1:15" ht="14.25" customHeight="1" x14ac:dyDescent="0.25">
      <c r="A26" s="213"/>
      <c r="B26" s="219"/>
      <c r="C26" s="214"/>
      <c r="D26" s="214"/>
      <c r="E26" s="214"/>
      <c r="F26" s="214"/>
      <c r="G26" s="214"/>
      <c r="H26" s="214"/>
      <c r="I26" s="214"/>
      <c r="J26" s="214"/>
      <c r="K26" s="214"/>
      <c r="L26" s="218"/>
      <c r="M26" s="218"/>
      <c r="N26" s="226"/>
      <c r="O26" s="39"/>
    </row>
    <row r="27" spans="1:15" ht="13.5" customHeight="1" x14ac:dyDescent="0.25">
      <c r="A27" s="220" t="s">
        <v>334</v>
      </c>
      <c r="B27" s="219"/>
      <c r="C27" s="214"/>
      <c r="D27" s="214"/>
      <c r="E27" s="214"/>
      <c r="F27" s="214"/>
      <c r="G27" s="214"/>
      <c r="H27" s="214"/>
      <c r="I27" s="214"/>
      <c r="J27" s="214"/>
      <c r="K27" s="221"/>
      <c r="L27" s="218"/>
      <c r="M27" s="221"/>
      <c r="N27" s="224"/>
      <c r="O27" s="39"/>
    </row>
    <row r="28" spans="1:15" ht="13.5" customHeight="1" x14ac:dyDescent="0.25">
      <c r="A28" s="213" t="s">
        <v>232</v>
      </c>
      <c r="B28" s="37" t="s">
        <v>79</v>
      </c>
      <c r="C28" s="214">
        <v>27.78125</v>
      </c>
      <c r="D28" s="214">
        <v>20.362500000000001</v>
      </c>
      <c r="E28" s="214">
        <v>19.25</v>
      </c>
      <c r="F28" s="214">
        <v>16.818181818181817</v>
      </c>
      <c r="G28" s="214">
        <v>17.386363636363637</v>
      </c>
      <c r="H28" s="227">
        <v>22.770833333333332</v>
      </c>
      <c r="I28" s="215">
        <v>34.402777777777779</v>
      </c>
      <c r="J28" s="214">
        <v>28.803571428571427</v>
      </c>
      <c r="K28" s="214">
        <v>37</v>
      </c>
      <c r="L28" s="218">
        <v>39.33</v>
      </c>
      <c r="M28" s="221">
        <v>33.725000000000001</v>
      </c>
      <c r="N28" s="217">
        <v>27.40909090909091</v>
      </c>
      <c r="O28" s="39">
        <f t="shared" si="0"/>
        <v>27.086630741943242</v>
      </c>
    </row>
    <row r="29" spans="1:15" ht="13.5" customHeight="1" x14ac:dyDescent="0.25">
      <c r="A29" s="213" t="s">
        <v>335</v>
      </c>
      <c r="B29" s="37" t="s">
        <v>79</v>
      </c>
      <c r="C29" s="214">
        <v>50.859375</v>
      </c>
      <c r="D29" s="214">
        <v>37.6</v>
      </c>
      <c r="E29" s="214">
        <v>32.950000000000003</v>
      </c>
      <c r="F29" s="214">
        <v>31.477272727272727</v>
      </c>
      <c r="G29" s="214">
        <v>32.340909090909093</v>
      </c>
      <c r="H29" s="214">
        <v>28.180555555555557</v>
      </c>
      <c r="I29" s="215">
        <v>39.93055555555555</v>
      </c>
      <c r="J29" s="214">
        <v>38.053571428571431</v>
      </c>
      <c r="K29" s="214">
        <v>40.416666666666664</v>
      </c>
      <c r="L29" s="218">
        <v>44.22</v>
      </c>
      <c r="M29" s="221">
        <v>40.25</v>
      </c>
      <c r="N29" s="217">
        <v>36.93181818181818</v>
      </c>
      <c r="O29" s="39">
        <f t="shared" si="0"/>
        <v>37.767560350529102</v>
      </c>
    </row>
    <row r="30" spans="1:15" ht="13.5" customHeight="1" x14ac:dyDescent="0.25">
      <c r="A30" s="213" t="s">
        <v>336</v>
      </c>
      <c r="B30" s="37" t="s">
        <v>79</v>
      </c>
      <c r="C30" s="214">
        <v>96.09375</v>
      </c>
      <c r="D30" s="214">
        <v>95.875</v>
      </c>
      <c r="E30" s="214">
        <v>95.2</v>
      </c>
      <c r="F30" s="214">
        <v>93.681818181818187</v>
      </c>
      <c r="G30" s="214">
        <v>92.022727272727266</v>
      </c>
      <c r="H30" s="214">
        <v>95.3125</v>
      </c>
      <c r="I30" s="215">
        <v>90.208333333333329</v>
      </c>
      <c r="J30" s="214">
        <v>95.785714285714292</v>
      </c>
      <c r="K30" s="214">
        <v>98.6111111111111</v>
      </c>
      <c r="L30" s="218">
        <v>98.518518518518519</v>
      </c>
      <c r="M30" s="221">
        <v>99</v>
      </c>
      <c r="N30" s="217">
        <v>84.318181818181813</v>
      </c>
      <c r="O30" s="39">
        <f t="shared" si="0"/>
        <v>94.552304543450362</v>
      </c>
    </row>
    <row r="31" spans="1:15" ht="13.5" customHeight="1" x14ac:dyDescent="0.25">
      <c r="A31" s="213" t="s">
        <v>237</v>
      </c>
      <c r="B31" s="37" t="s">
        <v>79</v>
      </c>
      <c r="C31" s="214"/>
      <c r="D31" s="214"/>
      <c r="E31" s="214"/>
      <c r="F31" s="214"/>
      <c r="G31" s="214">
        <v>74</v>
      </c>
      <c r="H31" s="214">
        <v>78.958333333333329</v>
      </c>
      <c r="I31" s="215">
        <v>88.5</v>
      </c>
      <c r="J31" s="214">
        <v>76.740740740740733</v>
      </c>
      <c r="K31" s="214">
        <v>78.611111111111114</v>
      </c>
      <c r="L31" s="218">
        <v>79.027777777777771</v>
      </c>
      <c r="M31" s="221">
        <v>75.2</v>
      </c>
      <c r="N31" s="217">
        <v>72.5</v>
      </c>
      <c r="O31" s="39">
        <f t="shared" si="0"/>
        <v>77.942245370370358</v>
      </c>
    </row>
    <row r="32" spans="1:15" ht="13.5" customHeight="1" x14ac:dyDescent="0.25">
      <c r="A32" s="213" t="s">
        <v>20</v>
      </c>
      <c r="B32" s="37" t="s">
        <v>79</v>
      </c>
      <c r="C32" s="214">
        <v>16.5625</v>
      </c>
      <c r="D32" s="214">
        <v>17.087499999999999</v>
      </c>
      <c r="E32" s="214">
        <v>19.100000000000001</v>
      </c>
      <c r="F32" s="214">
        <v>18.136363636363637</v>
      </c>
      <c r="G32" s="214">
        <v>19.068181818181817</v>
      </c>
      <c r="H32" s="214">
        <v>21.166666666666668</v>
      </c>
      <c r="I32" s="228">
        <v>22.923611111111114</v>
      </c>
      <c r="J32" s="214">
        <v>18.767857142857142</v>
      </c>
      <c r="K32" s="214">
        <v>17.3125</v>
      </c>
      <c r="L32" s="218">
        <v>17.944444444444443</v>
      </c>
      <c r="M32" s="221">
        <v>17.600000000000001</v>
      </c>
      <c r="N32" s="217">
        <v>16.636363636363637</v>
      </c>
      <c r="O32" s="39">
        <f t="shared" si="0"/>
        <v>18.525499037999037</v>
      </c>
    </row>
    <row r="33" spans="1:15" ht="13.5" customHeight="1" x14ac:dyDescent="0.25">
      <c r="A33" s="213" t="s">
        <v>21</v>
      </c>
      <c r="B33" s="37" t="s">
        <v>79</v>
      </c>
      <c r="C33" s="214">
        <v>12.3828125</v>
      </c>
      <c r="D33" s="214">
        <v>12.2359375</v>
      </c>
      <c r="E33" s="229">
        <v>12.175000000000001</v>
      </c>
      <c r="F33" s="229">
        <v>9.9762574515648286</v>
      </c>
      <c r="G33" s="214">
        <v>11.941132637853947</v>
      </c>
      <c r="H33" s="214">
        <v>12.200520833333334</v>
      </c>
      <c r="I33" s="215">
        <v>11.6796875</v>
      </c>
      <c r="J33" s="214">
        <v>11.540178571428571</v>
      </c>
      <c r="K33" s="229">
        <v>12.495833333333332</v>
      </c>
      <c r="L33" s="218">
        <v>12.847222222222221</v>
      </c>
      <c r="M33" s="221">
        <v>11.75625</v>
      </c>
      <c r="N33" s="217">
        <v>14.154261363636364</v>
      </c>
      <c r="O33" s="39">
        <f t="shared" si="0"/>
        <v>12.115424492781047</v>
      </c>
    </row>
    <row r="34" spans="1:15" ht="13.5" customHeight="1" x14ac:dyDescent="0.25">
      <c r="A34" s="230" t="s">
        <v>240</v>
      </c>
      <c r="B34" s="37" t="s">
        <v>79</v>
      </c>
      <c r="C34" s="214">
        <v>31.21875</v>
      </c>
      <c r="D34" s="214">
        <v>24.591666666666665</v>
      </c>
      <c r="E34" s="214">
        <v>20.27</v>
      </c>
      <c r="F34" s="214">
        <v>22.204545454545453</v>
      </c>
      <c r="G34" s="214">
        <v>26.40909090909091</v>
      </c>
      <c r="H34" s="214">
        <v>22.625</v>
      </c>
      <c r="I34" s="215">
        <v>27.944444444444446</v>
      </c>
      <c r="J34" s="214">
        <v>30.464285714285715</v>
      </c>
      <c r="K34" s="214">
        <v>33.333333333333336</v>
      </c>
      <c r="L34" s="218">
        <v>32.333333333333336</v>
      </c>
      <c r="M34" s="221">
        <v>33.9</v>
      </c>
      <c r="N34" s="217">
        <v>26.545454545454547</v>
      </c>
      <c r="O34" s="39">
        <f t="shared" si="0"/>
        <v>27.653325366762868</v>
      </c>
    </row>
    <row r="35" spans="1:15" ht="13.5" customHeight="1" x14ac:dyDescent="0.25">
      <c r="A35" s="230" t="s">
        <v>337</v>
      </c>
      <c r="B35" s="37" t="s">
        <v>79</v>
      </c>
      <c r="C35" s="214">
        <v>29.171875</v>
      </c>
      <c r="D35" s="214">
        <v>18.3125</v>
      </c>
      <c r="E35" s="214">
        <v>14.02</v>
      </c>
      <c r="F35" s="214">
        <v>14.613636363636363</v>
      </c>
      <c r="G35" s="214">
        <v>14.818181818181818</v>
      </c>
      <c r="H35" s="214">
        <v>16.625</v>
      </c>
      <c r="I35" s="215">
        <v>19.111111111111111</v>
      </c>
      <c r="J35" s="214">
        <v>20.375</v>
      </c>
      <c r="K35" s="214">
        <v>26.770833333333332</v>
      </c>
      <c r="L35" s="218">
        <v>29.75</v>
      </c>
      <c r="M35" s="221">
        <v>32.5</v>
      </c>
      <c r="N35" s="217">
        <v>30.136363636363637</v>
      </c>
      <c r="O35" s="39">
        <f t="shared" si="0"/>
        <v>22.183708438552188</v>
      </c>
    </row>
    <row r="36" spans="1:15" ht="13.5" customHeight="1" x14ac:dyDescent="0.25">
      <c r="A36" s="230" t="s">
        <v>338</v>
      </c>
      <c r="B36" s="37" t="s">
        <v>79</v>
      </c>
      <c r="C36" s="214">
        <v>31.134615384615383</v>
      </c>
      <c r="D36" s="214"/>
      <c r="E36" s="214">
        <v>15.555555555555552</v>
      </c>
      <c r="F36" s="214"/>
      <c r="G36" s="214"/>
      <c r="H36" s="214"/>
      <c r="I36" s="228"/>
      <c r="J36" s="214"/>
      <c r="K36" s="214"/>
      <c r="L36" s="218"/>
      <c r="M36" s="221">
        <v>33.333333333333336</v>
      </c>
      <c r="N36" s="217">
        <v>32.909090909090907</v>
      </c>
      <c r="O36" s="39">
        <f t="shared" si="0"/>
        <v>28.233148795648795</v>
      </c>
    </row>
    <row r="37" spans="1:15" ht="13.5" customHeight="1" x14ac:dyDescent="0.25">
      <c r="A37" s="230" t="s">
        <v>22</v>
      </c>
      <c r="B37" s="37" t="s">
        <v>79</v>
      </c>
      <c r="C37" s="223">
        <v>17.78125</v>
      </c>
      <c r="D37" s="223">
        <v>17.8</v>
      </c>
      <c r="E37" s="214">
        <v>17.489999999999998</v>
      </c>
      <c r="F37" s="214">
        <v>16.227272727272727</v>
      </c>
      <c r="G37" s="214">
        <v>16.477272727272727</v>
      </c>
      <c r="H37" s="214">
        <v>19.208333333333332</v>
      </c>
      <c r="I37" s="228">
        <v>19.277777777777779</v>
      </c>
      <c r="J37" s="214">
        <v>17.821428571428573</v>
      </c>
      <c r="K37" s="214">
        <v>18.791666666666668</v>
      </c>
      <c r="L37" s="218">
        <v>19.444444444444443</v>
      </c>
      <c r="M37" s="221">
        <v>19.725000000000001</v>
      </c>
      <c r="N37" s="217">
        <v>19.227272727272727</v>
      </c>
      <c r="O37" s="39">
        <f t="shared" si="0"/>
        <v>18.272643247955745</v>
      </c>
    </row>
    <row r="38" spans="1:15" ht="13.5" customHeight="1" x14ac:dyDescent="0.25">
      <c r="A38" s="230" t="s">
        <v>23</v>
      </c>
      <c r="B38" s="37" t="s">
        <v>79</v>
      </c>
      <c r="C38" s="223">
        <v>13.627232142857144</v>
      </c>
      <c r="D38" s="223">
        <v>14.580357142857142</v>
      </c>
      <c r="E38" s="214">
        <v>14.149107142857142</v>
      </c>
      <c r="F38" s="214">
        <v>13.668831168831169</v>
      </c>
      <c r="G38" s="214">
        <v>15.649350649350653</v>
      </c>
      <c r="H38" s="214">
        <v>14.342261904761905</v>
      </c>
      <c r="I38" s="228">
        <v>17.579365079365079</v>
      </c>
      <c r="J38" s="214">
        <v>14.642857142857142</v>
      </c>
      <c r="K38" s="214">
        <v>14.523809523809524</v>
      </c>
      <c r="L38" s="218">
        <v>15.615079365079364</v>
      </c>
      <c r="M38" s="221">
        <v>14.767857142857142</v>
      </c>
      <c r="N38" s="217">
        <v>14.610389610389609</v>
      </c>
      <c r="O38" s="39">
        <f t="shared" si="0"/>
        <v>14.813041501322751</v>
      </c>
    </row>
    <row r="39" spans="1:15" ht="16.5" customHeight="1" x14ac:dyDescent="0.25">
      <c r="A39" s="230" t="s">
        <v>24</v>
      </c>
      <c r="B39" s="37" t="s">
        <v>79</v>
      </c>
      <c r="C39" s="223">
        <v>8.828125</v>
      </c>
      <c r="D39" s="223">
        <v>9.0812500000000007</v>
      </c>
      <c r="E39" s="229">
        <v>9.16</v>
      </c>
      <c r="F39" s="229">
        <v>8.1590909090909083</v>
      </c>
      <c r="G39" s="214">
        <v>8.3636363636363633</v>
      </c>
      <c r="H39" s="214">
        <v>10.145833333333334</v>
      </c>
      <c r="I39" s="228">
        <v>9.6701388888888875</v>
      </c>
      <c r="J39" s="214">
        <v>9.3214285714285712</v>
      </c>
      <c r="K39" s="229">
        <v>8.9375</v>
      </c>
      <c r="L39" s="218">
        <v>9.4537037037037024</v>
      </c>
      <c r="M39" s="221">
        <v>8.7624999999999993</v>
      </c>
      <c r="N39" s="217">
        <v>9.6590909090909083</v>
      </c>
      <c r="O39" s="39">
        <f t="shared" si="0"/>
        <v>9.1285248065977225</v>
      </c>
    </row>
    <row r="40" spans="1:15" ht="15" customHeight="1" x14ac:dyDescent="0.25">
      <c r="A40" s="231"/>
      <c r="B40" s="232"/>
      <c r="C40" s="233"/>
      <c r="D40" s="234"/>
      <c r="E40" s="233"/>
      <c r="F40" s="233"/>
      <c r="G40" s="233"/>
      <c r="H40" s="235"/>
      <c r="I40" s="236"/>
      <c r="J40" s="233"/>
      <c r="K40" s="234"/>
      <c r="L40" s="233"/>
      <c r="M40" s="233"/>
      <c r="N40" s="237"/>
      <c r="O40" s="238"/>
    </row>
    <row r="41" spans="1:15" ht="16.5" customHeight="1" x14ac:dyDescent="0.25">
      <c r="A41" s="692" t="s">
        <v>78</v>
      </c>
      <c r="B41" s="692"/>
      <c r="C41" s="692"/>
      <c r="D41" s="692"/>
      <c r="E41" s="692"/>
      <c r="F41" s="692"/>
      <c r="G41" s="692"/>
      <c r="H41" s="692"/>
      <c r="I41" s="692"/>
      <c r="J41" s="692"/>
      <c r="K41" s="692"/>
      <c r="L41" s="692"/>
      <c r="M41" s="692"/>
      <c r="N41" s="692"/>
      <c r="O41" s="692"/>
    </row>
    <row r="42" spans="1:15" ht="21" customHeight="1" x14ac:dyDescent="0.25">
      <c r="A42" s="722" t="s">
        <v>323</v>
      </c>
      <c r="B42" s="722"/>
      <c r="C42" s="722"/>
      <c r="D42" s="722"/>
      <c r="E42" s="722"/>
      <c r="F42" s="722"/>
      <c r="G42" s="722"/>
      <c r="H42" s="722"/>
      <c r="I42" s="722"/>
      <c r="J42" s="722"/>
      <c r="K42" s="722"/>
      <c r="L42" s="722"/>
      <c r="M42" s="722"/>
      <c r="N42" s="722"/>
      <c r="O42" s="722"/>
    </row>
    <row r="43" spans="1:15" ht="14.25" customHeight="1" x14ac:dyDescent="0.25">
      <c r="A43" s="239"/>
      <c r="B43" s="239"/>
      <c r="C43" s="239"/>
      <c r="D43" s="239"/>
      <c r="E43" s="240"/>
      <c r="F43" s="239"/>
      <c r="G43" s="239"/>
      <c r="H43" s="239"/>
      <c r="I43" s="239"/>
      <c r="J43" s="239"/>
      <c r="K43" s="239"/>
      <c r="L43" s="239"/>
      <c r="M43" s="239"/>
      <c r="N43" s="239"/>
      <c r="O43" s="239"/>
    </row>
    <row r="44" spans="1:15" ht="14.25" customHeight="1" x14ac:dyDescent="0.25">
      <c r="A44" s="210" t="s">
        <v>0</v>
      </c>
      <c r="B44" s="210" t="s">
        <v>263</v>
      </c>
      <c r="C44" s="210" t="s">
        <v>1</v>
      </c>
      <c r="D44" s="210" t="s">
        <v>2</v>
      </c>
      <c r="E44" s="241" t="s">
        <v>3</v>
      </c>
      <c r="F44" s="210" t="s">
        <v>4</v>
      </c>
      <c r="G44" s="210" t="s">
        <v>5</v>
      </c>
      <c r="H44" s="210" t="s">
        <v>6</v>
      </c>
      <c r="I44" s="210" t="s">
        <v>7</v>
      </c>
      <c r="J44" s="210" t="s">
        <v>8</v>
      </c>
      <c r="K44" s="210" t="s">
        <v>9</v>
      </c>
      <c r="L44" s="210" t="s">
        <v>339</v>
      </c>
      <c r="M44" s="210" t="s">
        <v>11</v>
      </c>
      <c r="N44" s="210" t="s">
        <v>12</v>
      </c>
      <c r="O44" s="210" t="s">
        <v>13</v>
      </c>
    </row>
    <row r="45" spans="1:15" ht="15.75" customHeight="1" x14ac:dyDescent="0.25">
      <c r="A45" s="230" t="s">
        <v>273</v>
      </c>
      <c r="B45" s="219" t="s">
        <v>340</v>
      </c>
      <c r="C45" s="214"/>
      <c r="D45" s="223"/>
      <c r="E45" s="229"/>
      <c r="F45" s="229"/>
      <c r="G45" s="229"/>
      <c r="H45" s="229"/>
      <c r="I45" s="214"/>
      <c r="J45" s="214"/>
      <c r="K45" s="229"/>
      <c r="L45" s="214"/>
      <c r="M45" s="214"/>
      <c r="N45" s="221"/>
      <c r="O45" s="39"/>
    </row>
    <row r="46" spans="1:15" ht="15.75" customHeight="1" x14ac:dyDescent="0.25">
      <c r="A46" s="230" t="s">
        <v>241</v>
      </c>
      <c r="B46" s="37" t="s">
        <v>79</v>
      </c>
      <c r="C46" s="214">
        <v>16.765625</v>
      </c>
      <c r="D46" s="214">
        <v>17.725000000000001</v>
      </c>
      <c r="E46" s="229">
        <v>17.82</v>
      </c>
      <c r="F46" s="229">
        <v>17.65909090909091</v>
      </c>
      <c r="G46" s="229">
        <v>18.636363636363637</v>
      </c>
      <c r="H46" s="229">
        <v>28.25</v>
      </c>
      <c r="I46" s="214">
        <v>27.430555555555557</v>
      </c>
      <c r="J46" s="214">
        <v>19.142857142857142</v>
      </c>
      <c r="K46" s="229">
        <v>20.895833333333332</v>
      </c>
      <c r="L46" s="218">
        <v>31.138888888888889</v>
      </c>
      <c r="M46" s="214">
        <v>32.25</v>
      </c>
      <c r="N46" s="217">
        <v>24.772727272727273</v>
      </c>
      <c r="O46" s="39">
        <f>AVERAGE(C46:N46)</f>
        <v>22.707245144901396</v>
      </c>
    </row>
    <row r="47" spans="1:15" ht="15.75" customHeight="1" x14ac:dyDescent="0.25">
      <c r="A47" s="230" t="s">
        <v>25</v>
      </c>
      <c r="B47" s="37" t="s">
        <v>79</v>
      </c>
      <c r="C47" s="214">
        <v>17.90625</v>
      </c>
      <c r="D47" s="214">
        <v>18.774999999999999</v>
      </c>
      <c r="E47" s="229">
        <v>18.245000000000001</v>
      </c>
      <c r="F47" s="229">
        <v>17.59090909090909</v>
      </c>
      <c r="G47" s="229">
        <v>17.068181818181817</v>
      </c>
      <c r="H47" s="229">
        <v>18.833333333333332</v>
      </c>
      <c r="I47" s="214">
        <v>19.194444444444443</v>
      </c>
      <c r="J47" s="214">
        <v>19.928571428571427</v>
      </c>
      <c r="K47" s="229">
        <v>22.041666666666668</v>
      </c>
      <c r="L47" s="218">
        <v>22.277777777777779</v>
      </c>
      <c r="M47" s="214">
        <v>25.074999999999999</v>
      </c>
      <c r="N47" s="217">
        <v>40.522727272727273</v>
      </c>
      <c r="O47" s="39">
        <f t="shared" ref="O47:O71" si="1">AVERAGE(C47:N47)</f>
        <v>21.454905152717647</v>
      </c>
    </row>
    <row r="48" spans="1:15" ht="15.75" customHeight="1" x14ac:dyDescent="0.25">
      <c r="A48" s="230" t="s">
        <v>26</v>
      </c>
      <c r="B48" s="37" t="s">
        <v>63</v>
      </c>
      <c r="C48" s="214">
        <v>17.9375</v>
      </c>
      <c r="D48" s="214">
        <v>14.652083333333334</v>
      </c>
      <c r="E48" s="214">
        <v>12.590952380952386</v>
      </c>
      <c r="F48" s="214">
        <v>11.872835497835498</v>
      </c>
      <c r="G48" s="229">
        <v>13.487554112554115</v>
      </c>
      <c r="H48" s="229">
        <v>11.964285714285715</v>
      </c>
      <c r="I48" s="214">
        <v>11.806051587301587</v>
      </c>
      <c r="J48" s="214">
        <v>14.016921768707485</v>
      </c>
      <c r="K48" s="214">
        <v>15.79117063492064</v>
      </c>
      <c r="L48" s="218">
        <v>14.729894179894181</v>
      </c>
      <c r="M48" s="214">
        <v>15.38095238095238</v>
      </c>
      <c r="N48" s="217">
        <v>16.106511544011546</v>
      </c>
      <c r="O48" s="39">
        <f t="shared" si="1"/>
        <v>14.194726094562405</v>
      </c>
    </row>
    <row r="49" spans="1:15" ht="15.75" customHeight="1" x14ac:dyDescent="0.25">
      <c r="A49" s="230" t="s">
        <v>242</v>
      </c>
      <c r="B49" s="37" t="s">
        <v>79</v>
      </c>
      <c r="C49" s="214">
        <v>20.578125</v>
      </c>
      <c r="D49" s="214">
        <v>18.112500000000001</v>
      </c>
      <c r="E49" s="214">
        <v>17.84</v>
      </c>
      <c r="F49" s="214">
        <v>16.068181818181817</v>
      </c>
      <c r="G49" s="229">
        <v>17.568181818181817</v>
      </c>
      <c r="H49" s="229">
        <v>19.020833333333332</v>
      </c>
      <c r="I49" s="214">
        <v>23.930555555555557</v>
      </c>
      <c r="J49" s="214">
        <v>23.803571428571427</v>
      </c>
      <c r="K49" s="214">
        <v>24.416666666666668</v>
      </c>
      <c r="L49" s="218">
        <v>29.222222222222221</v>
      </c>
      <c r="M49" s="214">
        <v>27.45</v>
      </c>
      <c r="N49" s="217">
        <v>19.954545454545453</v>
      </c>
      <c r="O49" s="39">
        <f t="shared" si="1"/>
        <v>21.49711527477152</v>
      </c>
    </row>
    <row r="50" spans="1:15" ht="15.75" customHeight="1" x14ac:dyDescent="0.25">
      <c r="A50" s="230" t="s">
        <v>203</v>
      </c>
      <c r="B50" s="37" t="s">
        <v>79</v>
      </c>
      <c r="C50" s="214">
        <v>17.609375</v>
      </c>
      <c r="D50" s="214">
        <v>16.637499999999999</v>
      </c>
      <c r="E50" s="214">
        <v>15.95</v>
      </c>
      <c r="F50" s="214">
        <v>13.022727272727273</v>
      </c>
      <c r="G50" s="229">
        <v>15.613636363636363</v>
      </c>
      <c r="H50" s="229">
        <v>18.208333333333332</v>
      </c>
      <c r="I50" s="214">
        <v>20.645833333333332</v>
      </c>
      <c r="J50" s="214">
        <v>21.946428571428573</v>
      </c>
      <c r="K50" s="214">
        <v>22.222222222222225</v>
      </c>
      <c r="L50" s="218">
        <v>26.083333333333332</v>
      </c>
      <c r="M50" s="214">
        <v>24.6</v>
      </c>
      <c r="N50" s="217">
        <v>17.113636363636363</v>
      </c>
      <c r="O50" s="39">
        <f t="shared" si="1"/>
        <v>19.137752149470902</v>
      </c>
    </row>
    <row r="51" spans="1:15" ht="15.75" customHeight="1" x14ac:dyDescent="0.25">
      <c r="A51" s="230" t="s">
        <v>27</v>
      </c>
      <c r="B51" s="37" t="s">
        <v>79</v>
      </c>
      <c r="C51" s="214">
        <v>17.921875</v>
      </c>
      <c r="D51" s="214">
        <v>16.100000000000001</v>
      </c>
      <c r="E51" s="214">
        <v>15.69</v>
      </c>
      <c r="F51" s="214">
        <v>14.522727272727273</v>
      </c>
      <c r="G51" s="229">
        <v>14.181818181818182</v>
      </c>
      <c r="H51" s="229">
        <v>15.333333333333334</v>
      </c>
      <c r="I51" s="214">
        <v>18.284722222222221</v>
      </c>
      <c r="J51" s="214">
        <v>17.785714285714285</v>
      </c>
      <c r="K51" s="214">
        <v>16.833333333333332</v>
      </c>
      <c r="L51" s="218">
        <v>18.305555555555557</v>
      </c>
      <c r="M51" s="214">
        <v>19.225000000000001</v>
      </c>
      <c r="N51" s="217">
        <v>22.272727272727273</v>
      </c>
      <c r="O51" s="39">
        <f t="shared" si="1"/>
        <v>17.204733871452621</v>
      </c>
    </row>
    <row r="52" spans="1:15" ht="15.75" customHeight="1" x14ac:dyDescent="0.25">
      <c r="A52" s="230" t="s">
        <v>28</v>
      </c>
      <c r="B52" s="37" t="s">
        <v>79</v>
      </c>
      <c r="C52" s="221">
        <v>30.765625</v>
      </c>
      <c r="D52" s="221">
        <v>28.725000000000001</v>
      </c>
      <c r="E52" s="214">
        <v>27.94</v>
      </c>
      <c r="F52" s="214">
        <v>25.568181818181817</v>
      </c>
      <c r="G52" s="229">
        <v>29.454545454545453</v>
      </c>
      <c r="H52" s="229">
        <v>31.3125</v>
      </c>
      <c r="I52" s="221">
        <v>35.076388888888893</v>
      </c>
      <c r="J52" s="221">
        <v>30.678571428571427</v>
      </c>
      <c r="K52" s="214">
        <v>30.666666666666668</v>
      </c>
      <c r="L52" s="218">
        <v>33.703703703703702</v>
      </c>
      <c r="M52" s="214">
        <v>33.558333333333337</v>
      </c>
      <c r="N52" s="217">
        <v>34.272727272727273</v>
      </c>
      <c r="O52" s="39">
        <f t="shared" si="1"/>
        <v>30.976853630551545</v>
      </c>
    </row>
    <row r="53" spans="1:15" ht="15.75" customHeight="1" x14ac:dyDescent="0.25">
      <c r="A53" s="230" t="s">
        <v>341</v>
      </c>
      <c r="B53" s="37" t="s">
        <v>79</v>
      </c>
      <c r="C53" s="221">
        <v>30.46875</v>
      </c>
      <c r="D53" s="221">
        <v>28.875</v>
      </c>
      <c r="E53" s="214">
        <v>28.06</v>
      </c>
      <c r="F53" s="214">
        <v>25.568181818181817</v>
      </c>
      <c r="G53" s="229">
        <v>29.568181818181817</v>
      </c>
      <c r="H53" s="229">
        <v>31.3125</v>
      </c>
      <c r="I53" s="221">
        <v>35.215277777777779</v>
      </c>
      <c r="J53" s="221">
        <v>30.142857142857142</v>
      </c>
      <c r="K53" s="214">
        <v>30.666666666666668</v>
      </c>
      <c r="L53" s="218">
        <v>32.361111111111114</v>
      </c>
      <c r="M53" s="214">
        <v>32.1</v>
      </c>
      <c r="N53" s="217">
        <v>33.93181818181818</v>
      </c>
      <c r="O53" s="39">
        <f t="shared" si="1"/>
        <v>30.68919537638288</v>
      </c>
    </row>
    <row r="54" spans="1:15" ht="15.75" customHeight="1" x14ac:dyDescent="0.25">
      <c r="A54" s="230" t="s">
        <v>29</v>
      </c>
      <c r="B54" s="37" t="s">
        <v>79</v>
      </c>
      <c r="C54" s="221">
        <v>28.28125</v>
      </c>
      <c r="D54" s="221">
        <v>29.837499999999999</v>
      </c>
      <c r="E54" s="214">
        <v>29.15</v>
      </c>
      <c r="F54" s="214">
        <v>27.795454545454547</v>
      </c>
      <c r="G54" s="229">
        <v>28</v>
      </c>
      <c r="H54" s="229">
        <v>28.854166666666668</v>
      </c>
      <c r="I54" s="221">
        <v>33.93055555555555</v>
      </c>
      <c r="J54" s="221">
        <v>29.678571428571427</v>
      </c>
      <c r="K54" s="214">
        <v>31.104166666666668</v>
      </c>
      <c r="L54" s="218">
        <v>31.648148148148145</v>
      </c>
      <c r="M54" s="214">
        <v>32.475000000000001</v>
      </c>
      <c r="N54" s="217">
        <v>30.219696969696972</v>
      </c>
      <c r="O54" s="39">
        <f t="shared" si="1"/>
        <v>30.081209165063331</v>
      </c>
    </row>
    <row r="55" spans="1:15" ht="15.75" customHeight="1" x14ac:dyDescent="0.25">
      <c r="A55" s="230" t="s">
        <v>30</v>
      </c>
      <c r="B55" s="37" t="s">
        <v>79</v>
      </c>
      <c r="C55" s="221">
        <v>49.166666666666664</v>
      </c>
      <c r="D55" s="221">
        <v>46.95</v>
      </c>
      <c r="E55" s="214">
        <v>44.373333333333342</v>
      </c>
      <c r="F55" s="214">
        <v>48.125</v>
      </c>
      <c r="G55" s="229">
        <v>47.303030303030305</v>
      </c>
      <c r="H55" s="229">
        <v>45.9375</v>
      </c>
      <c r="I55" s="221">
        <v>50.173611111111107</v>
      </c>
      <c r="J55" s="221">
        <v>49.452380952380956</v>
      </c>
      <c r="K55" s="214">
        <v>48.041666666666657</v>
      </c>
      <c r="L55" s="218">
        <v>52.222222222222221</v>
      </c>
      <c r="M55" s="214">
        <v>47.988888888888894</v>
      </c>
      <c r="N55" s="217">
        <v>48.787878787878782</v>
      </c>
      <c r="O55" s="39">
        <f t="shared" si="1"/>
        <v>48.210181577681574</v>
      </c>
    </row>
    <row r="56" spans="1:15" ht="15.75" customHeight="1" x14ac:dyDescent="0.25">
      <c r="A56" s="213" t="s">
        <v>31</v>
      </c>
      <c r="B56" s="37" t="s">
        <v>79</v>
      </c>
      <c r="C56" s="221">
        <v>39</v>
      </c>
      <c r="D56" s="221">
        <v>32.65</v>
      </c>
      <c r="E56" s="214">
        <v>35.07</v>
      </c>
      <c r="F56" s="214">
        <v>35.5</v>
      </c>
      <c r="G56" s="229">
        <v>38.022727272727273</v>
      </c>
      <c r="H56" s="229">
        <v>30.361111111111111</v>
      </c>
      <c r="I56" s="221">
        <v>37.125</v>
      </c>
      <c r="J56" s="221">
        <v>37.708333333333329</v>
      </c>
      <c r="K56" s="214">
        <v>36.701388888888886</v>
      </c>
      <c r="L56" s="218">
        <v>39.75</v>
      </c>
      <c r="M56" s="214">
        <v>39.625</v>
      </c>
      <c r="N56" s="217">
        <v>36.343434343434346</v>
      </c>
      <c r="O56" s="39">
        <f t="shared" si="1"/>
        <v>36.488082912457919</v>
      </c>
    </row>
    <row r="57" spans="1:15" ht="15.75" customHeight="1" x14ac:dyDescent="0.25">
      <c r="A57" s="213" t="s">
        <v>43</v>
      </c>
      <c r="B57" s="37" t="s">
        <v>79</v>
      </c>
      <c r="C57" s="221">
        <v>17.1875</v>
      </c>
      <c r="D57" s="221">
        <v>16.1875</v>
      </c>
      <c r="E57" s="214">
        <v>15.26</v>
      </c>
      <c r="F57" s="214">
        <v>11.772727272727273</v>
      </c>
      <c r="G57" s="229">
        <v>15.181818181818182</v>
      </c>
      <c r="H57" s="229">
        <v>19.541666666666668</v>
      </c>
      <c r="I57" s="221">
        <v>26.3125</v>
      </c>
      <c r="J57" s="221">
        <v>21.678571428571434</v>
      </c>
      <c r="K57" s="214">
        <v>21.5625</v>
      </c>
      <c r="L57" s="218">
        <v>25.06</v>
      </c>
      <c r="M57" s="214">
        <v>34.183333333333337</v>
      </c>
      <c r="N57" s="217">
        <v>27.25</v>
      </c>
      <c r="O57" s="39">
        <f t="shared" si="1"/>
        <v>20.931509740259742</v>
      </c>
    </row>
    <row r="58" spans="1:15" ht="18.75" customHeight="1" x14ac:dyDescent="0.25">
      <c r="A58" s="220" t="s">
        <v>342</v>
      </c>
      <c r="B58" s="219"/>
      <c r="C58" s="214"/>
      <c r="D58" s="214"/>
      <c r="E58" s="214"/>
      <c r="F58" s="214"/>
      <c r="G58" s="229"/>
      <c r="H58" s="229"/>
      <c r="I58" s="214"/>
      <c r="J58" s="214"/>
      <c r="K58" s="221"/>
      <c r="L58" s="218"/>
      <c r="M58" s="221"/>
      <c r="N58" s="224"/>
      <c r="O58" s="39"/>
    </row>
    <row r="59" spans="1:15" ht="16.5" customHeight="1" x14ac:dyDescent="0.25">
      <c r="A59" s="213" t="s">
        <v>32</v>
      </c>
      <c r="B59" s="219" t="s">
        <v>63</v>
      </c>
      <c r="C59" s="214">
        <v>22.609375</v>
      </c>
      <c r="D59" s="214">
        <v>22.475000000000001</v>
      </c>
      <c r="E59" s="214">
        <v>24.84</v>
      </c>
      <c r="F59" s="214">
        <v>23.772727272727273</v>
      </c>
      <c r="G59" s="229">
        <v>25.113636363636363</v>
      </c>
      <c r="H59" s="229">
        <v>23.770833333333332</v>
      </c>
      <c r="I59" s="214">
        <v>25.111111111111114</v>
      </c>
      <c r="J59" s="214">
        <v>17.482142857142858</v>
      </c>
      <c r="K59" s="214">
        <v>15.3125</v>
      </c>
      <c r="L59" s="214">
        <v>17.138888888888889</v>
      </c>
      <c r="M59" s="214">
        <v>20.7</v>
      </c>
      <c r="N59" s="214">
        <v>18.666666666666664</v>
      </c>
      <c r="O59" s="39">
        <f t="shared" si="1"/>
        <v>21.416073457792209</v>
      </c>
    </row>
    <row r="60" spans="1:15" ht="16.5" customHeight="1" x14ac:dyDescent="0.25">
      <c r="A60" s="213" t="s">
        <v>33</v>
      </c>
      <c r="B60" s="219" t="s">
        <v>63</v>
      </c>
      <c r="C60" s="214">
        <v>3.5</v>
      </c>
      <c r="D60" s="214">
        <v>3.4894999999999996</v>
      </c>
      <c r="E60" s="214">
        <v>3.4049999999999998</v>
      </c>
      <c r="F60" s="214">
        <v>3.5036363636363634</v>
      </c>
      <c r="G60" s="229">
        <v>3.7838636363636367</v>
      </c>
      <c r="H60" s="229">
        <v>3.8854166666666665</v>
      </c>
      <c r="I60" s="214">
        <v>3.5936111111111111</v>
      </c>
      <c r="J60" s="214">
        <v>3.7289285714285714</v>
      </c>
      <c r="K60" s="214">
        <v>3.7841666666666662</v>
      </c>
      <c r="L60" s="221">
        <v>3.7033333333333331</v>
      </c>
      <c r="M60" s="221">
        <v>3.9177500000000003</v>
      </c>
      <c r="N60" s="217">
        <v>3.9825757575757579</v>
      </c>
      <c r="O60" s="39">
        <f t="shared" si="1"/>
        <v>3.6898151755651756</v>
      </c>
    </row>
    <row r="61" spans="1:15" ht="16.5" customHeight="1" x14ac:dyDescent="0.25">
      <c r="A61" s="213" t="s">
        <v>34</v>
      </c>
      <c r="B61" s="219" t="s">
        <v>63</v>
      </c>
      <c r="C61" s="214">
        <v>51.453125</v>
      </c>
      <c r="D61" s="214">
        <v>52.65</v>
      </c>
      <c r="E61" s="214">
        <v>48.33</v>
      </c>
      <c r="F61" s="214">
        <v>43.636363636363633</v>
      </c>
      <c r="G61" s="229">
        <v>49.886363636363633</v>
      </c>
      <c r="H61" s="229">
        <v>47.5</v>
      </c>
      <c r="I61" s="214">
        <v>50.263888888888879</v>
      </c>
      <c r="J61" s="214">
        <v>45.345238095238095</v>
      </c>
      <c r="K61" s="214">
        <v>47.5</v>
      </c>
      <c r="L61" s="214">
        <v>49.999999999999993</v>
      </c>
      <c r="M61" s="221">
        <v>45.25</v>
      </c>
      <c r="N61" s="217">
        <v>46.325757575757571</v>
      </c>
      <c r="O61" s="39">
        <f t="shared" si="1"/>
        <v>48.17839473605099</v>
      </c>
    </row>
    <row r="62" spans="1:15" ht="16.5" customHeight="1" x14ac:dyDescent="0.25">
      <c r="A62" s="230" t="s">
        <v>245</v>
      </c>
      <c r="B62" s="219" t="s">
        <v>80</v>
      </c>
      <c r="C62" s="214">
        <v>60.84375</v>
      </c>
      <c r="D62" s="214">
        <v>81</v>
      </c>
      <c r="E62" s="214">
        <v>115.27999999999994</v>
      </c>
      <c r="F62" s="214">
        <v>71.63636363636364</v>
      </c>
      <c r="G62" s="229">
        <v>41.924242424242422</v>
      </c>
      <c r="H62" s="229">
        <v>42.048611111111114</v>
      </c>
      <c r="I62" s="214">
        <v>18.203703703703706</v>
      </c>
      <c r="J62" s="214">
        <v>18.206349206349209</v>
      </c>
      <c r="K62" s="214">
        <v>18.38425925925926</v>
      </c>
      <c r="L62" s="218">
        <v>17.481481481481481</v>
      </c>
      <c r="M62" s="221">
        <v>24.983333333333334</v>
      </c>
      <c r="N62" s="217">
        <v>34.040404040404042</v>
      </c>
      <c r="O62" s="39">
        <f t="shared" si="1"/>
        <v>45.336041516354015</v>
      </c>
    </row>
    <row r="63" spans="1:15" ht="16.5" customHeight="1" x14ac:dyDescent="0.25">
      <c r="A63" s="230" t="s">
        <v>343</v>
      </c>
      <c r="B63" s="219" t="s">
        <v>80</v>
      </c>
      <c r="C63" s="214">
        <v>50.529017857142861</v>
      </c>
      <c r="D63" s="214">
        <v>81.589285714285708</v>
      </c>
      <c r="E63" s="214">
        <v>92.433942857142867</v>
      </c>
      <c r="F63" s="214">
        <v>79.626623376623385</v>
      </c>
      <c r="G63" s="229">
        <v>46.412337662337663</v>
      </c>
      <c r="H63" s="229">
        <v>25.263888888888886</v>
      </c>
      <c r="I63" s="214">
        <v>15.669642857142852</v>
      </c>
      <c r="J63" s="214">
        <v>15.994897959183675</v>
      </c>
      <c r="K63" s="214">
        <v>15.223214285714286</v>
      </c>
      <c r="L63" s="218">
        <v>15.654761904761905</v>
      </c>
      <c r="M63" s="221">
        <v>20.142857142857146</v>
      </c>
      <c r="N63" s="217">
        <v>30.535714285714281</v>
      </c>
      <c r="O63" s="39">
        <f t="shared" si="1"/>
        <v>40.756348732649634</v>
      </c>
    </row>
    <row r="64" spans="1:15" ht="16.5" customHeight="1" x14ac:dyDescent="0.25">
      <c r="A64" s="230" t="s">
        <v>35</v>
      </c>
      <c r="B64" s="219" t="s">
        <v>63</v>
      </c>
      <c r="C64" s="214">
        <v>46.03125</v>
      </c>
      <c r="D64" s="214">
        <v>48.6875</v>
      </c>
      <c r="E64" s="214">
        <v>44.95</v>
      </c>
      <c r="F64" s="214">
        <v>38.75</v>
      </c>
      <c r="G64" s="229">
        <v>42</v>
      </c>
      <c r="H64" s="229">
        <v>35.354166666666664</v>
      </c>
      <c r="I64" s="214">
        <v>40.444444444444443</v>
      </c>
      <c r="J64" s="214">
        <v>41.19047619047619</v>
      </c>
      <c r="K64" s="214">
        <v>43.680555555555564</v>
      </c>
      <c r="L64" s="218">
        <v>52.87</v>
      </c>
      <c r="M64" s="221">
        <v>49.708333333333329</v>
      </c>
      <c r="N64" s="217">
        <v>52.5</v>
      </c>
      <c r="O64" s="39">
        <f t="shared" si="1"/>
        <v>44.680560515873005</v>
      </c>
    </row>
    <row r="65" spans="1:15" ht="16.5" customHeight="1" x14ac:dyDescent="0.25">
      <c r="A65" s="230" t="s">
        <v>317</v>
      </c>
      <c r="B65" s="219" t="s">
        <v>80</v>
      </c>
      <c r="C65" s="214">
        <v>41.484375</v>
      </c>
      <c r="D65" s="214">
        <v>38.970000000000006</v>
      </c>
      <c r="E65" s="214">
        <v>42.88</v>
      </c>
      <c r="F65" s="214">
        <v>43.953636363636363</v>
      </c>
      <c r="G65" s="229">
        <v>51.18181818181818</v>
      </c>
      <c r="H65" s="229">
        <v>63.704166666666673</v>
      </c>
      <c r="I65" s="214">
        <v>53.783333333333331</v>
      </c>
      <c r="J65" s="214">
        <v>45.75</v>
      </c>
      <c r="K65" s="214">
        <v>42</v>
      </c>
      <c r="L65" s="218">
        <v>38.900000000000006</v>
      </c>
      <c r="M65" s="221">
        <v>43.205999999999996</v>
      </c>
      <c r="N65" s="217">
        <v>42.18090909090909</v>
      </c>
      <c r="O65" s="39">
        <f t="shared" si="1"/>
        <v>45.666186553030293</v>
      </c>
    </row>
    <row r="66" spans="1:15" ht="16.5" customHeight="1" x14ac:dyDescent="0.25">
      <c r="A66" s="230" t="s">
        <v>300</v>
      </c>
      <c r="B66" s="219" t="s">
        <v>80</v>
      </c>
      <c r="C66" s="214">
        <v>36.303125000000001</v>
      </c>
      <c r="D66" s="214">
        <v>36.695</v>
      </c>
      <c r="E66" s="214">
        <v>37.679599999999994</v>
      </c>
      <c r="F66" s="214">
        <v>39.773636363636363</v>
      </c>
      <c r="G66" s="229">
        <v>42.936363636363637</v>
      </c>
      <c r="H66" s="229">
        <v>47.333333333333336</v>
      </c>
      <c r="I66" s="214">
        <v>54</v>
      </c>
      <c r="J66" s="214">
        <v>40.267857142857146</v>
      </c>
      <c r="K66" s="214">
        <v>38.567777777777785</v>
      </c>
      <c r="L66" s="218">
        <v>38.916666666666664</v>
      </c>
      <c r="M66" s="221">
        <v>43.507000000000012</v>
      </c>
      <c r="N66" s="217">
        <v>43.74636363636364</v>
      </c>
      <c r="O66" s="39">
        <f t="shared" si="1"/>
        <v>41.643893629749883</v>
      </c>
    </row>
    <row r="67" spans="1:15" ht="16.5" customHeight="1" x14ac:dyDescent="0.25">
      <c r="A67" s="230" t="s">
        <v>36</v>
      </c>
      <c r="B67" s="219" t="s">
        <v>63</v>
      </c>
      <c r="C67" s="214">
        <v>41.953125</v>
      </c>
      <c r="D67" s="214">
        <v>45.875</v>
      </c>
      <c r="E67" s="214">
        <v>43.28</v>
      </c>
      <c r="F67" s="214">
        <v>44.93181818181818</v>
      </c>
      <c r="G67" s="229">
        <v>43.022727272727273</v>
      </c>
      <c r="H67" s="229">
        <v>37.4</v>
      </c>
      <c r="I67" s="214">
        <v>26.145833333333339</v>
      </c>
      <c r="J67" s="214">
        <v>43.928571428571431</v>
      </c>
      <c r="K67" s="214">
        <v>48.4375</v>
      </c>
      <c r="L67" s="218">
        <v>47.083333333333336</v>
      </c>
      <c r="M67" s="221">
        <v>42.283333333333339</v>
      </c>
      <c r="N67" s="217">
        <v>43.863636363636367</v>
      </c>
      <c r="O67" s="39">
        <f t="shared" si="1"/>
        <v>42.350406520562771</v>
      </c>
    </row>
    <row r="68" spans="1:15" ht="16.5" customHeight="1" x14ac:dyDescent="0.25">
      <c r="A68" s="230" t="s">
        <v>318</v>
      </c>
      <c r="B68" s="219" t="s">
        <v>63</v>
      </c>
      <c r="C68" s="214">
        <v>4.8524305555555571</v>
      </c>
      <c r="D68" s="214">
        <v>5.1604166666666682</v>
      </c>
      <c r="E68" s="214">
        <v>5.3616666666666672</v>
      </c>
      <c r="F68" s="214">
        <v>5.8636363636363633</v>
      </c>
      <c r="G68" s="229">
        <v>5.3219696969696964</v>
      </c>
      <c r="H68" s="229">
        <v>5.395833333333333</v>
      </c>
      <c r="I68" s="214">
        <v>5.5057870370370372</v>
      </c>
      <c r="J68" s="214">
        <v>6.6546031746031744</v>
      </c>
      <c r="K68" s="214">
        <v>5.5509259259259265</v>
      </c>
      <c r="L68" s="218">
        <v>5.0879629629629628</v>
      </c>
      <c r="M68" s="221">
        <v>5.4833333333333343</v>
      </c>
      <c r="N68" s="217">
        <v>5.6666666666666679</v>
      </c>
      <c r="O68" s="39">
        <f t="shared" si="1"/>
        <v>5.4921026986131158</v>
      </c>
    </row>
    <row r="69" spans="1:15" ht="16.5" customHeight="1" x14ac:dyDescent="0.25">
      <c r="A69" s="230" t="s">
        <v>37</v>
      </c>
      <c r="B69" s="242" t="s">
        <v>63</v>
      </c>
      <c r="C69" s="221">
        <v>194.5579713255494</v>
      </c>
      <c r="D69" s="221">
        <v>226.38541666666663</v>
      </c>
      <c r="E69" s="214">
        <v>187.45469530469532</v>
      </c>
      <c r="F69" s="214">
        <v>167.4121900826446</v>
      </c>
      <c r="G69" s="229">
        <v>214.7646103896104</v>
      </c>
      <c r="H69" s="229">
        <v>217.05</v>
      </c>
      <c r="I69" s="221">
        <v>218.96205357142861</v>
      </c>
      <c r="J69" s="221">
        <v>245.13167635935494</v>
      </c>
      <c r="K69" s="214">
        <v>242.33199092574094</v>
      </c>
      <c r="L69" s="218">
        <v>226.09126984126985</v>
      </c>
      <c r="M69" s="221">
        <v>230.97402597402601</v>
      </c>
      <c r="N69" s="217">
        <v>257.81520562770561</v>
      </c>
      <c r="O69" s="39">
        <f t="shared" si="1"/>
        <v>219.07759217239104</v>
      </c>
    </row>
    <row r="70" spans="1:15" ht="16.5" customHeight="1" x14ac:dyDescent="0.25">
      <c r="A70" s="230" t="s">
        <v>38</v>
      </c>
      <c r="B70" s="242" t="s">
        <v>80</v>
      </c>
      <c r="C70" s="221">
        <v>49.25</v>
      </c>
      <c r="D70" s="221">
        <v>50.475000000000001</v>
      </c>
      <c r="E70" s="214">
        <v>77.14</v>
      </c>
      <c r="F70" s="214">
        <v>87.61363636363636</v>
      </c>
      <c r="G70" s="229">
        <v>50.113636363636367</v>
      </c>
      <c r="H70" s="229">
        <v>43.020833333333336</v>
      </c>
      <c r="I70" s="221">
        <v>40.701388888888886</v>
      </c>
      <c r="J70" s="221">
        <v>45.267857142857146</v>
      </c>
      <c r="K70" s="214">
        <v>48.270833333333336</v>
      </c>
      <c r="L70" s="218">
        <v>45.361111111111114</v>
      </c>
      <c r="M70" s="221">
        <v>45.1</v>
      </c>
      <c r="N70" s="217">
        <v>40.909090909090907</v>
      </c>
      <c r="O70" s="39">
        <f t="shared" si="1"/>
        <v>51.935282287157285</v>
      </c>
    </row>
    <row r="71" spans="1:15" ht="16.5" customHeight="1" x14ac:dyDescent="0.25">
      <c r="A71" s="230" t="s">
        <v>201</v>
      </c>
      <c r="B71" s="219" t="s">
        <v>63</v>
      </c>
      <c r="C71" s="221">
        <v>16</v>
      </c>
      <c r="D71" s="221">
        <v>16.75</v>
      </c>
      <c r="E71" s="221">
        <v>15</v>
      </c>
      <c r="F71" s="214">
        <v>20</v>
      </c>
      <c r="G71" s="229">
        <v>13.204545454545455</v>
      </c>
      <c r="H71" s="229">
        <v>16.5625</v>
      </c>
      <c r="I71" s="221">
        <v>15.013888888888891</v>
      </c>
      <c r="J71" s="221">
        <v>14.767857142857142</v>
      </c>
      <c r="K71" s="214">
        <v>15.625</v>
      </c>
      <c r="L71" s="218">
        <v>15.685185185185187</v>
      </c>
      <c r="M71" s="221">
        <v>21.083333333333336</v>
      </c>
      <c r="N71" s="217">
        <v>17.727272727272727</v>
      </c>
      <c r="O71" s="39">
        <f t="shared" si="1"/>
        <v>16.451631894340228</v>
      </c>
    </row>
    <row r="72" spans="1:15" ht="16.5" customHeight="1" x14ac:dyDescent="0.25">
      <c r="A72" s="231"/>
      <c r="B72" s="244"/>
      <c r="C72" s="237"/>
      <c r="D72" s="237"/>
      <c r="E72" s="237"/>
      <c r="F72" s="237"/>
      <c r="G72" s="237"/>
      <c r="H72" s="237"/>
      <c r="I72" s="237"/>
      <c r="J72" s="237"/>
      <c r="K72" s="237"/>
      <c r="L72" s="245"/>
      <c r="M72" s="237"/>
      <c r="N72" s="237"/>
      <c r="O72" s="237"/>
    </row>
    <row r="73" spans="1:15" ht="18.75" customHeight="1" x14ac:dyDescent="0.25">
      <c r="A73" s="231"/>
      <c r="B73" s="244"/>
      <c r="C73" s="237"/>
      <c r="D73" s="237"/>
      <c r="E73" s="237"/>
      <c r="F73" s="237"/>
      <c r="G73" s="237"/>
      <c r="H73" s="237"/>
      <c r="I73" s="237"/>
      <c r="J73" s="237"/>
      <c r="K73" s="237"/>
      <c r="L73" s="245"/>
      <c r="M73" s="237"/>
      <c r="N73" s="237"/>
      <c r="O73" s="237"/>
    </row>
    <row r="74" spans="1:15" ht="18.75" customHeight="1" x14ac:dyDescent="0.25">
      <c r="A74" s="692" t="s">
        <v>344</v>
      </c>
      <c r="B74" s="692"/>
      <c r="C74" s="692"/>
      <c r="D74" s="692"/>
      <c r="E74" s="692"/>
      <c r="F74" s="692"/>
      <c r="G74" s="692"/>
      <c r="H74" s="692"/>
      <c r="I74" s="692"/>
      <c r="J74" s="692"/>
      <c r="K74" s="692"/>
      <c r="L74" s="692"/>
      <c r="M74" s="692"/>
      <c r="N74" s="692"/>
      <c r="O74" s="692"/>
    </row>
    <row r="75" spans="1:15" ht="18.75" customHeight="1" x14ac:dyDescent="0.25">
      <c r="A75" s="722" t="s">
        <v>323</v>
      </c>
      <c r="B75" s="722"/>
      <c r="C75" s="722"/>
      <c r="D75" s="722"/>
      <c r="E75" s="722"/>
      <c r="F75" s="722"/>
      <c r="G75" s="722"/>
      <c r="H75" s="722"/>
      <c r="I75" s="722"/>
      <c r="J75" s="722"/>
      <c r="K75" s="722"/>
      <c r="L75" s="722"/>
      <c r="M75" s="722"/>
      <c r="N75" s="722"/>
      <c r="O75" s="722"/>
    </row>
    <row r="76" spans="1:15" ht="28.5" customHeight="1" x14ac:dyDescent="0.25">
      <c r="A76" s="210" t="s">
        <v>0</v>
      </c>
      <c r="B76" s="210" t="s">
        <v>263</v>
      </c>
      <c r="C76" s="210" t="s">
        <v>1</v>
      </c>
      <c r="D76" s="210" t="s">
        <v>2</v>
      </c>
      <c r="E76" s="241" t="s">
        <v>3</v>
      </c>
      <c r="F76" s="210" t="s">
        <v>4</v>
      </c>
      <c r="G76" s="210" t="s">
        <v>5</v>
      </c>
      <c r="H76" s="210" t="s">
        <v>6</v>
      </c>
      <c r="I76" s="210" t="s">
        <v>7</v>
      </c>
      <c r="J76" s="210" t="s">
        <v>8</v>
      </c>
      <c r="K76" s="210" t="s">
        <v>9</v>
      </c>
      <c r="L76" s="210" t="s">
        <v>339</v>
      </c>
      <c r="M76" s="210" t="s">
        <v>11</v>
      </c>
      <c r="N76" s="210" t="s">
        <v>12</v>
      </c>
      <c r="O76" s="210" t="s">
        <v>13</v>
      </c>
    </row>
    <row r="77" spans="1:15" ht="17.25" customHeight="1" x14ac:dyDescent="0.25">
      <c r="A77" s="220" t="s">
        <v>345</v>
      </c>
      <c r="B77" s="246"/>
      <c r="C77" s="247"/>
      <c r="D77" s="247"/>
      <c r="E77" s="247"/>
      <c r="F77" s="247"/>
      <c r="G77" s="247"/>
      <c r="H77" s="248"/>
      <c r="I77" s="247"/>
      <c r="J77" s="247"/>
      <c r="K77" s="249"/>
      <c r="L77" s="250"/>
      <c r="M77" s="249"/>
      <c r="N77" s="249"/>
      <c r="O77" s="248"/>
    </row>
    <row r="78" spans="1:15" ht="17.25" customHeight="1" x14ac:dyDescent="0.25">
      <c r="A78" s="213" t="s">
        <v>303</v>
      </c>
      <c r="B78" s="219" t="s">
        <v>63</v>
      </c>
      <c r="C78" s="214">
        <v>10.125</v>
      </c>
      <c r="D78" s="214">
        <v>10.38125</v>
      </c>
      <c r="E78" s="214">
        <v>9.59</v>
      </c>
      <c r="F78" s="214">
        <v>9.1136363636363633</v>
      </c>
      <c r="G78" s="214">
        <v>9.625</v>
      </c>
      <c r="H78" s="251">
        <v>9.84375</v>
      </c>
      <c r="I78" s="214">
        <v>9.7708333333333339</v>
      </c>
      <c r="J78" s="214">
        <v>9.1607142857142865</v>
      </c>
      <c r="K78" s="214">
        <v>9.125</v>
      </c>
      <c r="L78" s="218">
        <v>9.5555555555555554</v>
      </c>
      <c r="M78" s="221">
        <v>9.1875</v>
      </c>
      <c r="N78" s="217">
        <v>9.2840909090909083</v>
      </c>
      <c r="O78" s="39">
        <f>AVERAGE(C78:N78)</f>
        <v>9.5635275372775386</v>
      </c>
    </row>
    <row r="79" spans="1:15" ht="17.25" customHeight="1" x14ac:dyDescent="0.25">
      <c r="A79" s="213" t="s">
        <v>346</v>
      </c>
      <c r="B79" s="219" t="s">
        <v>63</v>
      </c>
      <c r="C79" s="214">
        <v>6.59375</v>
      </c>
      <c r="D79" s="214">
        <v>7.5062499999999996</v>
      </c>
      <c r="E79" s="214">
        <v>7.32</v>
      </c>
      <c r="F79" s="214">
        <v>6.1022727272727275</v>
      </c>
      <c r="G79" s="214">
        <v>7.0909090909090908</v>
      </c>
      <c r="H79" s="251">
        <v>7.53125</v>
      </c>
      <c r="I79" s="214">
        <v>7.125</v>
      </c>
      <c r="J79" s="214">
        <v>6.7500000000000009</v>
      </c>
      <c r="K79" s="214">
        <v>6.9861111111111116</v>
      </c>
      <c r="L79" s="218">
        <v>6.9814814814814818</v>
      </c>
      <c r="M79" s="221">
        <v>6.35</v>
      </c>
      <c r="N79" s="217">
        <v>6.6287878787878789</v>
      </c>
      <c r="O79" s="39">
        <f t="shared" ref="O79:O92" si="2">AVERAGE(C79:N79)</f>
        <v>6.9138176907968578</v>
      </c>
    </row>
    <row r="80" spans="1:15" ht="17.25" customHeight="1" x14ac:dyDescent="0.25">
      <c r="A80" s="213" t="s">
        <v>347</v>
      </c>
      <c r="B80" s="219" t="s">
        <v>63</v>
      </c>
      <c r="C80" s="214">
        <v>3.00390625</v>
      </c>
      <c r="D80" s="214">
        <v>2.9937499999999999</v>
      </c>
      <c r="E80" s="214">
        <v>3.0410000000000004</v>
      </c>
      <c r="F80" s="214">
        <v>2.8579545454545454</v>
      </c>
      <c r="G80" s="214">
        <v>3.2386363636363638</v>
      </c>
      <c r="H80" s="251">
        <v>3.6943749999999995</v>
      </c>
      <c r="I80" s="214">
        <v>3.1361111111111111</v>
      </c>
      <c r="J80" s="214">
        <v>2.847321428571429</v>
      </c>
      <c r="K80" s="214">
        <v>2.7267361111111108</v>
      </c>
      <c r="L80" s="218">
        <v>2.6958333333333337</v>
      </c>
      <c r="M80" s="221">
        <v>2.3250000000000002</v>
      </c>
      <c r="N80" s="217">
        <v>2.459090909090909</v>
      </c>
      <c r="O80" s="39">
        <f t="shared" si="2"/>
        <v>2.9183095876924008</v>
      </c>
    </row>
    <row r="81" spans="1:15" ht="17.25" customHeight="1" x14ac:dyDescent="0.25">
      <c r="A81" s="220" t="s">
        <v>64</v>
      </c>
      <c r="B81" s="21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3"/>
      <c r="O81" s="39"/>
    </row>
    <row r="82" spans="1:15" ht="17.25" customHeight="1" x14ac:dyDescent="0.25">
      <c r="A82" s="213" t="s">
        <v>250</v>
      </c>
      <c r="B82" s="219" t="s">
        <v>79</v>
      </c>
      <c r="C82" s="214">
        <v>72.640625</v>
      </c>
      <c r="D82" s="214">
        <v>73.625</v>
      </c>
      <c r="E82" s="214">
        <v>72.95</v>
      </c>
      <c r="F82" s="214">
        <v>71.13636363636364</v>
      </c>
      <c r="G82" s="214">
        <v>74.25</v>
      </c>
      <c r="H82" s="214">
        <v>74.375</v>
      </c>
      <c r="I82" s="214">
        <v>74.479166666666671</v>
      </c>
      <c r="J82" s="214">
        <v>73.035714285714292</v>
      </c>
      <c r="K82" s="214">
        <v>71.5625</v>
      </c>
      <c r="L82" s="218">
        <v>72.444444444444443</v>
      </c>
      <c r="M82" s="222">
        <v>73.375</v>
      </c>
      <c r="N82" s="217">
        <v>73.977272727272734</v>
      </c>
      <c r="O82" s="39">
        <f t="shared" si="2"/>
        <v>73.154257230038482</v>
      </c>
    </row>
    <row r="83" spans="1:15" ht="17.25" customHeight="1" x14ac:dyDescent="0.25">
      <c r="A83" s="213" t="s">
        <v>251</v>
      </c>
      <c r="B83" s="219" t="s">
        <v>79</v>
      </c>
      <c r="C83" s="214">
        <v>72.640625</v>
      </c>
      <c r="D83" s="214">
        <v>73.8125</v>
      </c>
      <c r="E83" s="214">
        <v>73</v>
      </c>
      <c r="F83" s="214">
        <v>71.13636363636364</v>
      </c>
      <c r="G83" s="214">
        <v>74.13636363636364</v>
      </c>
      <c r="H83" s="214">
        <v>73.854166666666671</v>
      </c>
      <c r="I83" s="214">
        <v>74.0625</v>
      </c>
      <c r="J83" s="214">
        <v>73.035714285714292</v>
      </c>
      <c r="K83" s="214">
        <v>71.5625</v>
      </c>
      <c r="L83" s="218">
        <v>72.444444444444443</v>
      </c>
      <c r="M83" s="222">
        <v>73.375</v>
      </c>
      <c r="N83" s="217">
        <v>73.977272727272734</v>
      </c>
      <c r="O83" s="39">
        <f t="shared" si="2"/>
        <v>73.086454199735456</v>
      </c>
    </row>
    <row r="84" spans="1:15" ht="17.25" customHeight="1" x14ac:dyDescent="0.25">
      <c r="A84" s="213" t="s">
        <v>252</v>
      </c>
      <c r="B84" s="219" t="s">
        <v>79</v>
      </c>
      <c r="C84" s="214">
        <v>52.015625</v>
      </c>
      <c r="D84" s="214">
        <v>51.9</v>
      </c>
      <c r="E84" s="214">
        <v>51.14</v>
      </c>
      <c r="F84" s="214">
        <v>50.204545454545453</v>
      </c>
      <c r="G84" s="214">
        <v>52.022727272727273</v>
      </c>
      <c r="H84" s="214">
        <v>53.166666666666664</v>
      </c>
      <c r="I84" s="214">
        <v>52.618055555555564</v>
      </c>
      <c r="J84" s="214">
        <v>51.714285714285715</v>
      </c>
      <c r="K84" s="214">
        <v>51.979166666666664</v>
      </c>
      <c r="L84" s="218">
        <v>51.333333333333336</v>
      </c>
      <c r="M84" s="222">
        <v>53.174999999999997</v>
      </c>
      <c r="N84" s="217">
        <v>51.93181818181818</v>
      </c>
      <c r="O84" s="39">
        <f t="shared" si="2"/>
        <v>51.933435320466565</v>
      </c>
    </row>
    <row r="85" spans="1:15" ht="17.25" customHeight="1" x14ac:dyDescent="0.25">
      <c r="A85" s="213" t="s">
        <v>253</v>
      </c>
      <c r="B85" s="219" t="s">
        <v>79</v>
      </c>
      <c r="C85" s="214">
        <v>72.873437499999994</v>
      </c>
      <c r="D85" s="214">
        <v>73.6875</v>
      </c>
      <c r="E85" s="214">
        <v>73</v>
      </c>
      <c r="F85" s="214">
        <v>71.818181818181813</v>
      </c>
      <c r="G85" s="214">
        <v>75</v>
      </c>
      <c r="H85" s="214">
        <v>74.375</v>
      </c>
      <c r="I85" s="214">
        <v>77.229166666666671</v>
      </c>
      <c r="J85" s="214">
        <v>74.696428571428569</v>
      </c>
      <c r="K85" s="214">
        <v>71.458333333333329</v>
      </c>
      <c r="L85" s="218">
        <v>72.583333333333329</v>
      </c>
      <c r="M85" s="222">
        <v>73.625</v>
      </c>
      <c r="N85" s="217">
        <v>74.545454545454547</v>
      </c>
      <c r="O85" s="39">
        <f t="shared" si="2"/>
        <v>73.740986314033179</v>
      </c>
    </row>
    <row r="86" spans="1:15" ht="17.25" customHeight="1" x14ac:dyDescent="0.25">
      <c r="A86" s="213" t="s">
        <v>348</v>
      </c>
      <c r="B86" s="219" t="s">
        <v>79</v>
      </c>
      <c r="C86" s="214">
        <v>73.609375</v>
      </c>
      <c r="D86" s="214">
        <v>72.375</v>
      </c>
      <c r="E86" s="214">
        <v>74.58</v>
      </c>
      <c r="F86" s="214">
        <v>77.38636363636364</v>
      </c>
      <c r="G86" s="214">
        <v>75.88636363636364</v>
      </c>
      <c r="H86" s="214">
        <v>74.979166666666671</v>
      </c>
      <c r="I86" s="214">
        <v>80.715277777777786</v>
      </c>
      <c r="J86" s="214">
        <v>77.589285714285708</v>
      </c>
      <c r="K86" s="214">
        <v>77.833333333333329</v>
      </c>
      <c r="L86" s="218">
        <v>78.361111111111114</v>
      </c>
      <c r="M86" s="222">
        <v>83.125</v>
      </c>
      <c r="N86" s="217">
        <v>78.86363636363636</v>
      </c>
      <c r="O86" s="39">
        <f t="shared" si="2"/>
        <v>77.108659436628187</v>
      </c>
    </row>
    <row r="87" spans="1:15" ht="17.25" customHeight="1" x14ac:dyDescent="0.25">
      <c r="A87" s="213" t="s">
        <v>349</v>
      </c>
      <c r="B87" s="219" t="s">
        <v>79</v>
      </c>
      <c r="C87" s="214">
        <v>60.75</v>
      </c>
      <c r="D87" s="214">
        <v>61.55</v>
      </c>
      <c r="E87" s="214">
        <v>61.88</v>
      </c>
      <c r="F87" s="214">
        <v>61.727272727272727</v>
      </c>
      <c r="G87" s="214">
        <v>61</v>
      </c>
      <c r="H87" s="214">
        <v>61.625</v>
      </c>
      <c r="I87" s="214">
        <v>62.44444444444445</v>
      </c>
      <c r="J87" s="214">
        <v>60.625</v>
      </c>
      <c r="K87" s="214">
        <v>65.125</v>
      </c>
      <c r="L87" s="218">
        <v>64.527777777777771</v>
      </c>
      <c r="M87" s="222">
        <v>67.525000000000006</v>
      </c>
      <c r="N87" s="217">
        <v>63.5</v>
      </c>
      <c r="O87" s="39">
        <f t="shared" si="2"/>
        <v>62.689957912457913</v>
      </c>
    </row>
    <row r="88" spans="1:15" ht="17.25" customHeight="1" x14ac:dyDescent="0.25">
      <c r="A88" s="213" t="s">
        <v>256</v>
      </c>
      <c r="B88" s="219" t="s">
        <v>79</v>
      </c>
      <c r="C88" s="221">
        <v>72.25</v>
      </c>
      <c r="D88" s="221">
        <v>78.575000000000003</v>
      </c>
      <c r="E88" s="214">
        <v>78.48</v>
      </c>
      <c r="F88" s="214">
        <v>78.068181818181813</v>
      </c>
      <c r="G88" s="214">
        <v>79.431818181818187</v>
      </c>
      <c r="H88" s="214">
        <v>78.75</v>
      </c>
      <c r="I88" s="214">
        <v>80.486111111111114</v>
      </c>
      <c r="J88" s="214">
        <v>79.464285714285708</v>
      </c>
      <c r="K88" s="214">
        <v>68</v>
      </c>
      <c r="L88" s="221">
        <v>72.796296296296305</v>
      </c>
      <c r="M88" s="222">
        <v>74.291666666666671</v>
      </c>
      <c r="N88" s="217">
        <v>80.227272727272734</v>
      </c>
      <c r="O88" s="39">
        <f>AVERAGE(C88:N88)</f>
        <v>76.735052709636037</v>
      </c>
    </row>
    <row r="89" spans="1:15" ht="17.25" customHeight="1" x14ac:dyDescent="0.25">
      <c r="A89" s="220" t="s">
        <v>321</v>
      </c>
      <c r="B89" s="219"/>
      <c r="C89" s="221"/>
      <c r="D89" s="221"/>
      <c r="E89" s="214"/>
      <c r="F89" s="214"/>
      <c r="G89" s="214"/>
      <c r="H89" s="214"/>
      <c r="I89" s="214"/>
      <c r="J89" s="214"/>
      <c r="K89" s="214"/>
      <c r="L89" s="221"/>
      <c r="M89" s="222"/>
      <c r="N89" s="217"/>
      <c r="O89" s="39"/>
    </row>
    <row r="90" spans="1:15" ht="17.25" customHeight="1" x14ac:dyDescent="0.25">
      <c r="A90" s="213" t="s">
        <v>257</v>
      </c>
      <c r="B90" s="219" t="s">
        <v>79</v>
      </c>
      <c r="C90" s="214">
        <v>31.75</v>
      </c>
      <c r="D90" s="214">
        <v>32.012500000000003</v>
      </c>
      <c r="E90" s="214">
        <v>34.24</v>
      </c>
      <c r="F90" s="214">
        <v>34.56818181818182</v>
      </c>
      <c r="G90" s="214">
        <v>34.772727272727273</v>
      </c>
      <c r="H90" s="214">
        <v>34.75</v>
      </c>
      <c r="I90" s="214">
        <v>36.208333333333321</v>
      </c>
      <c r="J90" s="214">
        <v>37.857142857142854</v>
      </c>
      <c r="K90" s="214">
        <v>41.770833333333336</v>
      </c>
      <c r="L90" s="254">
        <v>40.25</v>
      </c>
      <c r="M90" s="222">
        <v>41.366666666666667</v>
      </c>
      <c r="N90" s="217">
        <v>36.106060606060609</v>
      </c>
      <c r="O90" s="39">
        <f t="shared" si="2"/>
        <v>36.304370490620492</v>
      </c>
    </row>
    <row r="91" spans="1:15" ht="17.25" customHeight="1" x14ac:dyDescent="0.25">
      <c r="A91" s="213" t="s">
        <v>258</v>
      </c>
      <c r="B91" s="219" t="s">
        <v>14</v>
      </c>
      <c r="C91" s="214">
        <v>40.171875</v>
      </c>
      <c r="D91" s="214">
        <v>41.862499999999997</v>
      </c>
      <c r="E91" s="214">
        <v>43.05</v>
      </c>
      <c r="F91" s="214">
        <v>43.090909090909093</v>
      </c>
      <c r="G91" s="214">
        <v>42.56818181818182</v>
      </c>
      <c r="H91" s="214">
        <v>41.083333333333336</v>
      </c>
      <c r="I91" s="214">
        <v>44.583333333333336</v>
      </c>
      <c r="J91" s="214">
        <v>44.678571428571431</v>
      </c>
      <c r="K91" s="214">
        <v>42.138888888888886</v>
      </c>
      <c r="L91" s="218">
        <v>42.185185185185183</v>
      </c>
      <c r="M91" s="222">
        <v>42.708333333333329</v>
      </c>
      <c r="N91" s="217">
        <v>45.954545454545453</v>
      </c>
      <c r="O91" s="39">
        <f t="shared" si="2"/>
        <v>42.839638072190155</v>
      </c>
    </row>
    <row r="92" spans="1:15" ht="17.25" customHeight="1" x14ac:dyDescent="0.25">
      <c r="A92" s="213" t="s">
        <v>292</v>
      </c>
      <c r="B92" s="219" t="s">
        <v>63</v>
      </c>
      <c r="C92" s="214">
        <v>3.46</v>
      </c>
      <c r="D92" s="214">
        <v>3.4617916666666666</v>
      </c>
      <c r="E92" s="214">
        <v>3.4104666666666668</v>
      </c>
      <c r="F92" s="214">
        <v>3.4238636363636363</v>
      </c>
      <c r="G92" s="255">
        <v>3.5603030303030305</v>
      </c>
      <c r="H92" s="255">
        <v>3.6039583333333329</v>
      </c>
      <c r="I92" s="214">
        <v>3.6492361111111111</v>
      </c>
      <c r="J92" s="214">
        <v>3.92</v>
      </c>
      <c r="K92" s="221">
        <v>3.7569444444444446</v>
      </c>
      <c r="L92" s="218">
        <v>3.7592592592592586</v>
      </c>
      <c r="M92" s="222">
        <v>3.9916666666666671</v>
      </c>
      <c r="N92" s="217">
        <v>4.1609848484848486</v>
      </c>
      <c r="O92" s="39">
        <f t="shared" si="2"/>
        <v>3.6798728886083052</v>
      </c>
    </row>
    <row r="93" spans="1:15" ht="13.5" customHeight="1" x14ac:dyDescent="0.25">
      <c r="A93" s="231"/>
      <c r="B93" s="23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238"/>
    </row>
    <row r="94" spans="1:15" ht="15.75" customHeight="1" x14ac:dyDescent="0.25">
      <c r="A94" s="7" t="s">
        <v>295</v>
      </c>
      <c r="B94" s="256"/>
      <c r="C94" s="257"/>
      <c r="D94" s="258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</row>
    <row r="95" spans="1:15" x14ac:dyDescent="0.25">
      <c r="A95" s="9" t="s">
        <v>301</v>
      </c>
      <c r="B95" s="256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</row>
    <row r="96" spans="1:15" x14ac:dyDescent="0.25">
      <c r="A96" s="8"/>
      <c r="B96" s="256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</row>
    <row r="97" spans="1:15" x14ac:dyDescent="0.25">
      <c r="B97" s="259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</row>
    <row r="98" spans="1:15" x14ac:dyDescent="0.25">
      <c r="B98" s="259"/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0"/>
    </row>
    <row r="99" spans="1:15" x14ac:dyDescent="0.25">
      <c r="B99" s="259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</row>
    <row r="100" spans="1:15" s="227" customFormat="1" x14ac:dyDescent="0.25">
      <c r="A100" s="262"/>
      <c r="B100" s="263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</row>
    <row r="101" spans="1:15" x14ac:dyDescent="0.25">
      <c r="B101" s="259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</row>
    <row r="102" spans="1:15" x14ac:dyDescent="0.25">
      <c r="B102" s="259"/>
      <c r="C102" s="265"/>
      <c r="D102" s="265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0"/>
    </row>
    <row r="103" spans="1:15" x14ac:dyDescent="0.25">
      <c r="B103" s="259"/>
      <c r="C103" s="266"/>
      <c r="D103" s="267"/>
      <c r="E103" s="266"/>
      <c r="F103" s="266"/>
      <c r="G103" s="266"/>
      <c r="H103" s="268"/>
      <c r="I103" s="266"/>
      <c r="J103" s="266"/>
      <c r="K103" s="269"/>
      <c r="L103" s="270"/>
      <c r="M103" s="269"/>
      <c r="N103" s="269"/>
      <c r="O103" s="260"/>
    </row>
    <row r="104" spans="1:15" x14ac:dyDescent="0.25">
      <c r="B104" s="259"/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0"/>
    </row>
    <row r="105" spans="1:15" x14ac:dyDescent="0.25">
      <c r="B105" s="259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</row>
    <row r="106" spans="1:15" x14ac:dyDescent="0.25">
      <c r="B106" s="259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</row>
    <row r="107" spans="1:15" x14ac:dyDescent="0.25">
      <c r="B107" s="259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</row>
    <row r="108" spans="1:15" x14ac:dyDescent="0.25">
      <c r="B108" s="259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</row>
    <row r="109" spans="1:15" x14ac:dyDescent="0.25">
      <c r="B109" s="259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</row>
    <row r="110" spans="1:15" x14ac:dyDescent="0.25">
      <c r="B110" s="259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</row>
    <row r="111" spans="1:15" x14ac:dyDescent="0.25">
      <c r="B111" s="259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</row>
    <row r="112" spans="1:15" x14ac:dyDescent="0.25">
      <c r="B112" s="259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</row>
    <row r="113" spans="2:15" x14ac:dyDescent="0.25">
      <c r="B113" s="259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</row>
    <row r="114" spans="2:15" x14ac:dyDescent="0.25">
      <c r="B114" s="259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</row>
    <row r="115" spans="2:15" x14ac:dyDescent="0.25">
      <c r="B115" s="259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</row>
    <row r="116" spans="2:15" x14ac:dyDescent="0.25">
      <c r="B116" s="259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</row>
    <row r="117" spans="2:15" x14ac:dyDescent="0.25">
      <c r="B117" s="259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</row>
    <row r="118" spans="2:15" x14ac:dyDescent="0.25">
      <c r="B118" s="259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</row>
    <row r="119" spans="2:15" x14ac:dyDescent="0.25">
      <c r="B119" s="259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</row>
    <row r="120" spans="2:15" x14ac:dyDescent="0.25">
      <c r="B120" s="259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</row>
    <row r="121" spans="2:15" x14ac:dyDescent="0.25">
      <c r="B121" s="259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</row>
    <row r="122" spans="2:15" x14ac:dyDescent="0.25">
      <c r="B122" s="259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</row>
    <row r="123" spans="2:15" x14ac:dyDescent="0.25">
      <c r="B123" s="259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</row>
    <row r="124" spans="2:15" x14ac:dyDescent="0.25">
      <c r="B124" s="259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</row>
    <row r="125" spans="2:15" x14ac:dyDescent="0.25">
      <c r="B125" s="259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</row>
    <row r="126" spans="2:15" x14ac:dyDescent="0.25">
      <c r="B126" s="259"/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</row>
    <row r="127" spans="2:15" x14ac:dyDescent="0.25">
      <c r="B127" s="259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</row>
    <row r="128" spans="2:15" x14ac:dyDescent="0.25">
      <c r="B128" s="259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</row>
    <row r="129" spans="2:15" x14ac:dyDescent="0.25">
      <c r="B129" s="259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</row>
    <row r="130" spans="2:15" x14ac:dyDescent="0.25">
      <c r="B130" s="259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</row>
    <row r="131" spans="2:15" x14ac:dyDescent="0.25">
      <c r="B131" s="259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</row>
    <row r="132" spans="2:15" x14ac:dyDescent="0.25">
      <c r="B132" s="259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</row>
    <row r="133" spans="2:15" x14ac:dyDescent="0.25">
      <c r="B133" s="259"/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</row>
    <row r="134" spans="2:15" x14ac:dyDescent="0.25">
      <c r="B134" s="259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</row>
    <row r="135" spans="2:15" x14ac:dyDescent="0.25">
      <c r="B135" s="259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</row>
    <row r="136" spans="2:15" x14ac:dyDescent="0.25">
      <c r="B136" s="259"/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</row>
    <row r="137" spans="2:15" x14ac:dyDescent="0.25">
      <c r="B137" s="259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</row>
    <row r="138" spans="2:15" x14ac:dyDescent="0.25">
      <c r="B138" s="259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</row>
    <row r="139" spans="2:15" x14ac:dyDescent="0.25">
      <c r="B139" s="259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</row>
    <row r="140" spans="2:15" x14ac:dyDescent="0.25">
      <c r="B140" s="259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</row>
    <row r="141" spans="2:15" x14ac:dyDescent="0.25">
      <c r="B141" s="259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</row>
    <row r="142" spans="2:15" x14ac:dyDescent="0.25">
      <c r="B142" s="259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</row>
    <row r="143" spans="2:15" x14ac:dyDescent="0.25">
      <c r="B143" s="259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</row>
    <row r="144" spans="2:15" x14ac:dyDescent="0.25">
      <c r="B144" s="259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</row>
    <row r="145" spans="2:15" x14ac:dyDescent="0.25">
      <c r="B145" s="259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</row>
    <row r="146" spans="2:15" x14ac:dyDescent="0.25">
      <c r="B146" s="259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</row>
    <row r="147" spans="2:15" x14ac:dyDescent="0.25">
      <c r="B147" s="259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260"/>
    </row>
    <row r="148" spans="2:15" x14ac:dyDescent="0.25">
      <c r="B148" s="259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</row>
    <row r="149" spans="2:15" x14ac:dyDescent="0.25">
      <c r="B149" s="259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</row>
    <row r="150" spans="2:15" x14ac:dyDescent="0.25">
      <c r="B150" s="259"/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</row>
    <row r="151" spans="2:15" x14ac:dyDescent="0.25">
      <c r="B151" s="259"/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</row>
    <row r="152" spans="2:15" x14ac:dyDescent="0.25">
      <c r="B152" s="259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</row>
    <row r="153" spans="2:15" x14ac:dyDescent="0.25">
      <c r="B153" s="259"/>
      <c r="C153" s="260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</row>
    <row r="154" spans="2:15" x14ac:dyDescent="0.25">
      <c r="B154" s="259"/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260"/>
    </row>
    <row r="155" spans="2:15" x14ac:dyDescent="0.25">
      <c r="B155" s="259"/>
      <c r="C155" s="260"/>
      <c r="D155" s="260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</row>
    <row r="156" spans="2:15" x14ac:dyDescent="0.25">
      <c r="B156" s="259"/>
      <c r="C156" s="260"/>
      <c r="D156" s="260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</row>
    <row r="157" spans="2:15" x14ac:dyDescent="0.25">
      <c r="B157" s="259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</row>
    <row r="158" spans="2:15" x14ac:dyDescent="0.25">
      <c r="B158" s="259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</row>
    <row r="159" spans="2:15" x14ac:dyDescent="0.25">
      <c r="B159" s="259"/>
      <c r="C159" s="260"/>
      <c r="D159" s="260"/>
      <c r="E159" s="260"/>
      <c r="F159" s="260"/>
      <c r="G159" s="260"/>
      <c r="H159" s="260"/>
      <c r="I159" s="260"/>
      <c r="J159" s="260"/>
      <c r="K159" s="260"/>
      <c r="L159" s="260"/>
      <c r="M159" s="260"/>
      <c r="N159" s="260"/>
      <c r="O159" s="260"/>
    </row>
    <row r="160" spans="2:15" x14ac:dyDescent="0.25">
      <c r="B160" s="259"/>
      <c r="C160" s="260"/>
      <c r="D160" s="260"/>
      <c r="E160" s="260"/>
      <c r="F160" s="260"/>
      <c r="G160" s="260"/>
      <c r="H160" s="260"/>
      <c r="I160" s="260"/>
      <c r="J160" s="260"/>
      <c r="K160" s="260"/>
      <c r="L160" s="260"/>
      <c r="M160" s="260"/>
      <c r="N160" s="260"/>
      <c r="O160" s="260"/>
    </row>
    <row r="161" spans="2:15" x14ac:dyDescent="0.25">
      <c r="B161" s="259"/>
      <c r="C161" s="260"/>
      <c r="D161" s="260"/>
      <c r="E161" s="260"/>
      <c r="F161" s="260"/>
      <c r="G161" s="260"/>
      <c r="H161" s="260"/>
      <c r="I161" s="260"/>
      <c r="J161" s="260"/>
      <c r="K161" s="260"/>
      <c r="L161" s="260"/>
      <c r="M161" s="260"/>
      <c r="N161" s="260"/>
      <c r="O161" s="260"/>
    </row>
    <row r="162" spans="2:15" x14ac:dyDescent="0.25">
      <c r="B162" s="259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</row>
    <row r="163" spans="2:15" x14ac:dyDescent="0.25">
      <c r="B163" s="259"/>
      <c r="C163" s="260"/>
      <c r="D163" s="260"/>
      <c r="E163" s="260"/>
      <c r="F163" s="260"/>
      <c r="G163" s="260"/>
      <c r="H163" s="260"/>
      <c r="I163" s="260"/>
      <c r="J163" s="260"/>
      <c r="K163" s="260"/>
      <c r="L163" s="260"/>
      <c r="M163" s="260"/>
      <c r="N163" s="260"/>
      <c r="O163" s="260"/>
    </row>
    <row r="164" spans="2:15" x14ac:dyDescent="0.25">
      <c r="B164" s="259"/>
      <c r="C164" s="260"/>
      <c r="D164" s="260"/>
      <c r="E164" s="260"/>
      <c r="F164" s="260"/>
      <c r="G164" s="260"/>
      <c r="H164" s="260"/>
      <c r="I164" s="260"/>
      <c r="J164" s="260"/>
      <c r="K164" s="260"/>
      <c r="L164" s="260"/>
      <c r="M164" s="260"/>
      <c r="N164" s="260"/>
      <c r="O164" s="260"/>
    </row>
    <row r="165" spans="2:15" x14ac:dyDescent="0.25">
      <c r="B165" s="259"/>
      <c r="C165" s="260"/>
      <c r="D165" s="260"/>
      <c r="E165" s="260"/>
      <c r="F165" s="260"/>
      <c r="G165" s="260"/>
      <c r="H165" s="260"/>
      <c r="I165" s="260"/>
      <c r="J165" s="260"/>
      <c r="K165" s="260"/>
      <c r="L165" s="260"/>
      <c r="M165" s="260"/>
      <c r="N165" s="260"/>
      <c r="O165" s="260"/>
    </row>
    <row r="166" spans="2:15" x14ac:dyDescent="0.25">
      <c r="B166" s="259"/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</row>
    <row r="167" spans="2:15" x14ac:dyDescent="0.25">
      <c r="B167" s="259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</row>
    <row r="168" spans="2:15" x14ac:dyDescent="0.25">
      <c r="B168" s="259"/>
      <c r="C168" s="260"/>
      <c r="D168" s="260"/>
      <c r="E168" s="260"/>
      <c r="F168" s="260"/>
      <c r="G168" s="260"/>
      <c r="H168" s="260"/>
      <c r="I168" s="260"/>
      <c r="J168" s="260"/>
      <c r="K168" s="260"/>
      <c r="L168" s="260"/>
      <c r="M168" s="260"/>
      <c r="N168" s="260"/>
      <c r="O168" s="260"/>
    </row>
    <row r="169" spans="2:15" x14ac:dyDescent="0.25">
      <c r="B169" s="259"/>
      <c r="C169" s="260"/>
      <c r="D169" s="260"/>
      <c r="E169" s="260"/>
      <c r="F169" s="260"/>
      <c r="G169" s="260"/>
      <c r="H169" s="260"/>
      <c r="I169" s="260"/>
      <c r="J169" s="260"/>
      <c r="K169" s="260"/>
      <c r="L169" s="260"/>
      <c r="M169" s="260"/>
      <c r="N169" s="260"/>
      <c r="O169" s="260"/>
    </row>
    <row r="170" spans="2:15" x14ac:dyDescent="0.25">
      <c r="B170" s="259"/>
      <c r="C170" s="260"/>
      <c r="D170" s="260"/>
      <c r="E170" s="260"/>
      <c r="F170" s="260"/>
      <c r="G170" s="260"/>
      <c r="H170" s="260"/>
      <c r="I170" s="260"/>
      <c r="J170" s="271"/>
      <c r="K170" s="260"/>
      <c r="L170" s="260"/>
      <c r="M170" s="260"/>
      <c r="N170" s="260"/>
      <c r="O170" s="260"/>
    </row>
    <row r="171" spans="2:15" x14ac:dyDescent="0.25">
      <c r="B171" s="259"/>
      <c r="C171" s="260"/>
      <c r="D171" s="260"/>
      <c r="E171" s="260"/>
      <c r="F171" s="260"/>
      <c r="G171" s="260"/>
      <c r="H171" s="260"/>
      <c r="I171" s="260"/>
      <c r="J171" s="271"/>
      <c r="K171" s="260"/>
      <c r="L171" s="260"/>
      <c r="M171" s="260"/>
      <c r="N171" s="260"/>
      <c r="O171" s="260"/>
    </row>
    <row r="172" spans="2:15" x14ac:dyDescent="0.25">
      <c r="B172" s="259"/>
      <c r="C172" s="260"/>
      <c r="D172" s="260"/>
      <c r="E172" s="260"/>
      <c r="F172" s="260"/>
      <c r="G172" s="260"/>
      <c r="H172" s="260"/>
      <c r="I172" s="260"/>
      <c r="J172" s="260"/>
      <c r="K172" s="260"/>
      <c r="L172" s="260"/>
      <c r="M172" s="260"/>
      <c r="N172" s="260"/>
      <c r="O172" s="260"/>
    </row>
    <row r="173" spans="2:15" x14ac:dyDescent="0.25">
      <c r="B173" s="259"/>
      <c r="C173" s="260"/>
      <c r="D173" s="260"/>
      <c r="E173" s="260"/>
      <c r="F173" s="260"/>
      <c r="G173" s="260"/>
      <c r="H173" s="260"/>
      <c r="I173" s="260"/>
      <c r="J173" s="260"/>
      <c r="K173" s="260"/>
      <c r="L173" s="260"/>
      <c r="M173" s="260"/>
      <c r="N173" s="260"/>
      <c r="O173" s="260"/>
    </row>
  </sheetData>
  <mergeCells count="6">
    <mergeCell ref="A75:O75"/>
    <mergeCell ref="A1:O1"/>
    <mergeCell ref="A2:O2"/>
    <mergeCell ref="A41:O41"/>
    <mergeCell ref="A42:O42"/>
    <mergeCell ref="A74:O7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5"/>
  <sheetViews>
    <sheetView topLeftCell="A33" zoomScale="90" zoomScaleNormal="90" workbookViewId="0">
      <selection activeCell="C38" sqref="C38:N38"/>
    </sheetView>
  </sheetViews>
  <sheetFormatPr baseColWidth="10" defaultRowHeight="13.5" x14ac:dyDescent="0.25"/>
  <cols>
    <col min="1" max="1" width="19.42578125" style="209" customWidth="1"/>
    <col min="2" max="2" width="5.5703125" style="13" customWidth="1"/>
    <col min="3" max="4" width="9.85546875" style="209" customWidth="1"/>
    <col min="5" max="6" width="10.140625" style="209" customWidth="1"/>
    <col min="7" max="7" width="10.7109375" style="209" customWidth="1"/>
    <col min="8" max="8" width="9.42578125" style="209" customWidth="1"/>
    <col min="9" max="14" width="8.42578125" style="209" customWidth="1"/>
    <col min="15" max="15" width="8.42578125" style="309" customWidth="1"/>
    <col min="16" max="23" width="11.42578125" style="272"/>
    <col min="24" max="256" width="11.42578125" style="209"/>
    <col min="257" max="257" width="19.42578125" style="209" customWidth="1"/>
    <col min="258" max="258" width="5.5703125" style="209" customWidth="1"/>
    <col min="259" max="260" width="9.85546875" style="209" customWidth="1"/>
    <col min="261" max="262" width="10.140625" style="209" customWidth="1"/>
    <col min="263" max="263" width="10.7109375" style="209" customWidth="1"/>
    <col min="264" max="264" width="9.42578125" style="209" customWidth="1"/>
    <col min="265" max="271" width="8.42578125" style="209" customWidth="1"/>
    <col min="272" max="512" width="11.42578125" style="209"/>
    <col min="513" max="513" width="19.42578125" style="209" customWidth="1"/>
    <col min="514" max="514" width="5.5703125" style="209" customWidth="1"/>
    <col min="515" max="516" width="9.85546875" style="209" customWidth="1"/>
    <col min="517" max="518" width="10.140625" style="209" customWidth="1"/>
    <col min="519" max="519" width="10.7109375" style="209" customWidth="1"/>
    <col min="520" max="520" width="9.42578125" style="209" customWidth="1"/>
    <col min="521" max="527" width="8.42578125" style="209" customWidth="1"/>
    <col min="528" max="768" width="11.42578125" style="209"/>
    <col min="769" max="769" width="19.42578125" style="209" customWidth="1"/>
    <col min="770" max="770" width="5.5703125" style="209" customWidth="1"/>
    <col min="771" max="772" width="9.85546875" style="209" customWidth="1"/>
    <col min="773" max="774" width="10.140625" style="209" customWidth="1"/>
    <col min="775" max="775" width="10.7109375" style="209" customWidth="1"/>
    <col min="776" max="776" width="9.42578125" style="209" customWidth="1"/>
    <col min="777" max="783" width="8.42578125" style="209" customWidth="1"/>
    <col min="784" max="1024" width="11.42578125" style="209"/>
    <col min="1025" max="1025" width="19.42578125" style="209" customWidth="1"/>
    <col min="1026" max="1026" width="5.5703125" style="209" customWidth="1"/>
    <col min="1027" max="1028" width="9.85546875" style="209" customWidth="1"/>
    <col min="1029" max="1030" width="10.140625" style="209" customWidth="1"/>
    <col min="1031" max="1031" width="10.7109375" style="209" customWidth="1"/>
    <col min="1032" max="1032" width="9.42578125" style="209" customWidth="1"/>
    <col min="1033" max="1039" width="8.42578125" style="209" customWidth="1"/>
    <col min="1040" max="1280" width="11.42578125" style="209"/>
    <col min="1281" max="1281" width="19.42578125" style="209" customWidth="1"/>
    <col min="1282" max="1282" width="5.5703125" style="209" customWidth="1"/>
    <col min="1283" max="1284" width="9.85546875" style="209" customWidth="1"/>
    <col min="1285" max="1286" width="10.140625" style="209" customWidth="1"/>
    <col min="1287" max="1287" width="10.7109375" style="209" customWidth="1"/>
    <col min="1288" max="1288" width="9.42578125" style="209" customWidth="1"/>
    <col min="1289" max="1295" width="8.42578125" style="209" customWidth="1"/>
    <col min="1296" max="1536" width="11.42578125" style="209"/>
    <col min="1537" max="1537" width="19.42578125" style="209" customWidth="1"/>
    <col min="1538" max="1538" width="5.5703125" style="209" customWidth="1"/>
    <col min="1539" max="1540" width="9.85546875" style="209" customWidth="1"/>
    <col min="1541" max="1542" width="10.140625" style="209" customWidth="1"/>
    <col min="1543" max="1543" width="10.7109375" style="209" customWidth="1"/>
    <col min="1544" max="1544" width="9.42578125" style="209" customWidth="1"/>
    <col min="1545" max="1551" width="8.42578125" style="209" customWidth="1"/>
    <col min="1552" max="1792" width="11.42578125" style="209"/>
    <col min="1793" max="1793" width="19.42578125" style="209" customWidth="1"/>
    <col min="1794" max="1794" width="5.5703125" style="209" customWidth="1"/>
    <col min="1795" max="1796" width="9.85546875" style="209" customWidth="1"/>
    <col min="1797" max="1798" width="10.140625" style="209" customWidth="1"/>
    <col min="1799" max="1799" width="10.7109375" style="209" customWidth="1"/>
    <col min="1800" max="1800" width="9.42578125" style="209" customWidth="1"/>
    <col min="1801" max="1807" width="8.42578125" style="209" customWidth="1"/>
    <col min="1808" max="2048" width="11.42578125" style="209"/>
    <col min="2049" max="2049" width="19.42578125" style="209" customWidth="1"/>
    <col min="2050" max="2050" width="5.5703125" style="209" customWidth="1"/>
    <col min="2051" max="2052" width="9.85546875" style="209" customWidth="1"/>
    <col min="2053" max="2054" width="10.140625" style="209" customWidth="1"/>
    <col min="2055" max="2055" width="10.7109375" style="209" customWidth="1"/>
    <col min="2056" max="2056" width="9.42578125" style="209" customWidth="1"/>
    <col min="2057" max="2063" width="8.42578125" style="209" customWidth="1"/>
    <col min="2064" max="2304" width="11.42578125" style="209"/>
    <col min="2305" max="2305" width="19.42578125" style="209" customWidth="1"/>
    <col min="2306" max="2306" width="5.5703125" style="209" customWidth="1"/>
    <col min="2307" max="2308" width="9.85546875" style="209" customWidth="1"/>
    <col min="2309" max="2310" width="10.140625" style="209" customWidth="1"/>
    <col min="2311" max="2311" width="10.7109375" style="209" customWidth="1"/>
    <col min="2312" max="2312" width="9.42578125" style="209" customWidth="1"/>
    <col min="2313" max="2319" width="8.42578125" style="209" customWidth="1"/>
    <col min="2320" max="2560" width="11.42578125" style="209"/>
    <col min="2561" max="2561" width="19.42578125" style="209" customWidth="1"/>
    <col min="2562" max="2562" width="5.5703125" style="209" customWidth="1"/>
    <col min="2563" max="2564" width="9.85546875" style="209" customWidth="1"/>
    <col min="2565" max="2566" width="10.140625" style="209" customWidth="1"/>
    <col min="2567" max="2567" width="10.7109375" style="209" customWidth="1"/>
    <col min="2568" max="2568" width="9.42578125" style="209" customWidth="1"/>
    <col min="2569" max="2575" width="8.42578125" style="209" customWidth="1"/>
    <col min="2576" max="2816" width="11.42578125" style="209"/>
    <col min="2817" max="2817" width="19.42578125" style="209" customWidth="1"/>
    <col min="2818" max="2818" width="5.5703125" style="209" customWidth="1"/>
    <col min="2819" max="2820" width="9.85546875" style="209" customWidth="1"/>
    <col min="2821" max="2822" width="10.140625" style="209" customWidth="1"/>
    <col min="2823" max="2823" width="10.7109375" style="209" customWidth="1"/>
    <col min="2824" max="2824" width="9.42578125" style="209" customWidth="1"/>
    <col min="2825" max="2831" width="8.42578125" style="209" customWidth="1"/>
    <col min="2832" max="3072" width="11.42578125" style="209"/>
    <col min="3073" max="3073" width="19.42578125" style="209" customWidth="1"/>
    <col min="3074" max="3074" width="5.5703125" style="209" customWidth="1"/>
    <col min="3075" max="3076" width="9.85546875" style="209" customWidth="1"/>
    <col min="3077" max="3078" width="10.140625" style="209" customWidth="1"/>
    <col min="3079" max="3079" width="10.7109375" style="209" customWidth="1"/>
    <col min="3080" max="3080" width="9.42578125" style="209" customWidth="1"/>
    <col min="3081" max="3087" width="8.42578125" style="209" customWidth="1"/>
    <col min="3088" max="3328" width="11.42578125" style="209"/>
    <col min="3329" max="3329" width="19.42578125" style="209" customWidth="1"/>
    <col min="3330" max="3330" width="5.5703125" style="209" customWidth="1"/>
    <col min="3331" max="3332" width="9.85546875" style="209" customWidth="1"/>
    <col min="3333" max="3334" width="10.140625" style="209" customWidth="1"/>
    <col min="3335" max="3335" width="10.7109375" style="209" customWidth="1"/>
    <col min="3336" max="3336" width="9.42578125" style="209" customWidth="1"/>
    <col min="3337" max="3343" width="8.42578125" style="209" customWidth="1"/>
    <col min="3344" max="3584" width="11.42578125" style="209"/>
    <col min="3585" max="3585" width="19.42578125" style="209" customWidth="1"/>
    <col min="3586" max="3586" width="5.5703125" style="209" customWidth="1"/>
    <col min="3587" max="3588" width="9.85546875" style="209" customWidth="1"/>
    <col min="3589" max="3590" width="10.140625" style="209" customWidth="1"/>
    <col min="3591" max="3591" width="10.7109375" style="209" customWidth="1"/>
    <col min="3592" max="3592" width="9.42578125" style="209" customWidth="1"/>
    <col min="3593" max="3599" width="8.42578125" style="209" customWidth="1"/>
    <col min="3600" max="3840" width="11.42578125" style="209"/>
    <col min="3841" max="3841" width="19.42578125" style="209" customWidth="1"/>
    <col min="3842" max="3842" width="5.5703125" style="209" customWidth="1"/>
    <col min="3843" max="3844" width="9.85546875" style="209" customWidth="1"/>
    <col min="3845" max="3846" width="10.140625" style="209" customWidth="1"/>
    <col min="3847" max="3847" width="10.7109375" style="209" customWidth="1"/>
    <col min="3848" max="3848" width="9.42578125" style="209" customWidth="1"/>
    <col min="3849" max="3855" width="8.42578125" style="209" customWidth="1"/>
    <col min="3856" max="4096" width="11.42578125" style="209"/>
    <col min="4097" max="4097" width="19.42578125" style="209" customWidth="1"/>
    <col min="4098" max="4098" width="5.5703125" style="209" customWidth="1"/>
    <col min="4099" max="4100" width="9.85546875" style="209" customWidth="1"/>
    <col min="4101" max="4102" width="10.140625" style="209" customWidth="1"/>
    <col min="4103" max="4103" width="10.7109375" style="209" customWidth="1"/>
    <col min="4104" max="4104" width="9.42578125" style="209" customWidth="1"/>
    <col min="4105" max="4111" width="8.42578125" style="209" customWidth="1"/>
    <col min="4112" max="4352" width="11.42578125" style="209"/>
    <col min="4353" max="4353" width="19.42578125" style="209" customWidth="1"/>
    <col min="4354" max="4354" width="5.5703125" style="209" customWidth="1"/>
    <col min="4355" max="4356" width="9.85546875" style="209" customWidth="1"/>
    <col min="4357" max="4358" width="10.140625" style="209" customWidth="1"/>
    <col min="4359" max="4359" width="10.7109375" style="209" customWidth="1"/>
    <col min="4360" max="4360" width="9.42578125" style="209" customWidth="1"/>
    <col min="4361" max="4367" width="8.42578125" style="209" customWidth="1"/>
    <col min="4368" max="4608" width="11.42578125" style="209"/>
    <col min="4609" max="4609" width="19.42578125" style="209" customWidth="1"/>
    <col min="4610" max="4610" width="5.5703125" style="209" customWidth="1"/>
    <col min="4611" max="4612" width="9.85546875" style="209" customWidth="1"/>
    <col min="4613" max="4614" width="10.140625" style="209" customWidth="1"/>
    <col min="4615" max="4615" width="10.7109375" style="209" customWidth="1"/>
    <col min="4616" max="4616" width="9.42578125" style="209" customWidth="1"/>
    <col min="4617" max="4623" width="8.42578125" style="209" customWidth="1"/>
    <col min="4624" max="4864" width="11.42578125" style="209"/>
    <col min="4865" max="4865" width="19.42578125" style="209" customWidth="1"/>
    <col min="4866" max="4866" width="5.5703125" style="209" customWidth="1"/>
    <col min="4867" max="4868" width="9.85546875" style="209" customWidth="1"/>
    <col min="4869" max="4870" width="10.140625" style="209" customWidth="1"/>
    <col min="4871" max="4871" width="10.7109375" style="209" customWidth="1"/>
    <col min="4872" max="4872" width="9.42578125" style="209" customWidth="1"/>
    <col min="4873" max="4879" width="8.42578125" style="209" customWidth="1"/>
    <col min="4880" max="5120" width="11.42578125" style="209"/>
    <col min="5121" max="5121" width="19.42578125" style="209" customWidth="1"/>
    <col min="5122" max="5122" width="5.5703125" style="209" customWidth="1"/>
    <col min="5123" max="5124" width="9.85546875" style="209" customWidth="1"/>
    <col min="5125" max="5126" width="10.140625" style="209" customWidth="1"/>
    <col min="5127" max="5127" width="10.7109375" style="209" customWidth="1"/>
    <col min="5128" max="5128" width="9.42578125" style="209" customWidth="1"/>
    <col min="5129" max="5135" width="8.42578125" style="209" customWidth="1"/>
    <col min="5136" max="5376" width="11.42578125" style="209"/>
    <col min="5377" max="5377" width="19.42578125" style="209" customWidth="1"/>
    <col min="5378" max="5378" width="5.5703125" style="209" customWidth="1"/>
    <col min="5379" max="5380" width="9.85546875" style="209" customWidth="1"/>
    <col min="5381" max="5382" width="10.140625" style="209" customWidth="1"/>
    <col min="5383" max="5383" width="10.7109375" style="209" customWidth="1"/>
    <col min="5384" max="5384" width="9.42578125" style="209" customWidth="1"/>
    <col min="5385" max="5391" width="8.42578125" style="209" customWidth="1"/>
    <col min="5392" max="5632" width="11.42578125" style="209"/>
    <col min="5633" max="5633" width="19.42578125" style="209" customWidth="1"/>
    <col min="5634" max="5634" width="5.5703125" style="209" customWidth="1"/>
    <col min="5635" max="5636" width="9.85546875" style="209" customWidth="1"/>
    <col min="5637" max="5638" width="10.140625" style="209" customWidth="1"/>
    <col min="5639" max="5639" width="10.7109375" style="209" customWidth="1"/>
    <col min="5640" max="5640" width="9.42578125" style="209" customWidth="1"/>
    <col min="5641" max="5647" width="8.42578125" style="209" customWidth="1"/>
    <col min="5648" max="5888" width="11.42578125" style="209"/>
    <col min="5889" max="5889" width="19.42578125" style="209" customWidth="1"/>
    <col min="5890" max="5890" width="5.5703125" style="209" customWidth="1"/>
    <col min="5891" max="5892" width="9.85546875" style="209" customWidth="1"/>
    <col min="5893" max="5894" width="10.140625" style="209" customWidth="1"/>
    <col min="5895" max="5895" width="10.7109375" style="209" customWidth="1"/>
    <col min="5896" max="5896" width="9.42578125" style="209" customWidth="1"/>
    <col min="5897" max="5903" width="8.42578125" style="209" customWidth="1"/>
    <col min="5904" max="6144" width="11.42578125" style="209"/>
    <col min="6145" max="6145" width="19.42578125" style="209" customWidth="1"/>
    <col min="6146" max="6146" width="5.5703125" style="209" customWidth="1"/>
    <col min="6147" max="6148" width="9.85546875" style="209" customWidth="1"/>
    <col min="6149" max="6150" width="10.140625" style="209" customWidth="1"/>
    <col min="6151" max="6151" width="10.7109375" style="209" customWidth="1"/>
    <col min="6152" max="6152" width="9.42578125" style="209" customWidth="1"/>
    <col min="6153" max="6159" width="8.42578125" style="209" customWidth="1"/>
    <col min="6160" max="6400" width="11.42578125" style="209"/>
    <col min="6401" max="6401" width="19.42578125" style="209" customWidth="1"/>
    <col min="6402" max="6402" width="5.5703125" style="209" customWidth="1"/>
    <col min="6403" max="6404" width="9.85546875" style="209" customWidth="1"/>
    <col min="6405" max="6406" width="10.140625" style="209" customWidth="1"/>
    <col min="6407" max="6407" width="10.7109375" style="209" customWidth="1"/>
    <col min="6408" max="6408" width="9.42578125" style="209" customWidth="1"/>
    <col min="6409" max="6415" width="8.42578125" style="209" customWidth="1"/>
    <col min="6416" max="6656" width="11.42578125" style="209"/>
    <col min="6657" max="6657" width="19.42578125" style="209" customWidth="1"/>
    <col min="6658" max="6658" width="5.5703125" style="209" customWidth="1"/>
    <col min="6659" max="6660" width="9.85546875" style="209" customWidth="1"/>
    <col min="6661" max="6662" width="10.140625" style="209" customWidth="1"/>
    <col min="6663" max="6663" width="10.7109375" style="209" customWidth="1"/>
    <col min="6664" max="6664" width="9.42578125" style="209" customWidth="1"/>
    <col min="6665" max="6671" width="8.42578125" style="209" customWidth="1"/>
    <col min="6672" max="6912" width="11.42578125" style="209"/>
    <col min="6913" max="6913" width="19.42578125" style="209" customWidth="1"/>
    <col min="6914" max="6914" width="5.5703125" style="209" customWidth="1"/>
    <col min="6915" max="6916" width="9.85546875" style="209" customWidth="1"/>
    <col min="6917" max="6918" width="10.140625" style="209" customWidth="1"/>
    <col min="6919" max="6919" width="10.7109375" style="209" customWidth="1"/>
    <col min="6920" max="6920" width="9.42578125" style="209" customWidth="1"/>
    <col min="6921" max="6927" width="8.42578125" style="209" customWidth="1"/>
    <col min="6928" max="7168" width="11.42578125" style="209"/>
    <col min="7169" max="7169" width="19.42578125" style="209" customWidth="1"/>
    <col min="7170" max="7170" width="5.5703125" style="209" customWidth="1"/>
    <col min="7171" max="7172" width="9.85546875" style="209" customWidth="1"/>
    <col min="7173" max="7174" width="10.140625" style="209" customWidth="1"/>
    <col min="7175" max="7175" width="10.7109375" style="209" customWidth="1"/>
    <col min="7176" max="7176" width="9.42578125" style="209" customWidth="1"/>
    <col min="7177" max="7183" width="8.42578125" style="209" customWidth="1"/>
    <col min="7184" max="7424" width="11.42578125" style="209"/>
    <col min="7425" max="7425" width="19.42578125" style="209" customWidth="1"/>
    <col min="7426" max="7426" width="5.5703125" style="209" customWidth="1"/>
    <col min="7427" max="7428" width="9.85546875" style="209" customWidth="1"/>
    <col min="7429" max="7430" width="10.140625" style="209" customWidth="1"/>
    <col min="7431" max="7431" width="10.7109375" style="209" customWidth="1"/>
    <col min="7432" max="7432" width="9.42578125" style="209" customWidth="1"/>
    <col min="7433" max="7439" width="8.42578125" style="209" customWidth="1"/>
    <col min="7440" max="7680" width="11.42578125" style="209"/>
    <col min="7681" max="7681" width="19.42578125" style="209" customWidth="1"/>
    <col min="7682" max="7682" width="5.5703125" style="209" customWidth="1"/>
    <col min="7683" max="7684" width="9.85546875" style="209" customWidth="1"/>
    <col min="7685" max="7686" width="10.140625" style="209" customWidth="1"/>
    <col min="7687" max="7687" width="10.7109375" style="209" customWidth="1"/>
    <col min="7688" max="7688" width="9.42578125" style="209" customWidth="1"/>
    <col min="7689" max="7695" width="8.42578125" style="209" customWidth="1"/>
    <col min="7696" max="7936" width="11.42578125" style="209"/>
    <col min="7937" max="7937" width="19.42578125" style="209" customWidth="1"/>
    <col min="7938" max="7938" width="5.5703125" style="209" customWidth="1"/>
    <col min="7939" max="7940" width="9.85546875" style="209" customWidth="1"/>
    <col min="7941" max="7942" width="10.140625" style="209" customWidth="1"/>
    <col min="7943" max="7943" width="10.7109375" style="209" customWidth="1"/>
    <col min="7944" max="7944" width="9.42578125" style="209" customWidth="1"/>
    <col min="7945" max="7951" width="8.42578125" style="209" customWidth="1"/>
    <col min="7952" max="8192" width="11.42578125" style="209"/>
    <col min="8193" max="8193" width="19.42578125" style="209" customWidth="1"/>
    <col min="8194" max="8194" width="5.5703125" style="209" customWidth="1"/>
    <col min="8195" max="8196" width="9.85546875" style="209" customWidth="1"/>
    <col min="8197" max="8198" width="10.140625" style="209" customWidth="1"/>
    <col min="8199" max="8199" width="10.7109375" style="209" customWidth="1"/>
    <col min="8200" max="8200" width="9.42578125" style="209" customWidth="1"/>
    <col min="8201" max="8207" width="8.42578125" style="209" customWidth="1"/>
    <col min="8208" max="8448" width="11.42578125" style="209"/>
    <col min="8449" max="8449" width="19.42578125" style="209" customWidth="1"/>
    <col min="8450" max="8450" width="5.5703125" style="209" customWidth="1"/>
    <col min="8451" max="8452" width="9.85546875" style="209" customWidth="1"/>
    <col min="8453" max="8454" width="10.140625" style="209" customWidth="1"/>
    <col min="8455" max="8455" width="10.7109375" style="209" customWidth="1"/>
    <col min="8456" max="8456" width="9.42578125" style="209" customWidth="1"/>
    <col min="8457" max="8463" width="8.42578125" style="209" customWidth="1"/>
    <col min="8464" max="8704" width="11.42578125" style="209"/>
    <col min="8705" max="8705" width="19.42578125" style="209" customWidth="1"/>
    <col min="8706" max="8706" width="5.5703125" style="209" customWidth="1"/>
    <col min="8707" max="8708" width="9.85546875" style="209" customWidth="1"/>
    <col min="8709" max="8710" width="10.140625" style="209" customWidth="1"/>
    <col min="8711" max="8711" width="10.7109375" style="209" customWidth="1"/>
    <col min="8712" max="8712" width="9.42578125" style="209" customWidth="1"/>
    <col min="8713" max="8719" width="8.42578125" style="209" customWidth="1"/>
    <col min="8720" max="8960" width="11.42578125" style="209"/>
    <col min="8961" max="8961" width="19.42578125" style="209" customWidth="1"/>
    <col min="8962" max="8962" width="5.5703125" style="209" customWidth="1"/>
    <col min="8963" max="8964" width="9.85546875" style="209" customWidth="1"/>
    <col min="8965" max="8966" width="10.140625" style="209" customWidth="1"/>
    <col min="8967" max="8967" width="10.7109375" style="209" customWidth="1"/>
    <col min="8968" max="8968" width="9.42578125" style="209" customWidth="1"/>
    <col min="8969" max="8975" width="8.42578125" style="209" customWidth="1"/>
    <col min="8976" max="9216" width="11.42578125" style="209"/>
    <col min="9217" max="9217" width="19.42578125" style="209" customWidth="1"/>
    <col min="9218" max="9218" width="5.5703125" style="209" customWidth="1"/>
    <col min="9219" max="9220" width="9.85546875" style="209" customWidth="1"/>
    <col min="9221" max="9222" width="10.140625" style="209" customWidth="1"/>
    <col min="9223" max="9223" width="10.7109375" style="209" customWidth="1"/>
    <col min="9224" max="9224" width="9.42578125" style="209" customWidth="1"/>
    <col min="9225" max="9231" width="8.42578125" style="209" customWidth="1"/>
    <col min="9232" max="9472" width="11.42578125" style="209"/>
    <col min="9473" max="9473" width="19.42578125" style="209" customWidth="1"/>
    <col min="9474" max="9474" width="5.5703125" style="209" customWidth="1"/>
    <col min="9475" max="9476" width="9.85546875" style="209" customWidth="1"/>
    <col min="9477" max="9478" width="10.140625" style="209" customWidth="1"/>
    <col min="9479" max="9479" width="10.7109375" style="209" customWidth="1"/>
    <col min="9480" max="9480" width="9.42578125" style="209" customWidth="1"/>
    <col min="9481" max="9487" width="8.42578125" style="209" customWidth="1"/>
    <col min="9488" max="9728" width="11.42578125" style="209"/>
    <col min="9729" max="9729" width="19.42578125" style="209" customWidth="1"/>
    <col min="9730" max="9730" width="5.5703125" style="209" customWidth="1"/>
    <col min="9731" max="9732" width="9.85546875" style="209" customWidth="1"/>
    <col min="9733" max="9734" width="10.140625" style="209" customWidth="1"/>
    <col min="9735" max="9735" width="10.7109375" style="209" customWidth="1"/>
    <col min="9736" max="9736" width="9.42578125" style="209" customWidth="1"/>
    <col min="9737" max="9743" width="8.42578125" style="209" customWidth="1"/>
    <col min="9744" max="9984" width="11.42578125" style="209"/>
    <col min="9985" max="9985" width="19.42578125" style="209" customWidth="1"/>
    <col min="9986" max="9986" width="5.5703125" style="209" customWidth="1"/>
    <col min="9987" max="9988" width="9.85546875" style="209" customWidth="1"/>
    <col min="9989" max="9990" width="10.140625" style="209" customWidth="1"/>
    <col min="9991" max="9991" width="10.7109375" style="209" customWidth="1"/>
    <col min="9992" max="9992" width="9.42578125" style="209" customWidth="1"/>
    <col min="9993" max="9999" width="8.42578125" style="209" customWidth="1"/>
    <col min="10000" max="10240" width="11.42578125" style="209"/>
    <col min="10241" max="10241" width="19.42578125" style="209" customWidth="1"/>
    <col min="10242" max="10242" width="5.5703125" style="209" customWidth="1"/>
    <col min="10243" max="10244" width="9.85546875" style="209" customWidth="1"/>
    <col min="10245" max="10246" width="10.140625" style="209" customWidth="1"/>
    <col min="10247" max="10247" width="10.7109375" style="209" customWidth="1"/>
    <col min="10248" max="10248" width="9.42578125" style="209" customWidth="1"/>
    <col min="10249" max="10255" width="8.42578125" style="209" customWidth="1"/>
    <col min="10256" max="10496" width="11.42578125" style="209"/>
    <col min="10497" max="10497" width="19.42578125" style="209" customWidth="1"/>
    <col min="10498" max="10498" width="5.5703125" style="209" customWidth="1"/>
    <col min="10499" max="10500" width="9.85546875" style="209" customWidth="1"/>
    <col min="10501" max="10502" width="10.140625" style="209" customWidth="1"/>
    <col min="10503" max="10503" width="10.7109375" style="209" customWidth="1"/>
    <col min="10504" max="10504" width="9.42578125" style="209" customWidth="1"/>
    <col min="10505" max="10511" width="8.42578125" style="209" customWidth="1"/>
    <col min="10512" max="10752" width="11.42578125" style="209"/>
    <col min="10753" max="10753" width="19.42578125" style="209" customWidth="1"/>
    <col min="10754" max="10754" width="5.5703125" style="209" customWidth="1"/>
    <col min="10755" max="10756" width="9.85546875" style="209" customWidth="1"/>
    <col min="10757" max="10758" width="10.140625" style="209" customWidth="1"/>
    <col min="10759" max="10759" width="10.7109375" style="209" customWidth="1"/>
    <col min="10760" max="10760" width="9.42578125" style="209" customWidth="1"/>
    <col min="10761" max="10767" width="8.42578125" style="209" customWidth="1"/>
    <col min="10768" max="11008" width="11.42578125" style="209"/>
    <col min="11009" max="11009" width="19.42578125" style="209" customWidth="1"/>
    <col min="11010" max="11010" width="5.5703125" style="209" customWidth="1"/>
    <col min="11011" max="11012" width="9.85546875" style="209" customWidth="1"/>
    <col min="11013" max="11014" width="10.140625" style="209" customWidth="1"/>
    <col min="11015" max="11015" width="10.7109375" style="209" customWidth="1"/>
    <col min="11016" max="11016" width="9.42578125" style="209" customWidth="1"/>
    <col min="11017" max="11023" width="8.42578125" style="209" customWidth="1"/>
    <col min="11024" max="11264" width="11.42578125" style="209"/>
    <col min="11265" max="11265" width="19.42578125" style="209" customWidth="1"/>
    <col min="11266" max="11266" width="5.5703125" style="209" customWidth="1"/>
    <col min="11267" max="11268" width="9.85546875" style="209" customWidth="1"/>
    <col min="11269" max="11270" width="10.140625" style="209" customWidth="1"/>
    <col min="11271" max="11271" width="10.7109375" style="209" customWidth="1"/>
    <col min="11272" max="11272" width="9.42578125" style="209" customWidth="1"/>
    <col min="11273" max="11279" width="8.42578125" style="209" customWidth="1"/>
    <col min="11280" max="11520" width="11.42578125" style="209"/>
    <col min="11521" max="11521" width="19.42578125" style="209" customWidth="1"/>
    <col min="11522" max="11522" width="5.5703125" style="209" customWidth="1"/>
    <col min="11523" max="11524" width="9.85546875" style="209" customWidth="1"/>
    <col min="11525" max="11526" width="10.140625" style="209" customWidth="1"/>
    <col min="11527" max="11527" width="10.7109375" style="209" customWidth="1"/>
    <col min="11528" max="11528" width="9.42578125" style="209" customWidth="1"/>
    <col min="11529" max="11535" width="8.42578125" style="209" customWidth="1"/>
    <col min="11536" max="11776" width="11.42578125" style="209"/>
    <col min="11777" max="11777" width="19.42578125" style="209" customWidth="1"/>
    <col min="11778" max="11778" width="5.5703125" style="209" customWidth="1"/>
    <col min="11779" max="11780" width="9.85546875" style="209" customWidth="1"/>
    <col min="11781" max="11782" width="10.140625" style="209" customWidth="1"/>
    <col min="11783" max="11783" width="10.7109375" style="209" customWidth="1"/>
    <col min="11784" max="11784" width="9.42578125" style="209" customWidth="1"/>
    <col min="11785" max="11791" width="8.42578125" style="209" customWidth="1"/>
    <col min="11792" max="12032" width="11.42578125" style="209"/>
    <col min="12033" max="12033" width="19.42578125" style="209" customWidth="1"/>
    <col min="12034" max="12034" width="5.5703125" style="209" customWidth="1"/>
    <col min="12035" max="12036" width="9.85546875" style="209" customWidth="1"/>
    <col min="12037" max="12038" width="10.140625" style="209" customWidth="1"/>
    <col min="12039" max="12039" width="10.7109375" style="209" customWidth="1"/>
    <col min="12040" max="12040" width="9.42578125" style="209" customWidth="1"/>
    <col min="12041" max="12047" width="8.42578125" style="209" customWidth="1"/>
    <col min="12048" max="12288" width="11.42578125" style="209"/>
    <col min="12289" max="12289" width="19.42578125" style="209" customWidth="1"/>
    <col min="12290" max="12290" width="5.5703125" style="209" customWidth="1"/>
    <col min="12291" max="12292" width="9.85546875" style="209" customWidth="1"/>
    <col min="12293" max="12294" width="10.140625" style="209" customWidth="1"/>
    <col min="12295" max="12295" width="10.7109375" style="209" customWidth="1"/>
    <col min="12296" max="12296" width="9.42578125" style="209" customWidth="1"/>
    <col min="12297" max="12303" width="8.42578125" style="209" customWidth="1"/>
    <col min="12304" max="12544" width="11.42578125" style="209"/>
    <col min="12545" max="12545" width="19.42578125" style="209" customWidth="1"/>
    <col min="12546" max="12546" width="5.5703125" style="209" customWidth="1"/>
    <col min="12547" max="12548" width="9.85546875" style="209" customWidth="1"/>
    <col min="12549" max="12550" width="10.140625" style="209" customWidth="1"/>
    <col min="12551" max="12551" width="10.7109375" style="209" customWidth="1"/>
    <col min="12552" max="12552" width="9.42578125" style="209" customWidth="1"/>
    <col min="12553" max="12559" width="8.42578125" style="209" customWidth="1"/>
    <col min="12560" max="12800" width="11.42578125" style="209"/>
    <col min="12801" max="12801" width="19.42578125" style="209" customWidth="1"/>
    <col min="12802" max="12802" width="5.5703125" style="209" customWidth="1"/>
    <col min="12803" max="12804" width="9.85546875" style="209" customWidth="1"/>
    <col min="12805" max="12806" width="10.140625" style="209" customWidth="1"/>
    <col min="12807" max="12807" width="10.7109375" style="209" customWidth="1"/>
    <col min="12808" max="12808" width="9.42578125" style="209" customWidth="1"/>
    <col min="12809" max="12815" width="8.42578125" style="209" customWidth="1"/>
    <col min="12816" max="13056" width="11.42578125" style="209"/>
    <col min="13057" max="13057" width="19.42578125" style="209" customWidth="1"/>
    <col min="13058" max="13058" width="5.5703125" style="209" customWidth="1"/>
    <col min="13059" max="13060" width="9.85546875" style="209" customWidth="1"/>
    <col min="13061" max="13062" width="10.140625" style="209" customWidth="1"/>
    <col min="13063" max="13063" width="10.7109375" style="209" customWidth="1"/>
    <col min="13064" max="13064" width="9.42578125" style="209" customWidth="1"/>
    <col min="13065" max="13071" width="8.42578125" style="209" customWidth="1"/>
    <col min="13072" max="13312" width="11.42578125" style="209"/>
    <col min="13313" max="13313" width="19.42578125" style="209" customWidth="1"/>
    <col min="13314" max="13314" width="5.5703125" style="209" customWidth="1"/>
    <col min="13315" max="13316" width="9.85546875" style="209" customWidth="1"/>
    <col min="13317" max="13318" width="10.140625" style="209" customWidth="1"/>
    <col min="13319" max="13319" width="10.7109375" style="209" customWidth="1"/>
    <col min="13320" max="13320" width="9.42578125" style="209" customWidth="1"/>
    <col min="13321" max="13327" width="8.42578125" style="209" customWidth="1"/>
    <col min="13328" max="13568" width="11.42578125" style="209"/>
    <col min="13569" max="13569" width="19.42578125" style="209" customWidth="1"/>
    <col min="13570" max="13570" width="5.5703125" style="209" customWidth="1"/>
    <col min="13571" max="13572" width="9.85546875" style="209" customWidth="1"/>
    <col min="13573" max="13574" width="10.140625" style="209" customWidth="1"/>
    <col min="13575" max="13575" width="10.7109375" style="209" customWidth="1"/>
    <col min="13576" max="13576" width="9.42578125" style="209" customWidth="1"/>
    <col min="13577" max="13583" width="8.42578125" style="209" customWidth="1"/>
    <col min="13584" max="13824" width="11.42578125" style="209"/>
    <col min="13825" max="13825" width="19.42578125" style="209" customWidth="1"/>
    <col min="13826" max="13826" width="5.5703125" style="209" customWidth="1"/>
    <col min="13827" max="13828" width="9.85546875" style="209" customWidth="1"/>
    <col min="13829" max="13830" width="10.140625" style="209" customWidth="1"/>
    <col min="13831" max="13831" width="10.7109375" style="209" customWidth="1"/>
    <col min="13832" max="13832" width="9.42578125" style="209" customWidth="1"/>
    <col min="13833" max="13839" width="8.42578125" style="209" customWidth="1"/>
    <col min="13840" max="14080" width="11.42578125" style="209"/>
    <col min="14081" max="14081" width="19.42578125" style="209" customWidth="1"/>
    <col min="14082" max="14082" width="5.5703125" style="209" customWidth="1"/>
    <col min="14083" max="14084" width="9.85546875" style="209" customWidth="1"/>
    <col min="14085" max="14086" width="10.140625" style="209" customWidth="1"/>
    <col min="14087" max="14087" width="10.7109375" style="209" customWidth="1"/>
    <col min="14088" max="14088" width="9.42578125" style="209" customWidth="1"/>
    <col min="14089" max="14095" width="8.42578125" style="209" customWidth="1"/>
    <col min="14096" max="14336" width="11.42578125" style="209"/>
    <col min="14337" max="14337" width="19.42578125" style="209" customWidth="1"/>
    <col min="14338" max="14338" width="5.5703125" style="209" customWidth="1"/>
    <col min="14339" max="14340" width="9.85546875" style="209" customWidth="1"/>
    <col min="14341" max="14342" width="10.140625" style="209" customWidth="1"/>
    <col min="14343" max="14343" width="10.7109375" style="209" customWidth="1"/>
    <col min="14344" max="14344" width="9.42578125" style="209" customWidth="1"/>
    <col min="14345" max="14351" width="8.42578125" style="209" customWidth="1"/>
    <col min="14352" max="14592" width="11.42578125" style="209"/>
    <col min="14593" max="14593" width="19.42578125" style="209" customWidth="1"/>
    <col min="14594" max="14594" width="5.5703125" style="209" customWidth="1"/>
    <col min="14595" max="14596" width="9.85546875" style="209" customWidth="1"/>
    <col min="14597" max="14598" width="10.140625" style="209" customWidth="1"/>
    <col min="14599" max="14599" width="10.7109375" style="209" customWidth="1"/>
    <col min="14600" max="14600" width="9.42578125" style="209" customWidth="1"/>
    <col min="14601" max="14607" width="8.42578125" style="209" customWidth="1"/>
    <col min="14608" max="14848" width="11.42578125" style="209"/>
    <col min="14849" max="14849" width="19.42578125" style="209" customWidth="1"/>
    <col min="14850" max="14850" width="5.5703125" style="209" customWidth="1"/>
    <col min="14851" max="14852" width="9.85546875" style="209" customWidth="1"/>
    <col min="14853" max="14854" width="10.140625" style="209" customWidth="1"/>
    <col min="14855" max="14855" width="10.7109375" style="209" customWidth="1"/>
    <col min="14856" max="14856" width="9.42578125" style="209" customWidth="1"/>
    <col min="14857" max="14863" width="8.42578125" style="209" customWidth="1"/>
    <col min="14864" max="15104" width="11.42578125" style="209"/>
    <col min="15105" max="15105" width="19.42578125" style="209" customWidth="1"/>
    <col min="15106" max="15106" width="5.5703125" style="209" customWidth="1"/>
    <col min="15107" max="15108" width="9.85546875" style="209" customWidth="1"/>
    <col min="15109" max="15110" width="10.140625" style="209" customWidth="1"/>
    <col min="15111" max="15111" width="10.7109375" style="209" customWidth="1"/>
    <col min="15112" max="15112" width="9.42578125" style="209" customWidth="1"/>
    <col min="15113" max="15119" width="8.42578125" style="209" customWidth="1"/>
    <col min="15120" max="15360" width="11.42578125" style="209"/>
    <col min="15361" max="15361" width="19.42578125" style="209" customWidth="1"/>
    <col min="15362" max="15362" width="5.5703125" style="209" customWidth="1"/>
    <col min="15363" max="15364" width="9.85546875" style="209" customWidth="1"/>
    <col min="15365" max="15366" width="10.140625" style="209" customWidth="1"/>
    <col min="15367" max="15367" width="10.7109375" style="209" customWidth="1"/>
    <col min="15368" max="15368" width="9.42578125" style="209" customWidth="1"/>
    <col min="15369" max="15375" width="8.42578125" style="209" customWidth="1"/>
    <col min="15376" max="15616" width="11.42578125" style="209"/>
    <col min="15617" max="15617" width="19.42578125" style="209" customWidth="1"/>
    <col min="15618" max="15618" width="5.5703125" style="209" customWidth="1"/>
    <col min="15619" max="15620" width="9.85546875" style="209" customWidth="1"/>
    <col min="15621" max="15622" width="10.140625" style="209" customWidth="1"/>
    <col min="15623" max="15623" width="10.7109375" style="209" customWidth="1"/>
    <col min="15624" max="15624" width="9.42578125" style="209" customWidth="1"/>
    <col min="15625" max="15631" width="8.42578125" style="209" customWidth="1"/>
    <col min="15632" max="15872" width="11.42578125" style="209"/>
    <col min="15873" max="15873" width="19.42578125" style="209" customWidth="1"/>
    <col min="15874" max="15874" width="5.5703125" style="209" customWidth="1"/>
    <col min="15875" max="15876" width="9.85546875" style="209" customWidth="1"/>
    <col min="15877" max="15878" width="10.140625" style="209" customWidth="1"/>
    <col min="15879" max="15879" width="10.7109375" style="209" customWidth="1"/>
    <col min="15880" max="15880" width="9.42578125" style="209" customWidth="1"/>
    <col min="15881" max="15887" width="8.42578125" style="209" customWidth="1"/>
    <col min="15888" max="16128" width="11.42578125" style="209"/>
    <col min="16129" max="16129" width="19.42578125" style="209" customWidth="1"/>
    <col min="16130" max="16130" width="5.5703125" style="209" customWidth="1"/>
    <col min="16131" max="16132" width="9.85546875" style="209" customWidth="1"/>
    <col min="16133" max="16134" width="10.140625" style="209" customWidth="1"/>
    <col min="16135" max="16135" width="10.7109375" style="209" customWidth="1"/>
    <col min="16136" max="16136" width="9.42578125" style="209" customWidth="1"/>
    <col min="16137" max="16143" width="8.42578125" style="209" customWidth="1"/>
    <col min="16144" max="16384" width="11.42578125" style="209"/>
  </cols>
  <sheetData>
    <row r="1" spans="1:18" ht="15.75" x14ac:dyDescent="0.25">
      <c r="A1" s="692" t="s">
        <v>78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8" ht="18" customHeight="1" x14ac:dyDescent="0.25">
      <c r="A2" s="692" t="s">
        <v>350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</row>
    <row r="3" spans="1:18" ht="8.25" customHeight="1" x14ac:dyDescent="0.25">
      <c r="A3" s="272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73"/>
    </row>
    <row r="4" spans="1:18" ht="15.75" customHeight="1" x14ac:dyDescent="0.25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</row>
    <row r="5" spans="1:18" ht="12" customHeight="1" x14ac:dyDescent="0.25">
      <c r="A5" s="210" t="s">
        <v>0</v>
      </c>
      <c r="B5" s="210" t="s">
        <v>263</v>
      </c>
      <c r="C5" s="210" t="s">
        <v>1</v>
      </c>
      <c r="D5" s="210" t="s">
        <v>2</v>
      </c>
      <c r="E5" s="210" t="s">
        <v>3</v>
      </c>
      <c r="F5" s="210" t="s">
        <v>4</v>
      </c>
      <c r="G5" s="210" t="s">
        <v>5</v>
      </c>
      <c r="H5" s="210" t="s">
        <v>6</v>
      </c>
      <c r="I5" s="210" t="s">
        <v>7</v>
      </c>
      <c r="J5" s="210" t="s">
        <v>8</v>
      </c>
      <c r="K5" s="210" t="s">
        <v>9</v>
      </c>
      <c r="L5" s="210" t="s">
        <v>10</v>
      </c>
      <c r="M5" s="210" t="s">
        <v>11</v>
      </c>
      <c r="N5" s="210" t="s">
        <v>12</v>
      </c>
      <c r="O5" s="210" t="s">
        <v>13</v>
      </c>
    </row>
    <row r="6" spans="1:18" ht="17.25" customHeight="1" x14ac:dyDescent="0.25">
      <c r="A6" s="220" t="s">
        <v>324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5"/>
    </row>
    <row r="7" spans="1:18" ht="15.6" customHeight="1" x14ac:dyDescent="0.25">
      <c r="A7" s="213" t="s">
        <v>217</v>
      </c>
      <c r="B7" s="276" t="s">
        <v>79</v>
      </c>
      <c r="C7" s="277">
        <v>19.25</v>
      </c>
      <c r="D7" s="277">
        <v>19.368421052631579</v>
      </c>
      <c r="E7" s="278">
        <v>19.513157894736842</v>
      </c>
      <c r="F7" s="278">
        <v>19.649999999999999</v>
      </c>
      <c r="G7" s="277">
        <v>19.592105263157894</v>
      </c>
      <c r="H7" s="277">
        <v>19.458333333333332</v>
      </c>
      <c r="I7" s="277">
        <v>18.945833333333333</v>
      </c>
      <c r="J7" s="278">
        <v>18.960526315789473</v>
      </c>
      <c r="K7" s="278">
        <v>18.789473684210527</v>
      </c>
      <c r="L7" s="277">
        <v>17.774999999999999</v>
      </c>
      <c r="M7" s="277">
        <v>17.8125</v>
      </c>
      <c r="N7" s="277">
        <v>17.833333333333332</v>
      </c>
      <c r="O7" s="279">
        <f>AVERAGE(C7:N7)</f>
        <v>18.912390350877192</v>
      </c>
      <c r="P7" s="316"/>
      <c r="R7" s="316"/>
    </row>
    <row r="8" spans="1:18" ht="15.6" customHeight="1" x14ac:dyDescent="0.25">
      <c r="A8" s="213" t="s">
        <v>216</v>
      </c>
      <c r="B8" s="276" t="s">
        <v>79</v>
      </c>
      <c r="C8" s="277">
        <v>21.911764705882351</v>
      </c>
      <c r="D8" s="277">
        <v>22.118421052631579</v>
      </c>
      <c r="E8" s="278">
        <v>22.131578947368421</v>
      </c>
      <c r="F8" s="278">
        <v>21.787500000000001</v>
      </c>
      <c r="G8" s="277">
        <v>22.039473684210527</v>
      </c>
      <c r="H8" s="277">
        <v>22.309027777777775</v>
      </c>
      <c r="I8" s="277">
        <v>22.074999999999999</v>
      </c>
      <c r="J8" s="278">
        <v>21.513157894736842</v>
      </c>
      <c r="K8" s="278">
        <v>21.048245614035086</v>
      </c>
      <c r="L8" s="280">
        <v>19.774999999999999</v>
      </c>
      <c r="M8" s="277">
        <v>20.399999999999999</v>
      </c>
      <c r="N8" s="281">
        <v>20.666666666666668</v>
      </c>
      <c r="O8" s="279">
        <f t="shared" ref="O8:O39" si="0">AVERAGE(C8:N8)</f>
        <v>21.481319695275772</v>
      </c>
      <c r="P8" s="316"/>
      <c r="R8" s="316"/>
    </row>
    <row r="9" spans="1:18" ht="15.6" customHeight="1" x14ac:dyDescent="0.25">
      <c r="A9" s="213" t="s">
        <v>15</v>
      </c>
      <c r="B9" s="276" t="s">
        <v>79</v>
      </c>
      <c r="C9" s="277">
        <v>11.455882352941176</v>
      </c>
      <c r="D9" s="277">
        <v>11.842105263157896</v>
      </c>
      <c r="E9" s="278">
        <v>11.605263157894736</v>
      </c>
      <c r="F9" s="278">
        <v>11.275</v>
      </c>
      <c r="G9" s="277">
        <v>11.855263157894736</v>
      </c>
      <c r="H9" s="277">
        <v>12.3125</v>
      </c>
      <c r="I9" s="277">
        <v>14.420833333333331</v>
      </c>
      <c r="J9" s="277">
        <v>12.039473684210526</v>
      </c>
      <c r="K9" s="278">
        <v>11.767543859649122</v>
      </c>
      <c r="L9" s="280">
        <v>10.987500000000001</v>
      </c>
      <c r="M9" s="277">
        <v>11.5375</v>
      </c>
      <c r="N9" s="281">
        <v>10.645833333333334</v>
      </c>
      <c r="O9" s="279">
        <f t="shared" si="0"/>
        <v>11.812058178534571</v>
      </c>
      <c r="P9" s="316"/>
      <c r="R9" s="316"/>
    </row>
    <row r="10" spans="1:18" ht="21.75" customHeight="1" x14ac:dyDescent="0.25">
      <c r="A10" s="220" t="s">
        <v>325</v>
      </c>
      <c r="B10" s="276"/>
      <c r="C10" s="277"/>
      <c r="D10" s="277"/>
      <c r="E10" s="277"/>
      <c r="F10" s="277"/>
      <c r="G10" s="277"/>
      <c r="H10" s="277"/>
      <c r="I10" s="277"/>
      <c r="J10" s="277"/>
      <c r="K10" s="281"/>
      <c r="L10" s="280"/>
      <c r="M10" s="281"/>
      <c r="N10" s="281"/>
      <c r="O10" s="279"/>
      <c r="P10" s="316"/>
    </row>
    <row r="11" spans="1:18" ht="15.6" customHeight="1" x14ac:dyDescent="0.25">
      <c r="A11" s="213" t="s">
        <v>16</v>
      </c>
      <c r="B11" s="276" t="s">
        <v>79</v>
      </c>
      <c r="C11" s="277">
        <v>10.676470588235293</v>
      </c>
      <c r="D11" s="277">
        <v>11.203947368421053</v>
      </c>
      <c r="E11" s="278">
        <v>12.703947368421053</v>
      </c>
      <c r="F11" s="278">
        <v>11.393750000000001</v>
      </c>
      <c r="G11" s="277">
        <v>11.269736842105264</v>
      </c>
      <c r="H11" s="277">
        <v>11.098958333333334</v>
      </c>
      <c r="I11" s="277">
        <v>11.564583333333335</v>
      </c>
      <c r="J11" s="277">
        <v>11.592105263157896</v>
      </c>
      <c r="K11" s="278">
        <v>12.008771929824562</v>
      </c>
      <c r="L11" s="280">
        <v>10.55625</v>
      </c>
      <c r="M11" s="281">
        <v>10.65</v>
      </c>
      <c r="N11" s="281">
        <v>10.65625</v>
      </c>
      <c r="O11" s="279">
        <f t="shared" si="0"/>
        <v>11.281230918902649</v>
      </c>
      <c r="P11" s="316"/>
    </row>
    <row r="12" spans="1:18" ht="15.6" customHeight="1" x14ac:dyDescent="0.25">
      <c r="A12" s="213" t="s">
        <v>17</v>
      </c>
      <c r="B12" s="276" t="s">
        <v>79</v>
      </c>
      <c r="C12" s="277">
        <v>21.514705882352942</v>
      </c>
      <c r="D12" s="277">
        <v>21.855263157894736</v>
      </c>
      <c r="E12" s="278">
        <v>22.171052631578949</v>
      </c>
      <c r="F12" s="278">
        <v>23.024999999999999</v>
      </c>
      <c r="G12" s="277">
        <v>23.736842105263158</v>
      </c>
      <c r="H12" s="277">
        <v>26.730902777777782</v>
      </c>
      <c r="I12" s="277">
        <v>26.591666666666669</v>
      </c>
      <c r="J12" s="277">
        <v>25.565789473684209</v>
      </c>
      <c r="K12" s="278">
        <v>24.109649122807017</v>
      </c>
      <c r="L12" s="280">
        <v>22.9</v>
      </c>
      <c r="M12" s="281">
        <v>23.05</v>
      </c>
      <c r="N12" s="281">
        <v>21.479166666666668</v>
      </c>
      <c r="O12" s="279">
        <f t="shared" si="0"/>
        <v>23.560836540391012</v>
      </c>
      <c r="P12" s="316"/>
    </row>
    <row r="13" spans="1:18" ht="15.6" customHeight="1" x14ac:dyDescent="0.25">
      <c r="A13" s="213" t="s">
        <v>18</v>
      </c>
      <c r="B13" s="276" t="s">
        <v>79</v>
      </c>
      <c r="C13" s="277">
        <v>15.132352941176471</v>
      </c>
      <c r="D13" s="277">
        <v>14.131578947368421</v>
      </c>
      <c r="E13" s="278">
        <v>14.144736842105264</v>
      </c>
      <c r="F13" s="278">
        <v>13.574999999999999</v>
      </c>
      <c r="G13" s="277">
        <v>14.026315789473685</v>
      </c>
      <c r="H13" s="277">
        <v>14.829861111111112</v>
      </c>
      <c r="I13" s="277">
        <v>17.008333333333333</v>
      </c>
      <c r="J13" s="277">
        <v>15.578947368421053</v>
      </c>
      <c r="K13" s="278">
        <v>15.372807017543858</v>
      </c>
      <c r="L13" s="280">
        <v>15.675000000000001</v>
      </c>
      <c r="M13" s="281">
        <v>15.96875</v>
      </c>
      <c r="N13" s="281">
        <v>16.416666666666668</v>
      </c>
      <c r="O13" s="279">
        <f t="shared" si="0"/>
        <v>15.155029168099988</v>
      </c>
      <c r="P13" s="316"/>
    </row>
    <row r="14" spans="1:18" ht="15.6" customHeight="1" x14ac:dyDescent="0.25">
      <c r="A14" s="213" t="s">
        <v>220</v>
      </c>
      <c r="B14" s="276" t="s">
        <v>79</v>
      </c>
      <c r="C14" s="277">
        <v>28.323529411764707</v>
      </c>
      <c r="D14" s="277">
        <v>28.092105263157894</v>
      </c>
      <c r="E14" s="278">
        <v>28.118421052631579</v>
      </c>
      <c r="F14" s="278">
        <v>28.35</v>
      </c>
      <c r="G14" s="277">
        <v>29.842105263157894</v>
      </c>
      <c r="H14" s="277">
        <v>31.142361111111111</v>
      </c>
      <c r="I14" s="277">
        <v>30.6875</v>
      </c>
      <c r="J14" s="277">
        <v>30.710526315789473</v>
      </c>
      <c r="K14" s="278">
        <v>30.596491228070178</v>
      </c>
      <c r="L14" s="280">
        <v>30.024999999999999</v>
      </c>
      <c r="M14" s="281">
        <v>30.262499999999999</v>
      </c>
      <c r="N14" s="281">
        <v>29.59375</v>
      </c>
      <c r="O14" s="279">
        <f t="shared" si="0"/>
        <v>29.645357470473567</v>
      </c>
      <c r="P14" s="316"/>
    </row>
    <row r="15" spans="1:18" ht="15.6" customHeight="1" x14ac:dyDescent="0.25">
      <c r="A15" s="213" t="s">
        <v>221</v>
      </c>
      <c r="B15" s="276" t="s">
        <v>79</v>
      </c>
      <c r="C15" s="277">
        <v>25.176470588235293</v>
      </c>
      <c r="D15" s="277">
        <v>24.315789473684209</v>
      </c>
      <c r="E15" s="278">
        <v>24.80263157894737</v>
      </c>
      <c r="F15" s="278">
        <v>24.387499999999999</v>
      </c>
      <c r="G15" s="277">
        <v>24.644736842105264</v>
      </c>
      <c r="H15" s="277">
        <v>25.597222222222225</v>
      </c>
      <c r="I15" s="277">
        <v>25.524999999999999</v>
      </c>
      <c r="J15" s="277">
        <v>25</v>
      </c>
      <c r="K15" s="278">
        <v>24.864035087719298</v>
      </c>
      <c r="L15" s="280">
        <v>24.387499999999999</v>
      </c>
      <c r="M15" s="281">
        <v>24.487500000000001</v>
      </c>
      <c r="N15" s="281">
        <v>24</v>
      </c>
      <c r="O15" s="279">
        <f t="shared" si="0"/>
        <v>24.765698816076135</v>
      </c>
      <c r="P15" s="316"/>
    </row>
    <row r="16" spans="1:18" ht="15.6" customHeight="1" x14ac:dyDescent="0.25">
      <c r="A16" s="213" t="s">
        <v>222</v>
      </c>
      <c r="B16" s="276" t="s">
        <v>79</v>
      </c>
      <c r="C16" s="282">
        <v>26.07843137254903</v>
      </c>
      <c r="D16" s="277">
        <v>25.864035087719298</v>
      </c>
      <c r="E16" s="278">
        <v>26.618421052631579</v>
      </c>
      <c r="F16" s="278">
        <v>27.662500000000001</v>
      </c>
      <c r="G16" s="277">
        <v>29.184210526315791</v>
      </c>
      <c r="H16" s="277">
        <v>29.076388888888889</v>
      </c>
      <c r="I16" s="277">
        <v>28.6875</v>
      </c>
      <c r="J16" s="277">
        <v>30.710526315789473</v>
      </c>
      <c r="K16" s="278">
        <v>26.640350877192983</v>
      </c>
      <c r="L16" s="280">
        <v>26.65</v>
      </c>
      <c r="M16" s="280">
        <v>27.725000000000001</v>
      </c>
      <c r="N16" s="280">
        <v>28.760416666666668</v>
      </c>
      <c r="O16" s="279">
        <f t="shared" si="0"/>
        <v>27.804815065646142</v>
      </c>
      <c r="P16" s="316"/>
    </row>
    <row r="17" spans="1:16" ht="15.6" customHeight="1" x14ac:dyDescent="0.25">
      <c r="A17" s="213" t="s">
        <v>326</v>
      </c>
      <c r="B17" s="276" t="s">
        <v>79</v>
      </c>
      <c r="C17" s="277">
        <v>8.507352941176471</v>
      </c>
      <c r="D17" s="277">
        <v>9.4210526315789469</v>
      </c>
      <c r="E17" s="278">
        <v>9.1447368421052637</v>
      </c>
      <c r="F17" s="278">
        <v>9.0625</v>
      </c>
      <c r="G17" s="277">
        <v>8.8552631578947363</v>
      </c>
      <c r="H17" s="277">
        <v>8.9201388888888893</v>
      </c>
      <c r="I17" s="277">
        <v>9.4520833333333343</v>
      </c>
      <c r="J17" s="277">
        <v>9</v>
      </c>
      <c r="K17" s="278">
        <v>8.9232456140350891</v>
      </c>
      <c r="L17" s="280">
        <v>8.625</v>
      </c>
      <c r="M17" s="280">
        <v>9.3249999999999993</v>
      </c>
      <c r="N17" s="280">
        <v>9.8854166666666661</v>
      </c>
      <c r="O17" s="279">
        <f t="shared" si="0"/>
        <v>9.093482506306616</v>
      </c>
      <c r="P17" s="316"/>
    </row>
    <row r="18" spans="1:16" ht="15.6" customHeight="1" x14ac:dyDescent="0.25">
      <c r="A18" s="220" t="s">
        <v>327</v>
      </c>
      <c r="B18" s="276"/>
      <c r="C18" s="277"/>
      <c r="D18" s="277"/>
      <c r="E18" s="277"/>
      <c r="F18" s="277"/>
      <c r="G18" s="277"/>
      <c r="H18" s="277"/>
      <c r="I18" s="277"/>
      <c r="J18" s="277"/>
      <c r="K18" s="281"/>
      <c r="L18" s="280"/>
      <c r="M18" s="281"/>
      <c r="N18" s="281"/>
      <c r="O18" s="279"/>
      <c r="P18" s="316"/>
    </row>
    <row r="19" spans="1:16" ht="15.6" customHeight="1" x14ac:dyDescent="0.25">
      <c r="A19" s="213" t="s">
        <v>328</v>
      </c>
      <c r="B19" s="276" t="s">
        <v>79</v>
      </c>
      <c r="C19" s="277">
        <v>32.544117647058826</v>
      </c>
      <c r="D19" s="282">
        <v>32.907894736842103</v>
      </c>
      <c r="E19" s="278">
        <v>32.881578947368418</v>
      </c>
      <c r="F19" s="278">
        <v>32.137500000000003</v>
      </c>
      <c r="G19" s="277">
        <v>32.921052631578945</v>
      </c>
      <c r="H19" s="277">
        <v>32.833333333333336</v>
      </c>
      <c r="I19" s="282">
        <v>31.69166666666667</v>
      </c>
      <c r="J19" s="277">
        <v>32.118421052631582</v>
      </c>
      <c r="K19" s="278">
        <v>31.692982456140349</v>
      </c>
      <c r="L19" s="283">
        <v>30.75</v>
      </c>
      <c r="M19" s="281">
        <v>30.8125</v>
      </c>
      <c r="N19" s="281">
        <v>30.59375</v>
      </c>
      <c r="O19" s="279">
        <f t="shared" si="0"/>
        <v>31.990399789301687</v>
      </c>
      <c r="P19" s="316"/>
    </row>
    <row r="20" spans="1:16" ht="15.6" customHeight="1" x14ac:dyDescent="0.25">
      <c r="A20" s="213" t="s">
        <v>329</v>
      </c>
      <c r="B20" s="276" t="s">
        <v>79</v>
      </c>
      <c r="C20" s="282">
        <v>32.102941176470587</v>
      </c>
      <c r="D20" s="277">
        <v>32.026315789473685</v>
      </c>
      <c r="E20" s="278">
        <v>32.513157894736842</v>
      </c>
      <c r="F20" s="278">
        <v>31.612500000000001</v>
      </c>
      <c r="G20" s="277">
        <v>32.171052631578945</v>
      </c>
      <c r="H20" s="277">
        <v>32.760416666666664</v>
      </c>
      <c r="I20" s="277">
        <v>33.595833333333331</v>
      </c>
      <c r="J20" s="277">
        <v>33.69736842105263</v>
      </c>
      <c r="K20" s="278">
        <v>32.995614035087726</v>
      </c>
      <c r="L20" s="280">
        <v>32.512500000000003</v>
      </c>
      <c r="M20" s="281">
        <v>34.35</v>
      </c>
      <c r="N20" s="281">
        <v>35.59375</v>
      </c>
      <c r="O20" s="279">
        <f t="shared" si="0"/>
        <v>32.994287495700036</v>
      </c>
      <c r="P20" s="316"/>
    </row>
    <row r="21" spans="1:16" ht="15.6" customHeight="1" x14ac:dyDescent="0.25">
      <c r="A21" s="213" t="s">
        <v>330</v>
      </c>
      <c r="B21" s="276" t="s">
        <v>79</v>
      </c>
      <c r="C21" s="277">
        <v>25.205882352941178</v>
      </c>
      <c r="D21" s="277">
        <v>25.763157894736842</v>
      </c>
      <c r="E21" s="278">
        <v>26</v>
      </c>
      <c r="F21" s="278">
        <v>25.962499999999999</v>
      </c>
      <c r="G21" s="277">
        <v>25.421052631578949</v>
      </c>
      <c r="H21" s="277">
        <v>25.680555555555557</v>
      </c>
      <c r="I21" s="277">
        <v>25.995833333333337</v>
      </c>
      <c r="J21" s="277">
        <v>25.605263157894736</v>
      </c>
      <c r="K21" s="278">
        <v>26.008771929824558</v>
      </c>
      <c r="L21" s="280">
        <v>24.796875</v>
      </c>
      <c r="M21" s="281">
        <v>25.462499999999999</v>
      </c>
      <c r="N21" s="281">
        <v>25.114583333333332</v>
      </c>
      <c r="O21" s="279">
        <f t="shared" si="0"/>
        <v>25.584747932433203</v>
      </c>
      <c r="P21" s="316"/>
    </row>
    <row r="22" spans="1:16" ht="15.6" customHeight="1" x14ac:dyDescent="0.25">
      <c r="A22" s="213" t="s">
        <v>331</v>
      </c>
      <c r="B22" s="276" t="s">
        <v>79</v>
      </c>
      <c r="C22" s="277">
        <v>27.661764705882351</v>
      </c>
      <c r="D22" s="277">
        <v>27.973684210526315</v>
      </c>
      <c r="E22" s="278">
        <v>27.763157894736842</v>
      </c>
      <c r="F22" s="278">
        <v>28.774999999999999</v>
      </c>
      <c r="G22" s="277">
        <v>28.539473684210527</v>
      </c>
      <c r="H22" s="277">
        <v>27.659722222222225</v>
      </c>
      <c r="I22" s="277">
        <v>30.254166666666663</v>
      </c>
      <c r="J22" s="277">
        <v>28.868421052631579</v>
      </c>
      <c r="K22" s="278">
        <v>28.820175438596486</v>
      </c>
      <c r="L22" s="280">
        <v>29.618749999999999</v>
      </c>
      <c r="M22" s="281">
        <v>29.524999999999999</v>
      </c>
      <c r="N22" s="281">
        <v>29.479166666666668</v>
      </c>
      <c r="O22" s="279">
        <f t="shared" si="0"/>
        <v>28.744873545178304</v>
      </c>
      <c r="P22" s="316"/>
    </row>
    <row r="23" spans="1:16" ht="13.5" customHeight="1" x14ac:dyDescent="0.25">
      <c r="A23" s="213" t="s">
        <v>332</v>
      </c>
      <c r="B23" s="276" t="s">
        <v>79</v>
      </c>
      <c r="C23" s="284">
        <v>47.48</v>
      </c>
      <c r="D23" s="284">
        <v>46.96</v>
      </c>
      <c r="E23" s="278">
        <v>46.719298245614034</v>
      </c>
      <c r="F23" s="278">
        <v>45.162500000000001</v>
      </c>
      <c r="G23" s="277">
        <v>45.35526315789474</v>
      </c>
      <c r="H23" s="277">
        <v>48.947916666666664</v>
      </c>
      <c r="I23" s="285">
        <v>51.708333333333329</v>
      </c>
      <c r="J23" s="277">
        <v>49.065789473684212</v>
      </c>
      <c r="K23" s="278">
        <v>49.100877192982452</v>
      </c>
      <c r="L23" s="280">
        <v>55.3125</v>
      </c>
      <c r="M23" s="281">
        <v>69.8125</v>
      </c>
      <c r="N23" s="281">
        <v>59.947916666666664</v>
      </c>
      <c r="O23" s="279">
        <f t="shared" si="0"/>
        <v>51.297741228070173</v>
      </c>
      <c r="P23" s="316"/>
    </row>
    <row r="24" spans="1:16" ht="13.5" customHeight="1" x14ac:dyDescent="0.25">
      <c r="A24" s="213" t="s">
        <v>219</v>
      </c>
      <c r="B24" s="276" t="s">
        <v>79</v>
      </c>
      <c r="C24" s="284">
        <v>15.95</v>
      </c>
      <c r="D24" s="284">
        <v>17.71</v>
      </c>
      <c r="E24" s="278">
        <v>17.144736842105264</v>
      </c>
      <c r="F24" s="278">
        <v>15.987500000000001</v>
      </c>
      <c r="G24" s="277">
        <v>15.368421052631579</v>
      </c>
      <c r="H24" s="277">
        <v>14.510416666666664</v>
      </c>
      <c r="I24" s="285">
        <v>18.799999999999997</v>
      </c>
      <c r="J24" s="277">
        <v>18.80263157894737</v>
      </c>
      <c r="K24" s="278">
        <v>18.491228070175438</v>
      </c>
      <c r="L24" s="280">
        <v>20.274999999999999</v>
      </c>
      <c r="M24" s="281">
        <v>19.637499999999999</v>
      </c>
      <c r="N24" s="286">
        <v>16.489583333333332</v>
      </c>
      <c r="O24" s="279">
        <f t="shared" si="0"/>
        <v>17.430584795321636</v>
      </c>
      <c r="P24" s="316"/>
    </row>
    <row r="25" spans="1:16" ht="23.25" customHeight="1" x14ac:dyDescent="0.25">
      <c r="A25" s="220" t="s">
        <v>333</v>
      </c>
      <c r="B25" s="276"/>
      <c r="C25" s="277"/>
      <c r="D25" s="277"/>
      <c r="E25" s="277"/>
      <c r="F25" s="277"/>
      <c r="G25" s="277"/>
      <c r="H25" s="277"/>
      <c r="I25" s="277"/>
      <c r="J25" s="277"/>
      <c r="K25" s="281"/>
      <c r="L25" s="280"/>
      <c r="M25" s="281"/>
      <c r="N25" s="281"/>
      <c r="O25" s="279"/>
      <c r="P25" s="316"/>
    </row>
    <row r="26" spans="1:16" ht="14.25" customHeight="1" x14ac:dyDescent="0.25">
      <c r="A26" s="213" t="s">
        <v>19</v>
      </c>
      <c r="B26" s="276" t="s">
        <v>63</v>
      </c>
      <c r="C26" s="277">
        <v>21.338235294117649</v>
      </c>
      <c r="D26" s="277">
        <v>21.7</v>
      </c>
      <c r="E26" s="277">
        <v>23.605263157894736</v>
      </c>
      <c r="F26" s="278">
        <v>22.712499999999999</v>
      </c>
      <c r="G26" s="277">
        <v>20.881578947368421</v>
      </c>
      <c r="H26" s="277">
        <v>23.19</v>
      </c>
      <c r="I26" s="277">
        <v>22.816666666666666</v>
      </c>
      <c r="J26" s="277">
        <v>22.328947368421051</v>
      </c>
      <c r="K26" s="278">
        <v>23.293859649122808</v>
      </c>
      <c r="L26" s="280">
        <v>21.987500000000001</v>
      </c>
      <c r="M26" s="281">
        <v>21.8</v>
      </c>
      <c r="N26" s="281">
        <v>23.4375</v>
      </c>
      <c r="O26" s="279">
        <f t="shared" si="0"/>
        <v>22.424337590299277</v>
      </c>
      <c r="P26" s="316"/>
    </row>
    <row r="27" spans="1:16" ht="18.75" customHeight="1" x14ac:dyDescent="0.25">
      <c r="A27" s="220" t="s">
        <v>334</v>
      </c>
      <c r="B27" s="276"/>
      <c r="C27" s="277"/>
      <c r="D27" s="277"/>
      <c r="E27" s="277"/>
      <c r="F27" s="277"/>
      <c r="G27" s="277"/>
      <c r="H27" s="277"/>
      <c r="I27" s="277"/>
      <c r="J27" s="277"/>
      <c r="K27" s="281"/>
      <c r="L27" s="280"/>
      <c r="M27" s="281"/>
      <c r="N27" s="281"/>
      <c r="O27" s="279"/>
      <c r="P27" s="316"/>
    </row>
    <row r="28" spans="1:16" ht="16.5" customHeight="1" x14ac:dyDescent="0.25">
      <c r="A28" s="213" t="s">
        <v>232</v>
      </c>
      <c r="B28" s="276" t="s">
        <v>79</v>
      </c>
      <c r="C28" s="285">
        <v>30.985294117647058</v>
      </c>
      <c r="D28" s="285">
        <v>34.434210526315788</v>
      </c>
      <c r="E28" s="278">
        <v>36.368421052631582</v>
      </c>
      <c r="F28" s="278">
        <v>38.4</v>
      </c>
      <c r="G28" s="277">
        <v>32.539473684210527</v>
      </c>
      <c r="H28" s="277">
        <v>33.28819444444445</v>
      </c>
      <c r="I28" s="285">
        <v>32.69583333333334</v>
      </c>
      <c r="J28" s="277">
        <v>32.118421052631582</v>
      </c>
      <c r="K28" s="278">
        <v>33.232456140350884</v>
      </c>
      <c r="L28" s="280">
        <v>34.825000000000003</v>
      </c>
      <c r="M28" s="281">
        <v>32.9</v>
      </c>
      <c r="N28" s="281">
        <v>33.177083333333336</v>
      </c>
      <c r="O28" s="279">
        <f t="shared" si="0"/>
        <v>33.747032307074875</v>
      </c>
      <c r="P28" s="316"/>
    </row>
    <row r="29" spans="1:16" ht="16.5" customHeight="1" x14ac:dyDescent="0.25">
      <c r="A29" s="213" t="s">
        <v>335</v>
      </c>
      <c r="B29" s="276" t="s">
        <v>79</v>
      </c>
      <c r="C29" s="285">
        <v>41.176470588235297</v>
      </c>
      <c r="D29" s="285">
        <v>40.888157894736842</v>
      </c>
      <c r="E29" s="278">
        <v>44.05263157894737</v>
      </c>
      <c r="F29" s="278">
        <v>43.9375</v>
      </c>
      <c r="G29" s="277">
        <v>43.684210526315788</v>
      </c>
      <c r="H29" s="277">
        <v>38.378472222222221</v>
      </c>
      <c r="I29" s="285">
        <v>40.272500000000001</v>
      </c>
      <c r="J29" s="277">
        <v>40.64473684210526</v>
      </c>
      <c r="K29" s="278">
        <v>46.372807017543863</v>
      </c>
      <c r="L29" s="280">
        <v>48.0625</v>
      </c>
      <c r="M29" s="281">
        <v>49.637500000000003</v>
      </c>
      <c r="N29" s="281">
        <v>46.010416666666664</v>
      </c>
      <c r="O29" s="279">
        <f t="shared" si="0"/>
        <v>43.593158611397776</v>
      </c>
      <c r="P29" s="316"/>
    </row>
    <row r="30" spans="1:16" ht="16.5" customHeight="1" x14ac:dyDescent="0.25">
      <c r="A30" s="213" t="s">
        <v>336</v>
      </c>
      <c r="B30" s="276" t="s">
        <v>79</v>
      </c>
      <c r="C30" s="285">
        <v>77.455882352941174</v>
      </c>
      <c r="D30" s="285">
        <v>74.381578947368425</v>
      </c>
      <c r="E30" s="278">
        <v>73.328947368421055</v>
      </c>
      <c r="F30" s="278">
        <v>71.25</v>
      </c>
      <c r="G30" s="277">
        <v>72.64473684210526</v>
      </c>
      <c r="H30" s="277">
        <v>73.461805555555557</v>
      </c>
      <c r="I30" s="285">
        <v>86.345833333333331</v>
      </c>
      <c r="J30" s="277">
        <v>102.56578947368421</v>
      </c>
      <c r="K30" s="278">
        <v>104.21052631578948</v>
      </c>
      <c r="L30" s="280">
        <v>103.0625</v>
      </c>
      <c r="M30" s="281">
        <v>102.95</v>
      </c>
      <c r="N30" s="281">
        <v>98.520833333333329</v>
      </c>
      <c r="O30" s="279">
        <f t="shared" si="0"/>
        <v>86.681536126877646</v>
      </c>
      <c r="P30" s="316"/>
    </row>
    <row r="31" spans="1:16" ht="16.5" customHeight="1" x14ac:dyDescent="0.25">
      <c r="A31" s="213" t="s">
        <v>237</v>
      </c>
      <c r="B31" s="276" t="s">
        <v>79</v>
      </c>
      <c r="C31" s="285"/>
      <c r="D31" s="285"/>
      <c r="E31" s="278"/>
      <c r="F31" s="278"/>
      <c r="G31" s="277"/>
      <c r="H31" s="277"/>
      <c r="I31" s="285">
        <v>68.83</v>
      </c>
      <c r="J31" s="277">
        <v>70</v>
      </c>
      <c r="K31" s="278">
        <v>71.390350877192972</v>
      </c>
      <c r="L31" s="280">
        <v>76.020833333333329</v>
      </c>
      <c r="M31" s="281">
        <v>61.162280701754383</v>
      </c>
      <c r="N31" s="281"/>
      <c r="O31" s="279">
        <f t="shared" si="0"/>
        <v>69.480692982456134</v>
      </c>
      <c r="P31" s="316"/>
    </row>
    <row r="32" spans="1:16" ht="16.5" customHeight="1" x14ac:dyDescent="0.25">
      <c r="A32" s="213" t="s">
        <v>20</v>
      </c>
      <c r="B32" s="276" t="s">
        <v>79</v>
      </c>
      <c r="C32" s="285">
        <v>16.352941176470587</v>
      </c>
      <c r="D32" s="285">
        <v>17.131578947368421</v>
      </c>
      <c r="E32" s="278">
        <v>17.578947368421051</v>
      </c>
      <c r="F32" s="278">
        <v>16.637499999999999</v>
      </c>
      <c r="G32" s="277">
        <v>17.236842105263158</v>
      </c>
      <c r="H32" s="277">
        <v>15.840277777777777</v>
      </c>
      <c r="I32" s="285">
        <v>16.954166666666669</v>
      </c>
      <c r="J32" s="277">
        <v>15.723684210526315</v>
      </c>
      <c r="K32" s="278">
        <v>16.820175438596493</v>
      </c>
      <c r="L32" s="280">
        <v>16.837499999999999</v>
      </c>
      <c r="M32" s="281">
        <v>16.962499999999999</v>
      </c>
      <c r="N32" s="281">
        <v>17.354166666666668</v>
      </c>
      <c r="O32" s="279">
        <f t="shared" si="0"/>
        <v>16.785856696479762</v>
      </c>
      <c r="P32" s="316"/>
    </row>
    <row r="33" spans="1:16" ht="16.5" customHeight="1" x14ac:dyDescent="0.25">
      <c r="A33" s="213" t="s">
        <v>21</v>
      </c>
      <c r="B33" s="276" t="s">
        <v>79</v>
      </c>
      <c r="C33" s="285">
        <v>14.201778367084538</v>
      </c>
      <c r="D33" s="285">
        <v>14.364229939603106</v>
      </c>
      <c r="E33" s="278">
        <v>14.279551337359791</v>
      </c>
      <c r="F33" s="278">
        <v>15.676229508196718</v>
      </c>
      <c r="G33" s="277">
        <v>15.48748921484038</v>
      </c>
      <c r="H33" s="277">
        <v>11.763045878870672</v>
      </c>
      <c r="I33" s="285">
        <v>12.809374999999999</v>
      </c>
      <c r="J33" s="277">
        <v>12.65625</v>
      </c>
      <c r="K33" s="278">
        <v>14.163925438596493</v>
      </c>
      <c r="L33" s="280">
        <v>13.9609375</v>
      </c>
      <c r="M33" s="281">
        <v>14.375</v>
      </c>
      <c r="N33" s="281">
        <v>15.123697916666666</v>
      </c>
      <c r="O33" s="279">
        <f t="shared" si="0"/>
        <v>14.071792508434863</v>
      </c>
      <c r="P33" s="316"/>
    </row>
    <row r="34" spans="1:16" ht="16.5" customHeight="1" x14ac:dyDescent="0.25">
      <c r="A34" s="213" t="s">
        <v>240</v>
      </c>
      <c r="B34" s="276" t="s">
        <v>79</v>
      </c>
      <c r="C34" s="285">
        <v>30</v>
      </c>
      <c r="D34" s="285">
        <v>27.44736842105263</v>
      </c>
      <c r="E34" s="278">
        <v>27.245614035087723</v>
      </c>
      <c r="F34" s="278">
        <v>29.175000000000001</v>
      </c>
      <c r="G34" s="277">
        <v>31.69736842105263</v>
      </c>
      <c r="H34" s="277">
        <v>37.840277777777779</v>
      </c>
      <c r="I34" s="285">
        <v>38.445833333333333</v>
      </c>
      <c r="J34" s="277">
        <v>30.346491228070178</v>
      </c>
      <c r="K34" s="278">
        <v>28.596491228070178</v>
      </c>
      <c r="L34" s="280">
        <v>30.5625</v>
      </c>
      <c r="M34" s="281">
        <v>34.475000000000001</v>
      </c>
      <c r="N34" s="281">
        <v>37.9375</v>
      </c>
      <c r="O34" s="279">
        <f t="shared" si="0"/>
        <v>31.980787037037043</v>
      </c>
      <c r="P34" s="316"/>
    </row>
    <row r="35" spans="1:16" ht="16.5" customHeight="1" x14ac:dyDescent="0.25">
      <c r="A35" s="213" t="s">
        <v>337</v>
      </c>
      <c r="B35" s="276" t="s">
        <v>79</v>
      </c>
      <c r="C35" s="285">
        <v>27.588235294117649</v>
      </c>
      <c r="D35" s="285">
        <v>25.828947368421051</v>
      </c>
      <c r="E35" s="278">
        <v>24.710526315789473</v>
      </c>
      <c r="F35" s="278">
        <v>25.45</v>
      </c>
      <c r="G35" s="277">
        <v>30.092105263157894</v>
      </c>
      <c r="H35" s="277">
        <v>37.4375</v>
      </c>
      <c r="I35" s="285">
        <v>39.020833333333329</v>
      </c>
      <c r="J35" s="277">
        <v>32.539473684210527</v>
      </c>
      <c r="K35" s="278">
        <v>28.692982456140356</v>
      </c>
      <c r="L35" s="280">
        <v>30.1875</v>
      </c>
      <c r="M35" s="281">
        <v>35.674999999999997</v>
      </c>
      <c r="N35" s="281">
        <v>39.302083333333336</v>
      </c>
      <c r="O35" s="279">
        <f t="shared" si="0"/>
        <v>31.377098920708637</v>
      </c>
      <c r="P35" s="316"/>
    </row>
    <row r="36" spans="1:16" ht="16.5" customHeight="1" x14ac:dyDescent="0.25">
      <c r="A36" s="213" t="s">
        <v>338</v>
      </c>
      <c r="B36" s="276" t="s">
        <v>79</v>
      </c>
      <c r="C36" s="285">
        <v>27.411764705882351</v>
      </c>
      <c r="D36" s="285">
        <v>25.723684210526315</v>
      </c>
      <c r="E36" s="278">
        <v>24.868421052631579</v>
      </c>
      <c r="F36" s="278">
        <v>24.5</v>
      </c>
      <c r="G36" s="277">
        <v>28.236842105263158</v>
      </c>
      <c r="H36" s="277">
        <v>33.277777777777779</v>
      </c>
      <c r="I36" s="285">
        <v>36.62083333333333</v>
      </c>
      <c r="J36" s="277">
        <v>32.403508771929822</v>
      </c>
      <c r="K36" s="278">
        <v>28.460526315789473</v>
      </c>
      <c r="L36" s="280">
        <v>31.15625</v>
      </c>
      <c r="M36" s="281">
        <v>33.005208333333329</v>
      </c>
      <c r="N36" s="281">
        <v>39.762500000000003</v>
      </c>
      <c r="O36" s="279">
        <f t="shared" si="0"/>
        <v>30.45227638387226</v>
      </c>
      <c r="P36" s="316"/>
    </row>
    <row r="37" spans="1:16" ht="16.5" customHeight="1" x14ac:dyDescent="0.25">
      <c r="A37" s="213" t="s">
        <v>22</v>
      </c>
      <c r="B37" s="276" t="s">
        <v>79</v>
      </c>
      <c r="C37" s="284">
        <v>16.823529411764707</v>
      </c>
      <c r="D37" s="284">
        <v>16.94736842105263</v>
      </c>
      <c r="E37" s="278">
        <v>15.960526315789474</v>
      </c>
      <c r="F37" s="278">
        <v>16.962499999999999</v>
      </c>
      <c r="G37" s="277">
        <v>16.94736842105263</v>
      </c>
      <c r="H37" s="277">
        <v>17.861111111111111</v>
      </c>
      <c r="I37" s="285">
        <v>17</v>
      </c>
      <c r="J37" s="277">
        <v>17.656015037593981</v>
      </c>
      <c r="K37" s="278">
        <v>16.157894736842106</v>
      </c>
      <c r="L37" s="280">
        <v>14.557589285714283</v>
      </c>
      <c r="M37" s="281">
        <v>19.226785714285715</v>
      </c>
      <c r="N37" s="286">
        <v>18.708333333333332</v>
      </c>
      <c r="O37" s="279">
        <f t="shared" si="0"/>
        <v>17.067418482378333</v>
      </c>
      <c r="P37" s="316"/>
    </row>
    <row r="38" spans="1:16" ht="16.5" customHeight="1" x14ac:dyDescent="0.25">
      <c r="A38" s="213" t="s">
        <v>23</v>
      </c>
      <c r="B38" s="276" t="s">
        <v>79</v>
      </c>
      <c r="C38" s="284">
        <v>9.75</v>
      </c>
      <c r="D38" s="284">
        <v>10.618421052631579</v>
      </c>
      <c r="E38" s="278">
        <v>10.25</v>
      </c>
      <c r="F38" s="278">
        <v>10.4</v>
      </c>
      <c r="G38" s="277">
        <v>10.736842105263158</v>
      </c>
      <c r="H38" s="277">
        <v>10.229166666666666</v>
      </c>
      <c r="I38" s="285">
        <v>14.371428571428572</v>
      </c>
      <c r="J38" s="277">
        <v>14.313909774436093</v>
      </c>
      <c r="K38" s="278">
        <v>14.15413533834586</v>
      </c>
      <c r="L38" s="280">
        <v>14.017857142857139</v>
      </c>
      <c r="M38" s="281">
        <v>14.982142857142856</v>
      </c>
      <c r="N38" s="287">
        <v>15.401785714285714</v>
      </c>
      <c r="O38" s="279">
        <f t="shared" si="0"/>
        <v>12.435474101921471</v>
      </c>
      <c r="P38" s="316"/>
    </row>
    <row r="39" spans="1:16" ht="16.5" customHeight="1" x14ac:dyDescent="0.25">
      <c r="A39" s="213" t="s">
        <v>24</v>
      </c>
      <c r="B39" s="276" t="s">
        <v>79</v>
      </c>
      <c r="C39" s="284">
        <v>8.492647058823529</v>
      </c>
      <c r="D39" s="284">
        <v>9.0065789473684212</v>
      </c>
      <c r="E39" s="278">
        <v>8.3684210526315788</v>
      </c>
      <c r="F39" s="278">
        <v>9.1374999999999993</v>
      </c>
      <c r="G39" s="277">
        <v>8.8684210526315788</v>
      </c>
      <c r="H39" s="277">
        <v>9.1180555555555554</v>
      </c>
      <c r="I39" s="285">
        <v>9.9208333333333325</v>
      </c>
      <c r="J39" s="277">
        <v>9.1118421052631575</v>
      </c>
      <c r="K39" s="278">
        <v>9.6096491228070171</v>
      </c>
      <c r="L39" s="280">
        <v>9.75</v>
      </c>
      <c r="M39" s="281">
        <v>9.8562499999999993</v>
      </c>
      <c r="N39" s="286">
        <v>10.145833333333334</v>
      </c>
      <c r="O39" s="279">
        <f t="shared" si="0"/>
        <v>9.2821692968122917</v>
      </c>
      <c r="P39" s="316"/>
    </row>
    <row r="40" spans="1:16" ht="15" customHeight="1" x14ac:dyDescent="0.25">
      <c r="A40" s="243"/>
      <c r="B40" s="232"/>
      <c r="C40" s="233"/>
      <c r="D40" s="234"/>
      <c r="E40" s="233"/>
      <c r="F40" s="233"/>
      <c r="G40" s="233"/>
      <c r="H40" s="235"/>
      <c r="I40" s="233"/>
      <c r="J40" s="288"/>
      <c r="K40" s="288"/>
      <c r="L40" s="288"/>
      <c r="M40" s="288"/>
      <c r="N40" s="289"/>
      <c r="O40" s="111"/>
    </row>
    <row r="41" spans="1:16" ht="16.5" customHeight="1" x14ac:dyDescent="0.25">
      <c r="A41" s="692" t="s">
        <v>78</v>
      </c>
      <c r="B41" s="692"/>
      <c r="C41" s="692"/>
      <c r="D41" s="692"/>
      <c r="E41" s="692"/>
      <c r="F41" s="692"/>
      <c r="G41" s="692"/>
      <c r="H41" s="692"/>
      <c r="I41" s="692"/>
      <c r="J41" s="692"/>
      <c r="K41" s="692"/>
      <c r="L41" s="692"/>
      <c r="M41" s="692"/>
      <c r="N41" s="692"/>
      <c r="O41" s="692"/>
    </row>
    <row r="42" spans="1:16" ht="16.5" customHeight="1" x14ac:dyDescent="0.25">
      <c r="A42" s="692" t="s">
        <v>350</v>
      </c>
      <c r="B42" s="692"/>
      <c r="C42" s="692"/>
      <c r="D42" s="692"/>
      <c r="E42" s="692"/>
      <c r="F42" s="692"/>
      <c r="G42" s="692"/>
      <c r="H42" s="692"/>
      <c r="I42" s="692"/>
      <c r="J42" s="692"/>
      <c r="K42" s="692"/>
      <c r="L42" s="692"/>
      <c r="M42" s="692"/>
      <c r="N42" s="692"/>
      <c r="O42" s="692"/>
    </row>
    <row r="43" spans="1:16" ht="7.5" customHeight="1" x14ac:dyDescent="0.25">
      <c r="A43" s="272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273"/>
    </row>
    <row r="44" spans="1:16" ht="14.25" customHeight="1" x14ac:dyDescent="0.25">
      <c r="A44" s="239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</row>
    <row r="45" spans="1:16" ht="14.25" customHeight="1" x14ac:dyDescent="0.25">
      <c r="A45" s="210" t="s">
        <v>0</v>
      </c>
      <c r="B45" s="210" t="s">
        <v>263</v>
      </c>
      <c r="C45" s="210" t="s">
        <v>1</v>
      </c>
      <c r="D45" s="210" t="s">
        <v>2</v>
      </c>
      <c r="E45" s="210" t="s">
        <v>3</v>
      </c>
      <c r="F45" s="210" t="s">
        <v>4</v>
      </c>
      <c r="G45" s="210" t="s">
        <v>5</v>
      </c>
      <c r="H45" s="210" t="s">
        <v>6</v>
      </c>
      <c r="I45" s="210" t="s">
        <v>7</v>
      </c>
      <c r="J45" s="210" t="s">
        <v>8</v>
      </c>
      <c r="K45" s="210" t="s">
        <v>9</v>
      </c>
      <c r="L45" s="210" t="s">
        <v>10</v>
      </c>
      <c r="M45" s="210" t="s">
        <v>11</v>
      </c>
      <c r="N45" s="210" t="s">
        <v>12</v>
      </c>
      <c r="O45" s="210" t="s">
        <v>13</v>
      </c>
    </row>
    <row r="46" spans="1:16" ht="15.75" customHeight="1" x14ac:dyDescent="0.25">
      <c r="A46" s="213" t="s">
        <v>273</v>
      </c>
      <c r="B46" s="290" t="s">
        <v>40</v>
      </c>
      <c r="C46" s="285">
        <v>13.058823529411764</v>
      </c>
      <c r="D46" s="284">
        <v>12.947368421052632</v>
      </c>
      <c r="E46" s="278">
        <v>12.934210526315789</v>
      </c>
      <c r="F46" s="278">
        <v>13</v>
      </c>
      <c r="G46" s="278">
        <v>12.078947368421053</v>
      </c>
      <c r="H46" s="278">
        <v>11.520833333333334</v>
      </c>
      <c r="I46" s="285">
        <v>8.0500000000000007</v>
      </c>
      <c r="J46" s="277">
        <v>8.8464912280701746</v>
      </c>
      <c r="K46" s="278">
        <v>11.114035087719298</v>
      </c>
      <c r="L46" s="277">
        <v>12.074999999999999</v>
      </c>
      <c r="M46" s="277">
        <v>15.125</v>
      </c>
      <c r="N46" s="281"/>
      <c r="O46" s="279">
        <f t="shared" ref="O46:O72" si="1">AVERAGE(C46:N46)</f>
        <v>11.886428135847639</v>
      </c>
      <c r="P46" s="317"/>
    </row>
    <row r="47" spans="1:16" ht="15.75" customHeight="1" x14ac:dyDescent="0.25">
      <c r="A47" s="213" t="s">
        <v>241</v>
      </c>
      <c r="B47" s="276" t="s">
        <v>79</v>
      </c>
      <c r="C47" s="285">
        <v>20.985294117647058</v>
      </c>
      <c r="D47" s="285">
        <v>20.171052631578949</v>
      </c>
      <c r="E47" s="278">
        <v>19.565789473684209</v>
      </c>
      <c r="F47" s="278">
        <v>19.0625</v>
      </c>
      <c r="G47" s="278">
        <v>19.05263157894737</v>
      </c>
      <c r="H47" s="278">
        <v>22.243055555555554</v>
      </c>
      <c r="I47" s="285">
        <v>19.358333333333331</v>
      </c>
      <c r="J47" s="277">
        <v>19.381578947368421</v>
      </c>
      <c r="K47" s="278">
        <v>18.337719298245617</v>
      </c>
      <c r="L47" s="280">
        <v>17.587499999999999</v>
      </c>
      <c r="M47" s="277">
        <v>18.675000000000001</v>
      </c>
      <c r="N47" s="281">
        <v>19.072916666666668</v>
      </c>
      <c r="O47" s="279">
        <f t="shared" si="1"/>
        <v>19.457780966918929</v>
      </c>
      <c r="P47" s="317"/>
    </row>
    <row r="48" spans="1:16" ht="15.75" customHeight="1" x14ac:dyDescent="0.25">
      <c r="A48" s="213" t="s">
        <v>25</v>
      </c>
      <c r="B48" s="276" t="s">
        <v>79</v>
      </c>
      <c r="C48" s="285">
        <v>18.367647058823529</v>
      </c>
      <c r="D48" s="285">
        <v>17.355263157894736</v>
      </c>
      <c r="E48" s="278">
        <v>18.30263157894737</v>
      </c>
      <c r="F48" s="278">
        <v>18.012499999999999</v>
      </c>
      <c r="G48" s="278">
        <f>H48/F48+H48</f>
        <v>20.384672102706453</v>
      </c>
      <c r="H48" s="278">
        <v>19.3125</v>
      </c>
      <c r="I48" s="285">
        <v>18.824999999999996</v>
      </c>
      <c r="J48" s="277">
        <v>19.866228070175435</v>
      </c>
      <c r="K48" s="278">
        <v>20.758771929824558</v>
      </c>
      <c r="L48" s="280">
        <v>18.725000000000001</v>
      </c>
      <c r="M48" s="277">
        <v>19.95</v>
      </c>
      <c r="N48" s="281">
        <v>18.104166666666668</v>
      </c>
      <c r="O48" s="279">
        <f t="shared" si="1"/>
        <v>18.997031713753223</v>
      </c>
      <c r="P48" s="317"/>
    </row>
    <row r="49" spans="1:16" ht="15.75" customHeight="1" x14ac:dyDescent="0.25">
      <c r="A49" s="213" t="s">
        <v>26</v>
      </c>
      <c r="B49" s="290" t="s">
        <v>63</v>
      </c>
      <c r="C49" s="285">
        <v>47.417968498874963</v>
      </c>
      <c r="D49" s="285">
        <v>40.624451754385966</v>
      </c>
      <c r="E49" s="278">
        <v>42.131578947368425</v>
      </c>
      <c r="F49" s="278">
        <v>57.325000000000017</v>
      </c>
      <c r="G49" s="278">
        <v>63.578947368421055</v>
      </c>
      <c r="H49" s="278">
        <v>62.144097222222214</v>
      </c>
      <c r="I49" s="285">
        <v>51.356944444444444</v>
      </c>
      <c r="J49" s="277">
        <v>52.592105263157897</v>
      </c>
      <c r="K49" s="278">
        <v>53.196139021796917</v>
      </c>
      <c r="L49" s="280">
        <v>68.580803571428575</v>
      </c>
      <c r="M49" s="277">
        <v>73.205481150793659</v>
      </c>
      <c r="N49" s="281">
        <v>72.292390046296305</v>
      </c>
      <c r="O49" s="279">
        <f t="shared" si="1"/>
        <v>57.037158940765863</v>
      </c>
      <c r="P49" s="317"/>
    </row>
    <row r="50" spans="1:16" ht="15.75" customHeight="1" x14ac:dyDescent="0.25">
      <c r="A50" s="213" t="s">
        <v>242</v>
      </c>
      <c r="B50" s="276" t="s">
        <v>79</v>
      </c>
      <c r="C50" s="277">
        <v>27.044117647058822</v>
      </c>
      <c r="D50" s="277">
        <v>26.657894736842106</v>
      </c>
      <c r="E50" s="278">
        <v>25.539473684210527</v>
      </c>
      <c r="F50" s="278">
        <v>24.1</v>
      </c>
      <c r="G50" s="278">
        <v>24.460526315789473</v>
      </c>
      <c r="H50" s="278">
        <v>21.611111111111111</v>
      </c>
      <c r="I50" s="277">
        <v>22.412500000000001</v>
      </c>
      <c r="J50" s="277">
        <v>24.342105263157894</v>
      </c>
      <c r="K50" s="278">
        <v>27.236842105263158</v>
      </c>
      <c r="L50" s="280">
        <v>22.912500000000001</v>
      </c>
      <c r="M50" s="277">
        <v>23.112500000000001</v>
      </c>
      <c r="N50" s="281">
        <v>26.90625</v>
      </c>
      <c r="O50" s="279">
        <f t="shared" si="1"/>
        <v>24.694651738619424</v>
      </c>
      <c r="P50" s="317"/>
    </row>
    <row r="51" spans="1:16" ht="15.75" customHeight="1" x14ac:dyDescent="0.25">
      <c r="A51" s="213" t="s">
        <v>203</v>
      </c>
      <c r="B51" s="276" t="s">
        <v>79</v>
      </c>
      <c r="C51" s="277">
        <v>22</v>
      </c>
      <c r="D51" s="277">
        <v>21.94736842105263</v>
      </c>
      <c r="E51" s="278">
        <v>20.684210526315791</v>
      </c>
      <c r="F51" s="278">
        <v>21.112500000000001</v>
      </c>
      <c r="G51" s="278">
        <v>20.355263157894736</v>
      </c>
      <c r="H51" s="278">
        <v>20.246527777777775</v>
      </c>
      <c r="I51" s="277">
        <v>22.008333333333333</v>
      </c>
      <c r="J51" s="277">
        <v>22.94736842105263</v>
      </c>
      <c r="K51" s="278">
        <v>23.434210526315791</v>
      </c>
      <c r="L51" s="280">
        <v>20.737500000000001</v>
      </c>
      <c r="M51" s="277">
        <v>21.5625</v>
      </c>
      <c r="N51" s="281">
        <v>21.78125</v>
      </c>
      <c r="O51" s="279">
        <f t="shared" si="1"/>
        <v>21.568086013645225</v>
      </c>
      <c r="P51" s="317"/>
    </row>
    <row r="52" spans="1:16" ht="15.75" customHeight="1" x14ac:dyDescent="0.25">
      <c r="A52" s="213" t="s">
        <v>27</v>
      </c>
      <c r="B52" s="276" t="s">
        <v>79</v>
      </c>
      <c r="C52" s="277">
        <v>16.147058823529413</v>
      </c>
      <c r="D52" s="277">
        <v>16.30263157894737</v>
      </c>
      <c r="E52" s="278">
        <v>15.894736842105264</v>
      </c>
      <c r="F52" s="278">
        <v>15.9625</v>
      </c>
      <c r="G52" s="278">
        <v>17.368421052631579</v>
      </c>
      <c r="H52" s="278">
        <v>14.434027777777777</v>
      </c>
      <c r="I52" s="277">
        <v>15.933333333333334</v>
      </c>
      <c r="J52" s="277">
        <v>18.855263157894736</v>
      </c>
      <c r="K52" s="278">
        <v>22.473684210526315</v>
      </c>
      <c r="L52" s="280">
        <v>28.9</v>
      </c>
      <c r="M52" s="277">
        <v>27.1</v>
      </c>
      <c r="N52" s="281">
        <v>22.458333333333332</v>
      </c>
      <c r="O52" s="279">
        <f t="shared" si="1"/>
        <v>19.319165842506596</v>
      </c>
      <c r="P52" s="317"/>
    </row>
    <row r="53" spans="1:16" ht="15.75" customHeight="1" x14ac:dyDescent="0.25">
      <c r="A53" s="213" t="s">
        <v>28</v>
      </c>
      <c r="B53" s="276" t="s">
        <v>79</v>
      </c>
      <c r="C53" s="281">
        <v>29.117647058823529</v>
      </c>
      <c r="D53" s="281">
        <v>31.69736842105263</v>
      </c>
      <c r="E53" s="278">
        <v>32.907894736842103</v>
      </c>
      <c r="F53" s="278">
        <v>32.612499999999997</v>
      </c>
      <c r="G53" s="278">
        <v>32.05263157894737</v>
      </c>
      <c r="H53" s="278">
        <v>31.708333333333332</v>
      </c>
      <c r="I53" s="281">
        <v>29.120833333333337</v>
      </c>
      <c r="J53" s="281">
        <v>30.605263157894736</v>
      </c>
      <c r="K53" s="278">
        <v>32.776315789473685</v>
      </c>
      <c r="L53" s="280">
        <v>33.53125</v>
      </c>
      <c r="M53" s="277">
        <v>35.93333333333333</v>
      </c>
      <c r="N53" s="281">
        <v>33.21875</v>
      </c>
      <c r="O53" s="279">
        <f t="shared" si="1"/>
        <v>32.106843395252838</v>
      </c>
      <c r="P53" s="317"/>
    </row>
    <row r="54" spans="1:16" ht="15.75" customHeight="1" x14ac:dyDescent="0.25">
      <c r="A54" s="213" t="s">
        <v>341</v>
      </c>
      <c r="B54" s="276" t="s">
        <v>79</v>
      </c>
      <c r="C54" s="281">
        <v>29.411764705882351</v>
      </c>
      <c r="D54" s="281">
        <v>31.434210526315791</v>
      </c>
      <c r="E54" s="278">
        <v>32.763157894736842</v>
      </c>
      <c r="F54" s="278">
        <v>32.174999999999997</v>
      </c>
      <c r="G54" s="278">
        <v>31.657894736842106</v>
      </c>
      <c r="H54" s="278">
        <v>31.770833333333332</v>
      </c>
      <c r="I54" s="281">
        <v>29.329166666666669</v>
      </c>
      <c r="J54" s="281">
        <v>30.605263157894736</v>
      </c>
      <c r="K54" s="278">
        <v>33.390350877192979</v>
      </c>
      <c r="L54" s="280">
        <v>33.693750000000001</v>
      </c>
      <c r="M54" s="277">
        <v>35.93333333333333</v>
      </c>
      <c r="N54" s="281">
        <v>33.375</v>
      </c>
      <c r="O54" s="279">
        <f t="shared" si="1"/>
        <v>32.128310436016513</v>
      </c>
      <c r="P54" s="317"/>
    </row>
    <row r="55" spans="1:16" ht="15.75" customHeight="1" x14ac:dyDescent="0.25">
      <c r="A55" s="213" t="s">
        <v>29</v>
      </c>
      <c r="B55" s="276" t="s">
        <v>79</v>
      </c>
      <c r="C55" s="281">
        <v>26.308823529411764</v>
      </c>
      <c r="D55" s="281">
        <v>31.934210526315791</v>
      </c>
      <c r="E55" s="278">
        <v>30.078947368421051</v>
      </c>
      <c r="F55" s="278">
        <v>29.6875</v>
      </c>
      <c r="G55" s="278">
        <v>30.210526315789473</v>
      </c>
      <c r="H55" s="278">
        <v>30.423611111111111</v>
      </c>
      <c r="I55" s="281">
        <v>28.212499999999999</v>
      </c>
      <c r="J55" s="281">
        <v>28.008771929824558</v>
      </c>
      <c r="K55" s="278">
        <v>29.342105263157894</v>
      </c>
      <c r="L55" s="280">
        <v>32.012500000000003</v>
      </c>
      <c r="M55" s="277">
        <v>33.875</v>
      </c>
      <c r="N55" s="281">
        <v>31.552083333333332</v>
      </c>
      <c r="O55" s="279">
        <f t="shared" si="1"/>
        <v>30.137214948113748</v>
      </c>
      <c r="P55" s="317"/>
    </row>
    <row r="56" spans="1:16" ht="15.75" customHeight="1" x14ac:dyDescent="0.25">
      <c r="A56" s="213" t="s">
        <v>30</v>
      </c>
      <c r="B56" s="276" t="s">
        <v>79</v>
      </c>
      <c r="C56" s="281">
        <v>35.823529411764703</v>
      </c>
      <c r="D56" s="281">
        <v>33.853070175438596</v>
      </c>
      <c r="E56" s="278">
        <v>33.945175438596486</v>
      </c>
      <c r="F56" s="278">
        <v>34.070833333333333</v>
      </c>
      <c r="G56" s="278">
        <v>37.706096491228074</v>
      </c>
      <c r="H56" s="278">
        <v>40.413194444444443</v>
      </c>
      <c r="I56" s="281">
        <v>35.8125</v>
      </c>
      <c r="J56" s="281">
        <v>39.649122807017548</v>
      </c>
      <c r="K56" s="278">
        <v>37.188596491228076</v>
      </c>
      <c r="L56" s="280">
        <v>42</v>
      </c>
      <c r="M56" s="277">
        <v>46.625</v>
      </c>
      <c r="N56" s="281">
        <v>50.347222222222221</v>
      </c>
      <c r="O56" s="279">
        <f t="shared" si="1"/>
        <v>38.952861734606124</v>
      </c>
      <c r="P56" s="317"/>
    </row>
    <row r="57" spans="1:16" ht="15.75" customHeight="1" x14ac:dyDescent="0.25">
      <c r="A57" s="213" t="s">
        <v>31</v>
      </c>
      <c r="B57" s="276" t="s">
        <v>79</v>
      </c>
      <c r="C57" s="281">
        <v>27.75</v>
      </c>
      <c r="D57" s="281">
        <v>28.894736842105264</v>
      </c>
      <c r="E57" s="278">
        <v>31.53508771929825</v>
      </c>
      <c r="F57" s="278">
        <v>31.458333333333332</v>
      </c>
      <c r="G57" s="278">
        <v>35.030701754385966</v>
      </c>
      <c r="H57" s="278">
        <v>37.440972222222221</v>
      </c>
      <c r="I57" s="281">
        <v>33.225000000000009</v>
      </c>
      <c r="J57" s="281">
        <v>31.429824561403514</v>
      </c>
      <c r="K57" s="278">
        <v>34.744152046783626</v>
      </c>
      <c r="L57" s="280">
        <v>35.799999999999997</v>
      </c>
      <c r="M57" s="277">
        <v>40.912500000000001</v>
      </c>
      <c r="N57" s="281">
        <v>42.916666666666664</v>
      </c>
      <c r="O57" s="279">
        <f t="shared" si="1"/>
        <v>34.261497928849906</v>
      </c>
      <c r="P57" s="317"/>
    </row>
    <row r="58" spans="1:16" ht="15.75" customHeight="1" x14ac:dyDescent="0.25">
      <c r="A58" s="213" t="s">
        <v>43</v>
      </c>
      <c r="B58" s="276" t="s">
        <v>79</v>
      </c>
      <c r="C58" s="281"/>
      <c r="D58" s="281"/>
      <c r="E58" s="278"/>
      <c r="F58" s="278"/>
      <c r="G58" s="278"/>
      <c r="H58" s="278"/>
      <c r="I58" s="281"/>
      <c r="J58" s="281"/>
      <c r="K58" s="278">
        <v>20</v>
      </c>
      <c r="L58" s="280">
        <v>24.52</v>
      </c>
      <c r="M58" s="277">
        <v>29.65</v>
      </c>
      <c r="N58" s="281">
        <v>21.427083333333332</v>
      </c>
      <c r="O58" s="279">
        <f t="shared" si="1"/>
        <v>23.899270833333329</v>
      </c>
      <c r="P58" s="317"/>
    </row>
    <row r="59" spans="1:16" ht="18.75" customHeight="1" x14ac:dyDescent="0.25">
      <c r="A59" s="220" t="s">
        <v>342</v>
      </c>
      <c r="B59" s="276"/>
      <c r="C59" s="277"/>
      <c r="D59" s="277"/>
      <c r="E59" s="277"/>
      <c r="F59" s="277"/>
      <c r="G59" s="278"/>
      <c r="H59" s="278"/>
      <c r="I59" s="277"/>
      <c r="J59" s="277"/>
      <c r="K59" s="281"/>
      <c r="L59" s="280"/>
      <c r="M59" s="281"/>
      <c r="N59" s="281"/>
      <c r="O59" s="279"/>
      <c r="P59" s="317"/>
    </row>
    <row r="60" spans="1:16" ht="17.25" customHeight="1" x14ac:dyDescent="0.25">
      <c r="A60" s="213" t="s">
        <v>32</v>
      </c>
      <c r="B60" s="276" t="s">
        <v>63</v>
      </c>
      <c r="C60" s="277">
        <v>20.955882352941178</v>
      </c>
      <c r="D60" s="277">
        <v>21.381578947368421</v>
      </c>
      <c r="E60" s="278">
        <v>23.960526315789473</v>
      </c>
      <c r="F60" s="278">
        <v>25.274999999999999</v>
      </c>
      <c r="G60" s="278">
        <v>21.5</v>
      </c>
      <c r="H60" s="278">
        <v>22.28125</v>
      </c>
      <c r="I60" s="277">
        <v>22.054166666666667</v>
      </c>
      <c r="J60" s="277">
        <v>19.19736842105263</v>
      </c>
      <c r="K60" s="278">
        <v>18.087719298245613</v>
      </c>
      <c r="L60" s="280">
        <v>18.7</v>
      </c>
      <c r="M60" s="281">
        <v>21.024999999999999</v>
      </c>
      <c r="N60" s="281">
        <v>22.729166666666668</v>
      </c>
      <c r="O60" s="279">
        <f t="shared" si="1"/>
        <v>21.428971555727557</v>
      </c>
      <c r="P60" s="317"/>
    </row>
    <row r="61" spans="1:16" ht="17.25" customHeight="1" x14ac:dyDescent="0.25">
      <c r="A61" s="213" t="s">
        <v>33</v>
      </c>
      <c r="B61" s="276" t="s">
        <v>63</v>
      </c>
      <c r="C61" s="277">
        <v>3.5146078431372549</v>
      </c>
      <c r="D61" s="277">
        <v>3.7434210526315788</v>
      </c>
      <c r="E61" s="278">
        <v>3.7565789473684212</v>
      </c>
      <c r="F61" s="278">
        <v>3.6687500000000002</v>
      </c>
      <c r="G61" s="278">
        <v>3.763157894736842</v>
      </c>
      <c r="H61" s="278">
        <v>3.640625</v>
      </c>
      <c r="I61" s="277">
        <v>4.2874999999999996</v>
      </c>
      <c r="J61" s="277">
        <v>4.6513157894736841</v>
      </c>
      <c r="K61" s="278">
        <v>4.375</v>
      </c>
      <c r="L61" s="281">
        <v>3.9541249999999999</v>
      </c>
      <c r="M61" s="281">
        <v>3.8766249999999993</v>
      </c>
      <c r="N61" s="281">
        <v>3.5190625</v>
      </c>
      <c r="O61" s="279">
        <f t="shared" si="1"/>
        <v>3.8958974189456477</v>
      </c>
      <c r="P61" s="317"/>
    </row>
    <row r="62" spans="1:16" ht="17.25" customHeight="1" x14ac:dyDescent="0.25">
      <c r="A62" s="213" t="s">
        <v>34</v>
      </c>
      <c r="B62" s="276" t="s">
        <v>63</v>
      </c>
      <c r="C62" s="277">
        <v>47.823529411764703</v>
      </c>
      <c r="D62" s="277">
        <v>52.671052631578945</v>
      </c>
      <c r="E62" s="278">
        <v>52.565789473684212</v>
      </c>
      <c r="F62" s="278">
        <v>51.125</v>
      </c>
      <c r="G62" s="278">
        <v>53.815789473684212</v>
      </c>
      <c r="H62" s="278">
        <v>51.854166666666664</v>
      </c>
      <c r="I62" s="277">
        <v>49.420833333333334</v>
      </c>
      <c r="J62" s="277">
        <v>51.513157894736842</v>
      </c>
      <c r="K62" s="278">
        <v>57.21491228070176</v>
      </c>
      <c r="L62" s="280">
        <v>53.325000000000003</v>
      </c>
      <c r="M62" s="281">
        <v>50.375</v>
      </c>
      <c r="N62" s="281">
        <v>48.958333333333336</v>
      </c>
      <c r="O62" s="279">
        <f t="shared" si="1"/>
        <v>51.72188037495701</v>
      </c>
      <c r="P62" s="317"/>
    </row>
    <row r="63" spans="1:16" ht="17.25" customHeight="1" x14ac:dyDescent="0.25">
      <c r="A63" s="213" t="s">
        <v>245</v>
      </c>
      <c r="B63" s="276" t="s">
        <v>80</v>
      </c>
      <c r="C63" s="277">
        <v>36.367843137254894</v>
      </c>
      <c r="D63" s="277">
        <v>36.306929824561408</v>
      </c>
      <c r="E63" s="278">
        <v>37.964912280701753</v>
      </c>
      <c r="F63" s="278">
        <v>52.316666666666663</v>
      </c>
      <c r="G63" s="278">
        <v>49.868421052631589</v>
      </c>
      <c r="H63" s="278">
        <v>33.865740740740733</v>
      </c>
      <c r="I63" s="277">
        <v>24.18611111111111</v>
      </c>
      <c r="J63" s="277">
        <v>20.222222222222221</v>
      </c>
      <c r="K63" s="278">
        <v>16.755555555555556</v>
      </c>
      <c r="L63" s="280">
        <v>20.516666666666669</v>
      </c>
      <c r="M63" s="281">
        <v>37.65</v>
      </c>
      <c r="N63" s="281">
        <v>51.958333333333321</v>
      </c>
      <c r="O63" s="279">
        <f t="shared" si="1"/>
        <v>34.831616882620487</v>
      </c>
      <c r="P63" s="317"/>
    </row>
    <row r="64" spans="1:16" ht="17.25" customHeight="1" x14ac:dyDescent="0.25">
      <c r="A64" s="213" t="s">
        <v>343</v>
      </c>
      <c r="B64" s="276" t="s">
        <v>80</v>
      </c>
      <c r="C64" s="277">
        <v>40.788067226890746</v>
      </c>
      <c r="D64" s="277">
        <v>42.058665413533831</v>
      </c>
      <c r="E64" s="278">
        <v>53.022481203007516</v>
      </c>
      <c r="F64" s="278">
        <v>70.228571428571442</v>
      </c>
      <c r="G64" s="278">
        <v>64.629699248120289</v>
      </c>
      <c r="H64" s="278">
        <v>42.180654761904769</v>
      </c>
      <c r="I64" s="277">
        <v>24.828571428571429</v>
      </c>
      <c r="J64" s="277">
        <v>20.81766917293233</v>
      </c>
      <c r="K64" s="278">
        <v>18.911654135338338</v>
      </c>
      <c r="L64" s="280">
        <v>22.125</v>
      </c>
      <c r="M64" s="281">
        <v>36.476785714285718</v>
      </c>
      <c r="N64" s="281">
        <v>40.924107142857146</v>
      </c>
      <c r="O64" s="279">
        <f t="shared" si="1"/>
        <v>39.749327239667792</v>
      </c>
      <c r="P64" s="317"/>
    </row>
    <row r="65" spans="1:16" ht="17.25" customHeight="1" x14ac:dyDescent="0.25">
      <c r="A65" s="213" t="s">
        <v>35</v>
      </c>
      <c r="B65" s="276" t="s">
        <v>63</v>
      </c>
      <c r="C65" s="277">
        <v>47.897058823529413</v>
      </c>
      <c r="D65" s="277">
        <v>50.263157894736842</v>
      </c>
      <c r="E65" s="278">
        <v>49.14473684210526</v>
      </c>
      <c r="F65" s="278">
        <v>45.087499999999999</v>
      </c>
      <c r="G65" s="278">
        <v>46.539473684210527</v>
      </c>
      <c r="H65" s="278">
        <v>45.003472222222221</v>
      </c>
      <c r="I65" s="277">
        <v>42.354166666666664</v>
      </c>
      <c r="J65" s="277">
        <v>48.789473684210527</v>
      </c>
      <c r="K65" s="278">
        <v>58.815789473684212</v>
      </c>
      <c r="L65" s="280">
        <v>54</v>
      </c>
      <c r="M65" s="281">
        <v>54.125</v>
      </c>
      <c r="N65" s="281">
        <v>49.895833333333336</v>
      </c>
      <c r="O65" s="279">
        <f t="shared" si="1"/>
        <v>49.326305218724919</v>
      </c>
      <c r="P65" s="317"/>
    </row>
    <row r="66" spans="1:16" ht="17.25" customHeight="1" x14ac:dyDescent="0.25">
      <c r="A66" s="213" t="s">
        <v>317</v>
      </c>
      <c r="B66" s="276" t="s">
        <v>80</v>
      </c>
      <c r="C66" s="277">
        <v>37.588235294117645</v>
      </c>
      <c r="D66" s="277">
        <v>40.092105263157897</v>
      </c>
      <c r="E66" s="278">
        <v>40.907894736842103</v>
      </c>
      <c r="F66" s="278">
        <v>42.825000000000003</v>
      </c>
      <c r="G66" s="278">
        <v>48.921052631578945</v>
      </c>
      <c r="H66" s="278">
        <v>40.506944444444443</v>
      </c>
      <c r="I66" s="277">
        <v>42.241666666666667</v>
      </c>
      <c r="J66" s="277">
        <v>45.100877192982452</v>
      </c>
      <c r="K66" s="278">
        <v>42.490350877192981</v>
      </c>
      <c r="L66" s="280">
        <v>41.412500000000001</v>
      </c>
      <c r="M66" s="281">
        <v>43.275000000000006</v>
      </c>
      <c r="N66" s="281">
        <v>41.935416666666676</v>
      </c>
      <c r="O66" s="279">
        <f t="shared" si="1"/>
        <v>42.274753647804154</v>
      </c>
      <c r="P66" s="317"/>
    </row>
    <row r="67" spans="1:16" ht="17.25" customHeight="1" x14ac:dyDescent="0.25">
      <c r="A67" s="213" t="s">
        <v>300</v>
      </c>
      <c r="B67" s="276" t="s">
        <v>80</v>
      </c>
      <c r="C67" s="277">
        <v>31.823529411764703</v>
      </c>
      <c r="D67" s="277">
        <v>32.578947368421055</v>
      </c>
      <c r="E67" s="278">
        <v>34.539473684210527</v>
      </c>
      <c r="F67" s="278">
        <v>38.299999999999997</v>
      </c>
      <c r="G67" s="278">
        <v>42</v>
      </c>
      <c r="H67" s="278">
        <v>47.76</v>
      </c>
      <c r="I67" s="277">
        <v>50.195833333333326</v>
      </c>
      <c r="J67" s="277">
        <v>50.460526315789465</v>
      </c>
      <c r="K67" s="278">
        <v>45.885964912280706</v>
      </c>
      <c r="L67" s="280">
        <v>48</v>
      </c>
      <c r="M67" s="281">
        <v>41.900500000000008</v>
      </c>
      <c r="N67" s="281">
        <v>38.317500000000003</v>
      </c>
      <c r="O67" s="279">
        <f t="shared" si="1"/>
        <v>41.813522918816652</v>
      </c>
      <c r="P67" s="317"/>
    </row>
    <row r="68" spans="1:16" ht="17.25" customHeight="1" x14ac:dyDescent="0.25">
      <c r="A68" s="213" t="s">
        <v>36</v>
      </c>
      <c r="B68" s="276" t="s">
        <v>63</v>
      </c>
      <c r="C68" s="277">
        <v>45.367647058823529</v>
      </c>
      <c r="D68" s="277">
        <v>45.723684210526315</v>
      </c>
      <c r="E68" s="278">
        <v>44.578947368421055</v>
      </c>
      <c r="F68" s="278">
        <v>45</v>
      </c>
      <c r="G68" s="278">
        <v>47.565789473684212</v>
      </c>
      <c r="H68" s="278">
        <v>46.89930555555555</v>
      </c>
      <c r="I68" s="277">
        <v>42.620833333333337</v>
      </c>
      <c r="J68" s="277">
        <v>51.407894736842103</v>
      </c>
      <c r="K68" s="278">
        <v>63.530701754385973</v>
      </c>
      <c r="L68" s="280">
        <v>58.875</v>
      </c>
      <c r="M68" s="281">
        <v>48.25</v>
      </c>
      <c r="N68" s="281">
        <v>46.145833333333336</v>
      </c>
      <c r="O68" s="279">
        <f t="shared" si="1"/>
        <v>48.830469735408776</v>
      </c>
      <c r="P68" s="317"/>
    </row>
    <row r="69" spans="1:16" ht="17.25" customHeight="1" x14ac:dyDescent="0.25">
      <c r="A69" s="213" t="s">
        <v>318</v>
      </c>
      <c r="B69" s="276" t="s">
        <v>63</v>
      </c>
      <c r="C69" s="277">
        <v>5.1200980392156854</v>
      </c>
      <c r="D69" s="277">
        <v>5.25</v>
      </c>
      <c r="E69" s="278">
        <v>5.5186403508771944</v>
      </c>
      <c r="F69" s="278">
        <v>5.3874999999999984</v>
      </c>
      <c r="G69" s="278">
        <v>4.9407894736842106</v>
      </c>
      <c r="H69" s="278">
        <v>4.869791666666667</v>
      </c>
      <c r="I69" s="277">
        <v>5.3000000000000007</v>
      </c>
      <c r="J69" s="277">
        <v>5.2894736842105265</v>
      </c>
      <c r="K69" s="278">
        <v>5.3157894736842106</v>
      </c>
      <c r="L69" s="280">
        <v>5.7854166666666682</v>
      </c>
      <c r="M69" s="281">
        <v>6.054166666666668</v>
      </c>
      <c r="N69" s="281">
        <v>5.5763888888888902</v>
      </c>
      <c r="O69" s="279">
        <f t="shared" si="1"/>
        <v>5.3673379092133935</v>
      </c>
      <c r="P69" s="317"/>
    </row>
    <row r="70" spans="1:16" ht="17.25" customHeight="1" x14ac:dyDescent="0.25">
      <c r="A70" s="213" t="s">
        <v>37</v>
      </c>
      <c r="B70" s="276" t="s">
        <v>63</v>
      </c>
      <c r="C70" s="281">
        <v>291.0091482047365</v>
      </c>
      <c r="D70" s="281">
        <v>291.01535087719299</v>
      </c>
      <c r="E70" s="278">
        <v>289.90131578947359</v>
      </c>
      <c r="F70" s="278">
        <v>283.53107829670341</v>
      </c>
      <c r="G70" s="278">
        <v>314.68984962406017</v>
      </c>
      <c r="H70" s="278">
        <v>290.13481165824913</v>
      </c>
      <c r="I70" s="281">
        <v>252.51525297619051</v>
      </c>
      <c r="J70" s="281">
        <v>235.49133249791146</v>
      </c>
      <c r="K70" s="278">
        <v>243.36893369788115</v>
      </c>
      <c r="L70" s="280">
        <v>223.50120192307699</v>
      </c>
      <c r="M70" s="281">
        <v>259.94577321060007</v>
      </c>
      <c r="N70" s="281">
        <v>225.20004734848487</v>
      </c>
      <c r="O70" s="279">
        <f>AVERAGE(C70:N70)</f>
        <v>266.69200800871346</v>
      </c>
      <c r="P70" s="317"/>
    </row>
    <row r="71" spans="1:16" ht="17.25" customHeight="1" x14ac:dyDescent="0.25">
      <c r="A71" s="213" t="s">
        <v>38</v>
      </c>
      <c r="B71" s="276" t="s">
        <v>80</v>
      </c>
      <c r="C71" s="281">
        <v>47.279411764705884</v>
      </c>
      <c r="D71" s="281">
        <v>50.526315789473685</v>
      </c>
      <c r="E71" s="278">
        <v>70.263157894736835</v>
      </c>
      <c r="F71" s="278">
        <v>61.781249999999986</v>
      </c>
      <c r="G71" s="278">
        <v>67.64473684210526</v>
      </c>
      <c r="H71" s="278">
        <v>63.482638888888886</v>
      </c>
      <c r="I71" s="281">
        <v>55.070833333333326</v>
      </c>
      <c r="J71" s="281">
        <v>56.486842105263158</v>
      </c>
      <c r="K71" s="278">
        <v>62.478070175438596</v>
      </c>
      <c r="L71" s="280">
        <v>62.637500000000003</v>
      </c>
      <c r="M71" s="281">
        <v>58.475000000000001</v>
      </c>
      <c r="N71" s="281">
        <v>49.635416666666664</v>
      </c>
      <c r="O71" s="279">
        <f t="shared" si="1"/>
        <v>58.813431121717691</v>
      </c>
      <c r="P71" s="317"/>
    </row>
    <row r="72" spans="1:16" ht="17.25" customHeight="1" x14ac:dyDescent="0.25">
      <c r="A72" s="213" t="s">
        <v>201</v>
      </c>
      <c r="B72" s="276" t="s">
        <v>63</v>
      </c>
      <c r="C72" s="281">
        <v>12</v>
      </c>
      <c r="D72" s="281">
        <v>12.75</v>
      </c>
      <c r="E72" s="281">
        <v>13.1</v>
      </c>
      <c r="F72" s="278">
        <v>10</v>
      </c>
      <c r="G72" s="278">
        <v>10</v>
      </c>
      <c r="H72" s="278">
        <v>13.125</v>
      </c>
      <c r="I72" s="281">
        <v>13.9</v>
      </c>
      <c r="J72" s="281">
        <v>10</v>
      </c>
      <c r="K72" s="278">
        <v>9.473684210526315</v>
      </c>
      <c r="L72" s="280">
        <v>17.555555555555557</v>
      </c>
      <c r="M72" s="281">
        <v>24.930555555555557</v>
      </c>
      <c r="N72" s="281">
        <v>22.96875</v>
      </c>
      <c r="O72" s="279">
        <f t="shared" si="1"/>
        <v>14.150295443469787</v>
      </c>
      <c r="P72" s="317"/>
    </row>
    <row r="73" spans="1:16" ht="18.75" customHeight="1" x14ac:dyDescent="0.25">
      <c r="A73" s="231"/>
      <c r="B73" s="291"/>
      <c r="C73" s="289"/>
      <c r="D73" s="289"/>
      <c r="E73" s="289"/>
      <c r="F73" s="289"/>
      <c r="G73" s="289"/>
      <c r="H73" s="289"/>
      <c r="I73" s="289"/>
      <c r="J73" s="289"/>
      <c r="K73" s="289"/>
      <c r="L73" s="292"/>
      <c r="M73" s="289"/>
      <c r="N73" s="289"/>
      <c r="O73" s="293"/>
    </row>
    <row r="74" spans="1:16" ht="12.75" customHeight="1" x14ac:dyDescent="0.25">
      <c r="A74" s="231"/>
      <c r="B74" s="291"/>
      <c r="C74" s="289"/>
      <c r="D74" s="289"/>
      <c r="E74" s="289"/>
      <c r="F74" s="289"/>
      <c r="G74" s="289"/>
      <c r="H74" s="289"/>
      <c r="I74" s="289"/>
      <c r="J74" s="289"/>
      <c r="K74" s="289"/>
      <c r="L74" s="292"/>
      <c r="M74" s="289"/>
      <c r="N74" s="289"/>
      <c r="O74" s="293"/>
    </row>
    <row r="75" spans="1:16" ht="18.75" customHeight="1" x14ac:dyDescent="0.25">
      <c r="A75" s="692" t="s">
        <v>78</v>
      </c>
      <c r="B75" s="692"/>
      <c r="C75" s="692"/>
      <c r="D75" s="692"/>
      <c r="E75" s="692"/>
      <c r="F75" s="692"/>
      <c r="G75" s="692"/>
      <c r="H75" s="692"/>
      <c r="I75" s="692"/>
      <c r="J75" s="692"/>
      <c r="K75" s="692"/>
      <c r="L75" s="692"/>
      <c r="M75" s="692"/>
      <c r="N75" s="692"/>
      <c r="O75" s="692"/>
    </row>
    <row r="76" spans="1:16" ht="18.75" customHeight="1" x14ac:dyDescent="0.25">
      <c r="A76" s="692" t="s">
        <v>350</v>
      </c>
      <c r="B76" s="692"/>
      <c r="C76" s="692"/>
      <c r="D76" s="692"/>
      <c r="E76" s="692"/>
      <c r="F76" s="692"/>
      <c r="G76" s="692"/>
      <c r="H76" s="692"/>
      <c r="I76" s="692"/>
      <c r="J76" s="692"/>
      <c r="K76" s="692"/>
      <c r="L76" s="692"/>
      <c r="M76" s="692"/>
      <c r="N76" s="692"/>
      <c r="O76" s="692"/>
    </row>
    <row r="77" spans="1:16" ht="8.25" customHeight="1" x14ac:dyDescent="0.25">
      <c r="A77" s="272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273"/>
    </row>
    <row r="78" spans="1:16" ht="3.75" customHeight="1" x14ac:dyDescent="0.25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</row>
    <row r="79" spans="1:16" ht="25.5" customHeight="1" x14ac:dyDescent="0.25">
      <c r="A79" s="210" t="s">
        <v>0</v>
      </c>
      <c r="B79" s="210" t="s">
        <v>263</v>
      </c>
      <c r="C79" s="210" t="s">
        <v>1</v>
      </c>
      <c r="D79" s="210" t="s">
        <v>2</v>
      </c>
      <c r="E79" s="210" t="s">
        <v>3</v>
      </c>
      <c r="F79" s="210" t="s">
        <v>4</v>
      </c>
      <c r="G79" s="210" t="s">
        <v>5</v>
      </c>
      <c r="H79" s="210" t="s">
        <v>6</v>
      </c>
      <c r="I79" s="210" t="s">
        <v>7</v>
      </c>
      <c r="J79" s="210" t="s">
        <v>8</v>
      </c>
      <c r="K79" s="210" t="s">
        <v>9</v>
      </c>
      <c r="L79" s="210" t="s">
        <v>10</v>
      </c>
      <c r="M79" s="210" t="s">
        <v>11</v>
      </c>
      <c r="N79" s="210" t="s">
        <v>12</v>
      </c>
      <c r="O79" s="210" t="s">
        <v>13</v>
      </c>
    </row>
    <row r="80" spans="1:16" ht="17.25" customHeight="1" x14ac:dyDescent="0.25">
      <c r="A80" s="220" t="s">
        <v>345</v>
      </c>
      <c r="B80" s="294"/>
      <c r="C80" s="295"/>
      <c r="D80" s="295"/>
      <c r="E80" s="295"/>
      <c r="F80" s="295"/>
      <c r="G80" s="295"/>
      <c r="H80" s="296"/>
      <c r="I80" s="295"/>
      <c r="J80" s="295"/>
      <c r="K80" s="297"/>
      <c r="L80" s="298"/>
      <c r="M80" s="297"/>
      <c r="N80" s="297"/>
      <c r="O80" s="299"/>
    </row>
    <row r="81" spans="1:15" ht="15" customHeight="1" x14ac:dyDescent="0.25">
      <c r="A81" s="213" t="s">
        <v>303</v>
      </c>
      <c r="B81" s="276" t="s">
        <v>63</v>
      </c>
      <c r="C81" s="277">
        <v>9.0514705882352935</v>
      </c>
      <c r="D81" s="277">
        <v>8.8157894736842106</v>
      </c>
      <c r="E81" s="277">
        <v>8.2368421052631575</v>
      </c>
      <c r="F81" s="277">
        <v>8.1312499999999996</v>
      </c>
      <c r="G81" s="277">
        <v>8.6381578947368425</v>
      </c>
      <c r="H81" s="300">
        <v>8.6666666666666661</v>
      </c>
      <c r="I81" s="277">
        <v>8.622916666666665</v>
      </c>
      <c r="J81" s="277">
        <v>8.7894736842105257</v>
      </c>
      <c r="K81" s="278">
        <v>9.1776315789473681</v>
      </c>
      <c r="L81" s="280">
        <v>9.2937499999999993</v>
      </c>
      <c r="M81" s="281">
        <v>8.8312500000000007</v>
      </c>
      <c r="N81" s="281">
        <v>9.5520833333333339</v>
      </c>
      <c r="O81" s="279">
        <f t="shared" ref="O81:O96" si="2">AVERAGE(C81:N81)</f>
        <v>8.8172734993120034</v>
      </c>
    </row>
    <row r="82" spans="1:15" ht="15" customHeight="1" x14ac:dyDescent="0.25">
      <c r="A82" s="213" t="s">
        <v>346</v>
      </c>
      <c r="B82" s="276" t="s">
        <v>63</v>
      </c>
      <c r="C82" s="277">
        <v>6.6299019607843137</v>
      </c>
      <c r="D82" s="277">
        <v>6.5263157894736841</v>
      </c>
      <c r="E82" s="277">
        <v>5.7697368421052628</v>
      </c>
      <c r="F82" s="277">
        <v>5.6749999999999998</v>
      </c>
      <c r="G82" s="277">
        <v>5.9868421052631575</v>
      </c>
      <c r="H82" s="300">
        <v>6.109375</v>
      </c>
      <c r="I82" s="277">
        <v>6.3291666666666675</v>
      </c>
      <c r="J82" s="277">
        <v>6.3640350877192988</v>
      </c>
      <c r="K82" s="278">
        <v>6.2171052631578947</v>
      </c>
      <c r="L82" s="280">
        <v>6.3125</v>
      </c>
      <c r="M82" s="281">
        <v>5.8187499999999996</v>
      </c>
      <c r="N82" s="281">
        <v>6.203125</v>
      </c>
      <c r="O82" s="279">
        <f t="shared" si="2"/>
        <v>6.1618211429308571</v>
      </c>
    </row>
    <row r="83" spans="1:15" ht="15" customHeight="1" x14ac:dyDescent="0.25">
      <c r="A83" s="213" t="s">
        <v>347</v>
      </c>
      <c r="B83" s="276" t="s">
        <v>63</v>
      </c>
      <c r="C83" s="277">
        <v>2.4963235294117645</v>
      </c>
      <c r="D83" s="277">
        <v>2.9736842105263159</v>
      </c>
      <c r="E83" s="277">
        <v>2.763157894736842</v>
      </c>
      <c r="F83" s="277">
        <v>3.1068750000000001</v>
      </c>
      <c r="G83" s="277">
        <v>3.0855263157894739</v>
      </c>
      <c r="H83" s="300">
        <v>2.7074652777777781</v>
      </c>
      <c r="I83" s="277">
        <v>2.7531250000000003</v>
      </c>
      <c r="J83" s="277">
        <v>2.9407894736842106</v>
      </c>
      <c r="K83" s="278">
        <v>2.9013157894736841</v>
      </c>
      <c r="L83" s="280">
        <v>3.0562499999999999</v>
      </c>
      <c r="M83" s="281">
        <v>2.9156249999999999</v>
      </c>
      <c r="N83" s="281">
        <v>2.8697916666666665</v>
      </c>
      <c r="O83" s="279">
        <f t="shared" si="2"/>
        <v>2.8808274298388947</v>
      </c>
    </row>
    <row r="84" spans="1:15" ht="14.25" customHeight="1" x14ac:dyDescent="0.25">
      <c r="A84" s="213"/>
      <c r="B84" s="276"/>
      <c r="C84" s="277"/>
      <c r="D84" s="277"/>
      <c r="E84" s="277"/>
      <c r="F84" s="277"/>
      <c r="G84" s="277"/>
      <c r="H84" s="300"/>
      <c r="I84" s="277"/>
      <c r="J84" s="277"/>
      <c r="K84" s="278"/>
      <c r="L84" s="280"/>
      <c r="M84" s="281"/>
      <c r="N84" s="281"/>
      <c r="O84" s="279"/>
    </row>
    <row r="85" spans="1:15" ht="15.75" customHeight="1" x14ac:dyDescent="0.25">
      <c r="A85" s="220" t="s">
        <v>351</v>
      </c>
      <c r="B85" s="301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279"/>
    </row>
    <row r="86" spans="1:15" ht="17.25" customHeight="1" x14ac:dyDescent="0.25">
      <c r="A86" s="213" t="s">
        <v>250</v>
      </c>
      <c r="B86" s="276" t="s">
        <v>79</v>
      </c>
      <c r="C86" s="277">
        <v>71.132352941176464</v>
      </c>
      <c r="D86" s="277">
        <v>71.05263157894737</v>
      </c>
      <c r="E86" s="277">
        <v>71.09210526315789</v>
      </c>
      <c r="F86" s="277">
        <v>71.625</v>
      </c>
      <c r="G86" s="277">
        <v>71.90789473684211</v>
      </c>
      <c r="H86" s="277">
        <v>70.743055555555557</v>
      </c>
      <c r="I86" s="277">
        <v>69.662499999999994</v>
      </c>
      <c r="J86" s="277">
        <v>69.614035087719273</v>
      </c>
      <c r="K86" s="278">
        <v>71.491228070175453</v>
      </c>
      <c r="L86" s="280">
        <v>72.837500000000006</v>
      </c>
      <c r="M86" s="281">
        <v>71.887500000000003</v>
      </c>
      <c r="N86" s="281">
        <v>72.75</v>
      </c>
      <c r="O86" s="279">
        <f>AVERAGE(C86:N86)</f>
        <v>71.316316936131173</v>
      </c>
    </row>
    <row r="87" spans="1:15" ht="17.25" customHeight="1" x14ac:dyDescent="0.25">
      <c r="A87" s="213" t="s">
        <v>251</v>
      </c>
      <c r="B87" s="276" t="s">
        <v>79</v>
      </c>
      <c r="C87" s="277">
        <v>70.617647058823536</v>
      </c>
      <c r="D87" s="277">
        <v>70.39473684210526</v>
      </c>
      <c r="E87" s="277">
        <v>71.09210526315789</v>
      </c>
      <c r="F87" s="277">
        <v>71.375</v>
      </c>
      <c r="G87" s="277">
        <v>71.513157894736835</v>
      </c>
      <c r="H87" s="277">
        <v>70.378472222222229</v>
      </c>
      <c r="I87" s="277">
        <v>69.104166666666671</v>
      </c>
      <c r="J87" s="277">
        <v>70.78947368421052</v>
      </c>
      <c r="K87" s="278">
        <v>71.574561403508781</v>
      </c>
      <c r="L87" s="280">
        <v>72.912499999999994</v>
      </c>
      <c r="M87" s="281">
        <v>72.2</v>
      </c>
      <c r="N87" s="281">
        <v>72.635416666666671</v>
      </c>
      <c r="O87" s="279">
        <f t="shared" si="2"/>
        <v>71.215603141841541</v>
      </c>
    </row>
    <row r="88" spans="1:15" ht="17.25" customHeight="1" x14ac:dyDescent="0.25">
      <c r="A88" s="213" t="s">
        <v>252</v>
      </c>
      <c r="B88" s="276" t="s">
        <v>79</v>
      </c>
      <c r="C88" s="277">
        <v>49.058823529411768</v>
      </c>
      <c r="D88" s="277">
        <v>47.657894736842103</v>
      </c>
      <c r="E88" s="277">
        <v>46.986842105263158</v>
      </c>
      <c r="F88" s="277">
        <v>47.45</v>
      </c>
      <c r="G88" s="277">
        <v>46.973684210526315</v>
      </c>
      <c r="H88" s="277">
        <v>48.256944444444436</v>
      </c>
      <c r="I88" s="277">
        <v>50.6</v>
      </c>
      <c r="J88" s="277">
        <v>49.55263157894737</v>
      </c>
      <c r="K88" s="278">
        <v>50.184210526315788</v>
      </c>
      <c r="L88" s="280">
        <v>48.075000000000003</v>
      </c>
      <c r="M88" s="281">
        <v>49.1</v>
      </c>
      <c r="N88" s="281">
        <v>52.166666666666664</v>
      </c>
      <c r="O88" s="279">
        <f>AVERAGE(C88:N88)</f>
        <v>48.838558149868135</v>
      </c>
    </row>
    <row r="89" spans="1:15" ht="17.25" customHeight="1" x14ac:dyDescent="0.25">
      <c r="A89" s="213" t="s">
        <v>253</v>
      </c>
      <c r="B89" s="276" t="s">
        <v>79</v>
      </c>
      <c r="C89" s="277">
        <v>68.558823529411768</v>
      </c>
      <c r="D89" s="277">
        <v>70.131578947368425</v>
      </c>
      <c r="E89" s="277">
        <v>70.631578947368425</v>
      </c>
      <c r="F89" s="277">
        <v>70.0625</v>
      </c>
      <c r="G89" s="277">
        <v>69.868421052631575</v>
      </c>
      <c r="H89" s="277">
        <v>70.847222222222229</v>
      </c>
      <c r="I89" s="277">
        <v>68.333333333333343</v>
      </c>
      <c r="J89" s="277">
        <v>71.776315789473685</v>
      </c>
      <c r="K89" s="278">
        <v>70.285087719298247</v>
      </c>
      <c r="L89" s="280">
        <v>72.900000000000006</v>
      </c>
      <c r="M89" s="281">
        <v>72.674999999999997</v>
      </c>
      <c r="N89" s="281">
        <v>72.322916666666671</v>
      </c>
      <c r="O89" s="279">
        <f t="shared" si="2"/>
        <v>70.699398183981188</v>
      </c>
    </row>
    <row r="90" spans="1:15" ht="17.25" customHeight="1" x14ac:dyDescent="0.25">
      <c r="A90" s="213" t="s">
        <v>348</v>
      </c>
      <c r="B90" s="276" t="s">
        <v>79</v>
      </c>
      <c r="C90" s="277">
        <v>68.5</v>
      </c>
      <c r="D90" s="277">
        <v>69.14473684210526</v>
      </c>
      <c r="E90" s="277">
        <v>71.65789473684211</v>
      </c>
      <c r="F90" s="277">
        <v>73.5625</v>
      </c>
      <c r="G90" s="277">
        <v>72.815789473684205</v>
      </c>
      <c r="H90" s="277">
        <v>69.354166666666671</v>
      </c>
      <c r="I90" s="277">
        <v>72.808333333333337</v>
      </c>
      <c r="J90" s="277">
        <v>70.868421052631575</v>
      </c>
      <c r="K90" s="278">
        <v>73.087719298245617</v>
      </c>
      <c r="L90" s="280">
        <v>70.974999999999994</v>
      </c>
      <c r="M90" s="281">
        <v>71.875</v>
      </c>
      <c r="N90" s="281">
        <v>75.25</v>
      </c>
      <c r="O90" s="279">
        <f t="shared" si="2"/>
        <v>71.658296783625744</v>
      </c>
    </row>
    <row r="91" spans="1:15" ht="17.25" customHeight="1" x14ac:dyDescent="0.25">
      <c r="A91" s="213" t="s">
        <v>349</v>
      </c>
      <c r="B91" s="276" t="s">
        <v>79</v>
      </c>
      <c r="C91" s="277">
        <v>62.985294117647058</v>
      </c>
      <c r="D91" s="277">
        <v>58.631578947368418</v>
      </c>
      <c r="E91" s="277">
        <v>58.881578947368418</v>
      </c>
      <c r="F91" s="277">
        <v>60.6875</v>
      </c>
      <c r="G91" s="277">
        <v>58.618421052631582</v>
      </c>
      <c r="H91" s="277">
        <v>59.239583333333336</v>
      </c>
      <c r="I91" s="277">
        <v>60.466666666666661</v>
      </c>
      <c r="J91" s="277">
        <v>61.907894736842103</v>
      </c>
      <c r="K91" s="278">
        <v>63.061403508771932</v>
      </c>
      <c r="L91" s="280">
        <v>62.575000000000003</v>
      </c>
      <c r="M91" s="281">
        <v>61.15</v>
      </c>
      <c r="N91" s="281">
        <v>64.625</v>
      </c>
      <c r="O91" s="279">
        <f>AVERAGE(C91:N91)</f>
        <v>61.069160109219119</v>
      </c>
    </row>
    <row r="92" spans="1:15" ht="17.25" customHeight="1" x14ac:dyDescent="0.25">
      <c r="A92" s="213" t="s">
        <v>256</v>
      </c>
      <c r="B92" s="276" t="s">
        <v>79</v>
      </c>
      <c r="C92" s="281">
        <v>80</v>
      </c>
      <c r="D92" s="281">
        <v>77.85526315789474</v>
      </c>
      <c r="E92" s="277">
        <v>76.39473684210526</v>
      </c>
      <c r="F92" s="277">
        <v>82.125</v>
      </c>
      <c r="G92" s="277">
        <v>75.828947368421055</v>
      </c>
      <c r="H92" s="277">
        <v>81.319999999999993</v>
      </c>
      <c r="I92" s="277">
        <v>80.125</v>
      </c>
      <c r="J92" s="277">
        <v>68.69736842105263</v>
      </c>
      <c r="K92" s="278">
        <v>79.491228070175438</v>
      </c>
      <c r="L92" s="281">
        <v>79.599999999999994</v>
      </c>
      <c r="M92" s="281">
        <v>80.474999999999994</v>
      </c>
      <c r="N92" s="281">
        <v>75.635416666666671</v>
      </c>
      <c r="O92" s="279">
        <f t="shared" si="2"/>
        <v>78.128996710526309</v>
      </c>
    </row>
    <row r="93" spans="1:15" ht="15.75" customHeight="1" x14ac:dyDescent="0.25">
      <c r="A93" s="220" t="s">
        <v>321</v>
      </c>
      <c r="B93" s="276"/>
      <c r="C93" s="281"/>
      <c r="D93" s="281"/>
      <c r="E93" s="277"/>
      <c r="F93" s="277"/>
      <c r="G93" s="277"/>
      <c r="H93" s="277"/>
      <c r="I93" s="277"/>
      <c r="J93" s="277"/>
      <c r="K93" s="278"/>
      <c r="L93" s="281"/>
      <c r="M93" s="281"/>
      <c r="N93" s="281"/>
      <c r="O93" s="279"/>
    </row>
    <row r="94" spans="1:15" ht="17.25" customHeight="1" x14ac:dyDescent="0.25">
      <c r="A94" s="213" t="s">
        <v>257</v>
      </c>
      <c r="B94" s="276" t="s">
        <v>79</v>
      </c>
      <c r="C94" s="277">
        <v>32.117647058823529</v>
      </c>
      <c r="D94" s="277">
        <v>30.5</v>
      </c>
      <c r="E94" s="277">
        <v>35.013157894736842</v>
      </c>
      <c r="F94" s="277">
        <v>32.024999999999999</v>
      </c>
      <c r="G94" s="277">
        <v>31.651315789473685</v>
      </c>
      <c r="H94" s="277">
        <v>30.69</v>
      </c>
      <c r="I94" s="277">
        <v>30.7</v>
      </c>
      <c r="J94" s="277">
        <v>42.399122807017548</v>
      </c>
      <c r="K94" s="278">
        <v>35.315789473684212</v>
      </c>
      <c r="L94" s="303">
        <v>34.0625</v>
      </c>
      <c r="M94" s="281">
        <v>33.137500000000003</v>
      </c>
      <c r="N94" s="281">
        <v>32.4375</v>
      </c>
      <c r="O94" s="279">
        <f t="shared" si="2"/>
        <v>33.337461085311311</v>
      </c>
    </row>
    <row r="95" spans="1:15" ht="17.25" customHeight="1" x14ac:dyDescent="0.25">
      <c r="A95" s="213" t="s">
        <v>258</v>
      </c>
      <c r="B95" s="276" t="s">
        <v>79</v>
      </c>
      <c r="C95" s="277">
        <v>39.897058823529413</v>
      </c>
      <c r="D95" s="277">
        <v>39.460526315789473</v>
      </c>
      <c r="E95" s="277">
        <v>39.039473684210527</v>
      </c>
      <c r="F95" s="277">
        <v>39.4</v>
      </c>
      <c r="G95" s="277">
        <v>39.680921052631582</v>
      </c>
      <c r="H95" s="277">
        <v>39.731999999999999</v>
      </c>
      <c r="I95" s="277">
        <v>39.691666666666663</v>
      </c>
      <c r="J95" s="277">
        <v>41.824561403508774</v>
      </c>
      <c r="K95" s="278">
        <v>43.162280701754391</v>
      </c>
      <c r="L95" s="280">
        <v>42.512500000000003</v>
      </c>
      <c r="M95" s="281">
        <v>41.975000000000001</v>
      </c>
      <c r="N95" s="281">
        <v>40.947916666666664</v>
      </c>
      <c r="O95" s="279">
        <f t="shared" si="2"/>
        <v>40.61032544289646</v>
      </c>
    </row>
    <row r="96" spans="1:15" ht="18.75" customHeight="1" x14ac:dyDescent="0.25">
      <c r="A96" s="213" t="s">
        <v>352</v>
      </c>
      <c r="B96" s="276" t="s">
        <v>63</v>
      </c>
      <c r="C96" s="277">
        <v>3.598039215686275</v>
      </c>
      <c r="D96" s="277">
        <v>3.7</v>
      </c>
      <c r="E96" s="277">
        <v>3.5443859649122809</v>
      </c>
      <c r="F96" s="277">
        <v>3.5</v>
      </c>
      <c r="G96" s="304">
        <v>3.4505263157894746</v>
      </c>
      <c r="H96" s="304">
        <v>3.1</v>
      </c>
      <c r="I96" s="277">
        <v>3.0750000000000002</v>
      </c>
      <c r="J96" s="277">
        <v>3.672149122807018</v>
      </c>
      <c r="K96" s="281">
        <v>3.4473245614035086</v>
      </c>
      <c r="L96" s="280">
        <v>3.46</v>
      </c>
      <c r="M96" s="281">
        <v>3.5779166666666669</v>
      </c>
      <c r="N96" s="281">
        <v>3.4769444444444457</v>
      </c>
      <c r="O96" s="279">
        <f t="shared" si="2"/>
        <v>3.4668571909758064</v>
      </c>
    </row>
    <row r="97" spans="1:15" s="272" customFormat="1" ht="9.75" customHeight="1" x14ac:dyDescent="0.25">
      <c r="A97" s="231"/>
      <c r="B97" s="311"/>
      <c r="C97" s="312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11"/>
    </row>
    <row r="98" spans="1:15" s="272" customFormat="1" ht="15.75" customHeight="1" x14ac:dyDescent="0.25">
      <c r="A98" s="7" t="s">
        <v>295</v>
      </c>
      <c r="B98" s="306"/>
      <c r="C98" s="8"/>
      <c r="D98" s="307"/>
      <c r="E98" s="8"/>
      <c r="F98" s="8"/>
      <c r="G98" s="8"/>
      <c r="H98" s="8"/>
      <c r="I98" s="8"/>
      <c r="J98" s="8"/>
      <c r="K98" s="8"/>
      <c r="L98" s="8"/>
      <c r="M98" s="8"/>
      <c r="N98" s="8"/>
      <c r="O98" s="308"/>
    </row>
    <row r="99" spans="1:15" s="272" customFormat="1" x14ac:dyDescent="0.25">
      <c r="A99" s="9" t="s">
        <v>301</v>
      </c>
      <c r="B99" s="306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308"/>
    </row>
    <row r="100" spans="1:15" s="272" customFormat="1" x14ac:dyDescent="0.25">
      <c r="B100" s="5"/>
      <c r="O100" s="313"/>
    </row>
    <row r="101" spans="1:15" s="272" customFormat="1" x14ac:dyDescent="0.25">
      <c r="B101" s="5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3"/>
    </row>
    <row r="102" spans="1:15" s="272" customFormat="1" x14ac:dyDescent="0.25">
      <c r="B102" s="5"/>
      <c r="O102" s="313"/>
    </row>
    <row r="103" spans="1:15" s="272" customFormat="1" x14ac:dyDescent="0.25">
      <c r="B103" s="5"/>
      <c r="O103" s="313"/>
    </row>
    <row r="104" spans="1:15" s="272" customFormat="1" x14ac:dyDescent="0.25">
      <c r="B104" s="5"/>
      <c r="O104" s="313"/>
    </row>
    <row r="105" spans="1:15" s="272" customFormat="1" x14ac:dyDescent="0.25">
      <c r="B105" s="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3"/>
    </row>
    <row r="106" spans="1:15" x14ac:dyDescent="0.25">
      <c r="C106" s="305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spans="1:15" x14ac:dyDescent="0.25">
      <c r="C107" s="305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spans="1:15" x14ac:dyDescent="0.25">
      <c r="C108" s="143"/>
    </row>
    <row r="109" spans="1:15" x14ac:dyDescent="0.25">
      <c r="C109" s="143"/>
    </row>
    <row r="110" spans="1:15" x14ac:dyDescent="0.25">
      <c r="C110" s="143"/>
    </row>
    <row r="111" spans="1:15" x14ac:dyDescent="0.25">
      <c r="C111" s="143"/>
    </row>
    <row r="112" spans="1:15" x14ac:dyDescent="0.25">
      <c r="C112" s="143"/>
    </row>
    <row r="113" spans="3:3" x14ac:dyDescent="0.25">
      <c r="C113" s="143"/>
    </row>
    <row r="114" spans="3:3" x14ac:dyDescent="0.25">
      <c r="C114" s="143"/>
    </row>
    <row r="115" spans="3:3" x14ac:dyDescent="0.25">
      <c r="C115" s="143"/>
    </row>
    <row r="116" spans="3:3" x14ac:dyDescent="0.25">
      <c r="C116" s="143"/>
    </row>
    <row r="117" spans="3:3" x14ac:dyDescent="0.25">
      <c r="C117" s="143"/>
    </row>
    <row r="118" spans="3:3" x14ac:dyDescent="0.25">
      <c r="C118" s="143"/>
    </row>
    <row r="144" spans="10:10" x14ac:dyDescent="0.25">
      <c r="J144" s="310"/>
    </row>
    <row r="145" spans="10:10" x14ac:dyDescent="0.25">
      <c r="J145" s="310"/>
    </row>
  </sheetData>
  <mergeCells count="6">
    <mergeCell ref="A76:O76"/>
    <mergeCell ref="A1:O1"/>
    <mergeCell ref="A2:O2"/>
    <mergeCell ref="A41:O41"/>
    <mergeCell ref="A42:O42"/>
    <mergeCell ref="A75:O75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7"/>
  <sheetViews>
    <sheetView workbookViewId="0">
      <selection activeCell="B2" sqref="B1:B1048576"/>
    </sheetView>
  </sheetViews>
  <sheetFormatPr baseColWidth="10" defaultRowHeight="13.5" x14ac:dyDescent="0.25"/>
  <cols>
    <col min="1" max="1" width="19.140625" style="272" customWidth="1"/>
    <col min="2" max="2" width="5.5703125" style="5" customWidth="1"/>
    <col min="3" max="11" width="9" style="272" customWidth="1"/>
    <col min="12" max="12" width="9.28515625" style="272" customWidth="1"/>
    <col min="13" max="13" width="9" style="272" customWidth="1"/>
    <col min="14" max="14" width="10.140625" style="272" customWidth="1"/>
    <col min="15" max="15" width="10" style="313" customWidth="1"/>
    <col min="16" max="254" width="11.42578125" style="272"/>
    <col min="255" max="255" width="19.140625" style="272" customWidth="1"/>
    <col min="256" max="256" width="5.5703125" style="272" customWidth="1"/>
    <col min="257" max="265" width="9" style="272" customWidth="1"/>
    <col min="266" max="266" width="9.28515625" style="272" customWidth="1"/>
    <col min="267" max="267" width="9" style="272" customWidth="1"/>
    <col min="268" max="268" width="10.140625" style="272" customWidth="1"/>
    <col min="269" max="271" width="10" style="272" customWidth="1"/>
    <col min="272" max="510" width="11.42578125" style="272"/>
    <col min="511" max="511" width="19.140625" style="272" customWidth="1"/>
    <col min="512" max="512" width="5.5703125" style="272" customWidth="1"/>
    <col min="513" max="521" width="9" style="272" customWidth="1"/>
    <col min="522" max="522" width="9.28515625" style="272" customWidth="1"/>
    <col min="523" max="523" width="9" style="272" customWidth="1"/>
    <col min="524" max="524" width="10.140625" style="272" customWidth="1"/>
    <col min="525" max="527" width="10" style="272" customWidth="1"/>
    <col min="528" max="766" width="11.42578125" style="272"/>
    <col min="767" max="767" width="19.140625" style="272" customWidth="1"/>
    <col min="768" max="768" width="5.5703125" style="272" customWidth="1"/>
    <col min="769" max="777" width="9" style="272" customWidth="1"/>
    <col min="778" max="778" width="9.28515625" style="272" customWidth="1"/>
    <col min="779" max="779" width="9" style="272" customWidth="1"/>
    <col min="780" max="780" width="10.140625" style="272" customWidth="1"/>
    <col min="781" max="783" width="10" style="272" customWidth="1"/>
    <col min="784" max="1022" width="11.42578125" style="272"/>
    <col min="1023" max="1023" width="19.140625" style="272" customWidth="1"/>
    <col min="1024" max="1024" width="5.5703125" style="272" customWidth="1"/>
    <col min="1025" max="1033" width="9" style="272" customWidth="1"/>
    <col min="1034" max="1034" width="9.28515625" style="272" customWidth="1"/>
    <col min="1035" max="1035" width="9" style="272" customWidth="1"/>
    <col min="1036" max="1036" width="10.140625" style="272" customWidth="1"/>
    <col min="1037" max="1039" width="10" style="272" customWidth="1"/>
    <col min="1040" max="1278" width="11.42578125" style="272"/>
    <col min="1279" max="1279" width="19.140625" style="272" customWidth="1"/>
    <col min="1280" max="1280" width="5.5703125" style="272" customWidth="1"/>
    <col min="1281" max="1289" width="9" style="272" customWidth="1"/>
    <col min="1290" max="1290" width="9.28515625" style="272" customWidth="1"/>
    <col min="1291" max="1291" width="9" style="272" customWidth="1"/>
    <col min="1292" max="1292" width="10.140625" style="272" customWidth="1"/>
    <col min="1293" max="1295" width="10" style="272" customWidth="1"/>
    <col min="1296" max="1534" width="11.42578125" style="272"/>
    <col min="1535" max="1535" width="19.140625" style="272" customWidth="1"/>
    <col min="1536" max="1536" width="5.5703125" style="272" customWidth="1"/>
    <col min="1537" max="1545" width="9" style="272" customWidth="1"/>
    <col min="1546" max="1546" width="9.28515625" style="272" customWidth="1"/>
    <col min="1547" max="1547" width="9" style="272" customWidth="1"/>
    <col min="1548" max="1548" width="10.140625" style="272" customWidth="1"/>
    <col min="1549" max="1551" width="10" style="272" customWidth="1"/>
    <col min="1552" max="1790" width="11.42578125" style="272"/>
    <col min="1791" max="1791" width="19.140625" style="272" customWidth="1"/>
    <col min="1792" max="1792" width="5.5703125" style="272" customWidth="1"/>
    <col min="1793" max="1801" width="9" style="272" customWidth="1"/>
    <col min="1802" max="1802" width="9.28515625" style="272" customWidth="1"/>
    <col min="1803" max="1803" width="9" style="272" customWidth="1"/>
    <col min="1804" max="1804" width="10.140625" style="272" customWidth="1"/>
    <col min="1805" max="1807" width="10" style="272" customWidth="1"/>
    <col min="1808" max="2046" width="11.42578125" style="272"/>
    <col min="2047" max="2047" width="19.140625" style="272" customWidth="1"/>
    <col min="2048" max="2048" width="5.5703125" style="272" customWidth="1"/>
    <col min="2049" max="2057" width="9" style="272" customWidth="1"/>
    <col min="2058" max="2058" width="9.28515625" style="272" customWidth="1"/>
    <col min="2059" max="2059" width="9" style="272" customWidth="1"/>
    <col min="2060" max="2060" width="10.140625" style="272" customWidth="1"/>
    <col min="2061" max="2063" width="10" style="272" customWidth="1"/>
    <col min="2064" max="2302" width="11.42578125" style="272"/>
    <col min="2303" max="2303" width="19.140625" style="272" customWidth="1"/>
    <col min="2304" max="2304" width="5.5703125" style="272" customWidth="1"/>
    <col min="2305" max="2313" width="9" style="272" customWidth="1"/>
    <col min="2314" max="2314" width="9.28515625" style="272" customWidth="1"/>
    <col min="2315" max="2315" width="9" style="272" customWidth="1"/>
    <col min="2316" max="2316" width="10.140625" style="272" customWidth="1"/>
    <col min="2317" max="2319" width="10" style="272" customWidth="1"/>
    <col min="2320" max="2558" width="11.42578125" style="272"/>
    <col min="2559" max="2559" width="19.140625" style="272" customWidth="1"/>
    <col min="2560" max="2560" width="5.5703125" style="272" customWidth="1"/>
    <col min="2561" max="2569" width="9" style="272" customWidth="1"/>
    <col min="2570" max="2570" width="9.28515625" style="272" customWidth="1"/>
    <col min="2571" max="2571" width="9" style="272" customWidth="1"/>
    <col min="2572" max="2572" width="10.140625" style="272" customWidth="1"/>
    <col min="2573" max="2575" width="10" style="272" customWidth="1"/>
    <col min="2576" max="2814" width="11.42578125" style="272"/>
    <col min="2815" max="2815" width="19.140625" style="272" customWidth="1"/>
    <col min="2816" max="2816" width="5.5703125" style="272" customWidth="1"/>
    <col min="2817" max="2825" width="9" style="272" customWidth="1"/>
    <col min="2826" max="2826" width="9.28515625" style="272" customWidth="1"/>
    <col min="2827" max="2827" width="9" style="272" customWidth="1"/>
    <col min="2828" max="2828" width="10.140625" style="272" customWidth="1"/>
    <col min="2829" max="2831" width="10" style="272" customWidth="1"/>
    <col min="2832" max="3070" width="11.42578125" style="272"/>
    <col min="3071" max="3071" width="19.140625" style="272" customWidth="1"/>
    <col min="3072" max="3072" width="5.5703125" style="272" customWidth="1"/>
    <col min="3073" max="3081" width="9" style="272" customWidth="1"/>
    <col min="3082" max="3082" width="9.28515625" style="272" customWidth="1"/>
    <col min="3083" max="3083" width="9" style="272" customWidth="1"/>
    <col min="3084" max="3084" width="10.140625" style="272" customWidth="1"/>
    <col min="3085" max="3087" width="10" style="272" customWidth="1"/>
    <col min="3088" max="3326" width="11.42578125" style="272"/>
    <col min="3327" max="3327" width="19.140625" style="272" customWidth="1"/>
    <col min="3328" max="3328" width="5.5703125" style="272" customWidth="1"/>
    <col min="3329" max="3337" width="9" style="272" customWidth="1"/>
    <col min="3338" max="3338" width="9.28515625" style="272" customWidth="1"/>
    <col min="3339" max="3339" width="9" style="272" customWidth="1"/>
    <col min="3340" max="3340" width="10.140625" style="272" customWidth="1"/>
    <col min="3341" max="3343" width="10" style="272" customWidth="1"/>
    <col min="3344" max="3582" width="11.42578125" style="272"/>
    <col min="3583" max="3583" width="19.140625" style="272" customWidth="1"/>
    <col min="3584" max="3584" width="5.5703125" style="272" customWidth="1"/>
    <col min="3585" max="3593" width="9" style="272" customWidth="1"/>
    <col min="3594" max="3594" width="9.28515625" style="272" customWidth="1"/>
    <col min="3595" max="3595" width="9" style="272" customWidth="1"/>
    <col min="3596" max="3596" width="10.140625" style="272" customWidth="1"/>
    <col min="3597" max="3599" width="10" style="272" customWidth="1"/>
    <col min="3600" max="3838" width="11.42578125" style="272"/>
    <col min="3839" max="3839" width="19.140625" style="272" customWidth="1"/>
    <col min="3840" max="3840" width="5.5703125" style="272" customWidth="1"/>
    <col min="3841" max="3849" width="9" style="272" customWidth="1"/>
    <col min="3850" max="3850" width="9.28515625" style="272" customWidth="1"/>
    <col min="3851" max="3851" width="9" style="272" customWidth="1"/>
    <col min="3852" max="3852" width="10.140625" style="272" customWidth="1"/>
    <col min="3853" max="3855" width="10" style="272" customWidth="1"/>
    <col min="3856" max="4094" width="11.42578125" style="272"/>
    <col min="4095" max="4095" width="19.140625" style="272" customWidth="1"/>
    <col min="4096" max="4096" width="5.5703125" style="272" customWidth="1"/>
    <col min="4097" max="4105" width="9" style="272" customWidth="1"/>
    <col min="4106" max="4106" width="9.28515625" style="272" customWidth="1"/>
    <col min="4107" max="4107" width="9" style="272" customWidth="1"/>
    <col min="4108" max="4108" width="10.140625" style="272" customWidth="1"/>
    <col min="4109" max="4111" width="10" style="272" customWidth="1"/>
    <col min="4112" max="4350" width="11.42578125" style="272"/>
    <col min="4351" max="4351" width="19.140625" style="272" customWidth="1"/>
    <col min="4352" max="4352" width="5.5703125" style="272" customWidth="1"/>
    <col min="4353" max="4361" width="9" style="272" customWidth="1"/>
    <col min="4362" max="4362" width="9.28515625" style="272" customWidth="1"/>
    <col min="4363" max="4363" width="9" style="272" customWidth="1"/>
    <col min="4364" max="4364" width="10.140625" style="272" customWidth="1"/>
    <col min="4365" max="4367" width="10" style="272" customWidth="1"/>
    <col min="4368" max="4606" width="11.42578125" style="272"/>
    <col min="4607" max="4607" width="19.140625" style="272" customWidth="1"/>
    <col min="4608" max="4608" width="5.5703125" style="272" customWidth="1"/>
    <col min="4609" max="4617" width="9" style="272" customWidth="1"/>
    <col min="4618" max="4618" width="9.28515625" style="272" customWidth="1"/>
    <col min="4619" max="4619" width="9" style="272" customWidth="1"/>
    <col min="4620" max="4620" width="10.140625" style="272" customWidth="1"/>
    <col min="4621" max="4623" width="10" style="272" customWidth="1"/>
    <col min="4624" max="4862" width="11.42578125" style="272"/>
    <col min="4863" max="4863" width="19.140625" style="272" customWidth="1"/>
    <col min="4864" max="4864" width="5.5703125" style="272" customWidth="1"/>
    <col min="4865" max="4873" width="9" style="272" customWidth="1"/>
    <col min="4874" max="4874" width="9.28515625" style="272" customWidth="1"/>
    <col min="4875" max="4875" width="9" style="272" customWidth="1"/>
    <col min="4876" max="4876" width="10.140625" style="272" customWidth="1"/>
    <col min="4877" max="4879" width="10" style="272" customWidth="1"/>
    <col min="4880" max="5118" width="11.42578125" style="272"/>
    <col min="5119" max="5119" width="19.140625" style="272" customWidth="1"/>
    <col min="5120" max="5120" width="5.5703125" style="272" customWidth="1"/>
    <col min="5121" max="5129" width="9" style="272" customWidth="1"/>
    <col min="5130" max="5130" width="9.28515625" style="272" customWidth="1"/>
    <col min="5131" max="5131" width="9" style="272" customWidth="1"/>
    <col min="5132" max="5132" width="10.140625" style="272" customWidth="1"/>
    <col min="5133" max="5135" width="10" style="272" customWidth="1"/>
    <col min="5136" max="5374" width="11.42578125" style="272"/>
    <col min="5375" max="5375" width="19.140625" style="272" customWidth="1"/>
    <col min="5376" max="5376" width="5.5703125" style="272" customWidth="1"/>
    <col min="5377" max="5385" width="9" style="272" customWidth="1"/>
    <col min="5386" max="5386" width="9.28515625" style="272" customWidth="1"/>
    <col min="5387" max="5387" width="9" style="272" customWidth="1"/>
    <col min="5388" max="5388" width="10.140625" style="272" customWidth="1"/>
    <col min="5389" max="5391" width="10" style="272" customWidth="1"/>
    <col min="5392" max="5630" width="11.42578125" style="272"/>
    <col min="5631" max="5631" width="19.140625" style="272" customWidth="1"/>
    <col min="5632" max="5632" width="5.5703125" style="272" customWidth="1"/>
    <col min="5633" max="5641" width="9" style="272" customWidth="1"/>
    <col min="5642" max="5642" width="9.28515625" style="272" customWidth="1"/>
    <col min="5643" max="5643" width="9" style="272" customWidth="1"/>
    <col min="5644" max="5644" width="10.140625" style="272" customWidth="1"/>
    <col min="5645" max="5647" width="10" style="272" customWidth="1"/>
    <col min="5648" max="5886" width="11.42578125" style="272"/>
    <col min="5887" max="5887" width="19.140625" style="272" customWidth="1"/>
    <col min="5888" max="5888" width="5.5703125" style="272" customWidth="1"/>
    <col min="5889" max="5897" width="9" style="272" customWidth="1"/>
    <col min="5898" max="5898" width="9.28515625" style="272" customWidth="1"/>
    <col min="5899" max="5899" width="9" style="272" customWidth="1"/>
    <col min="5900" max="5900" width="10.140625" style="272" customWidth="1"/>
    <col min="5901" max="5903" width="10" style="272" customWidth="1"/>
    <col min="5904" max="6142" width="11.42578125" style="272"/>
    <col min="6143" max="6143" width="19.140625" style="272" customWidth="1"/>
    <col min="6144" max="6144" width="5.5703125" style="272" customWidth="1"/>
    <col min="6145" max="6153" width="9" style="272" customWidth="1"/>
    <col min="6154" max="6154" width="9.28515625" style="272" customWidth="1"/>
    <col min="6155" max="6155" width="9" style="272" customWidth="1"/>
    <col min="6156" max="6156" width="10.140625" style="272" customWidth="1"/>
    <col min="6157" max="6159" width="10" style="272" customWidth="1"/>
    <col min="6160" max="6398" width="11.42578125" style="272"/>
    <col min="6399" max="6399" width="19.140625" style="272" customWidth="1"/>
    <col min="6400" max="6400" width="5.5703125" style="272" customWidth="1"/>
    <col min="6401" max="6409" width="9" style="272" customWidth="1"/>
    <col min="6410" max="6410" width="9.28515625" style="272" customWidth="1"/>
    <col min="6411" max="6411" width="9" style="272" customWidth="1"/>
    <col min="6412" max="6412" width="10.140625" style="272" customWidth="1"/>
    <col min="6413" max="6415" width="10" style="272" customWidth="1"/>
    <col min="6416" max="6654" width="11.42578125" style="272"/>
    <col min="6655" max="6655" width="19.140625" style="272" customWidth="1"/>
    <col min="6656" max="6656" width="5.5703125" style="272" customWidth="1"/>
    <col min="6657" max="6665" width="9" style="272" customWidth="1"/>
    <col min="6666" max="6666" width="9.28515625" style="272" customWidth="1"/>
    <col min="6667" max="6667" width="9" style="272" customWidth="1"/>
    <col min="6668" max="6668" width="10.140625" style="272" customWidth="1"/>
    <col min="6669" max="6671" width="10" style="272" customWidth="1"/>
    <col min="6672" max="6910" width="11.42578125" style="272"/>
    <col min="6911" max="6911" width="19.140625" style="272" customWidth="1"/>
    <col min="6912" max="6912" width="5.5703125" style="272" customWidth="1"/>
    <col min="6913" max="6921" width="9" style="272" customWidth="1"/>
    <col min="6922" max="6922" width="9.28515625" style="272" customWidth="1"/>
    <col min="6923" max="6923" width="9" style="272" customWidth="1"/>
    <col min="6924" max="6924" width="10.140625" style="272" customWidth="1"/>
    <col min="6925" max="6927" width="10" style="272" customWidth="1"/>
    <col min="6928" max="7166" width="11.42578125" style="272"/>
    <col min="7167" max="7167" width="19.140625" style="272" customWidth="1"/>
    <col min="7168" max="7168" width="5.5703125" style="272" customWidth="1"/>
    <col min="7169" max="7177" width="9" style="272" customWidth="1"/>
    <col min="7178" max="7178" width="9.28515625" style="272" customWidth="1"/>
    <col min="7179" max="7179" width="9" style="272" customWidth="1"/>
    <col min="7180" max="7180" width="10.140625" style="272" customWidth="1"/>
    <col min="7181" max="7183" width="10" style="272" customWidth="1"/>
    <col min="7184" max="7422" width="11.42578125" style="272"/>
    <col min="7423" max="7423" width="19.140625" style="272" customWidth="1"/>
    <col min="7424" max="7424" width="5.5703125" style="272" customWidth="1"/>
    <col min="7425" max="7433" width="9" style="272" customWidth="1"/>
    <col min="7434" max="7434" width="9.28515625" style="272" customWidth="1"/>
    <col min="7435" max="7435" width="9" style="272" customWidth="1"/>
    <col min="7436" max="7436" width="10.140625" style="272" customWidth="1"/>
    <col min="7437" max="7439" width="10" style="272" customWidth="1"/>
    <col min="7440" max="7678" width="11.42578125" style="272"/>
    <col min="7679" max="7679" width="19.140625" style="272" customWidth="1"/>
    <col min="7680" max="7680" width="5.5703125" style="272" customWidth="1"/>
    <col min="7681" max="7689" width="9" style="272" customWidth="1"/>
    <col min="7690" max="7690" width="9.28515625" style="272" customWidth="1"/>
    <col min="7691" max="7691" width="9" style="272" customWidth="1"/>
    <col min="7692" max="7692" width="10.140625" style="272" customWidth="1"/>
    <col min="7693" max="7695" width="10" style="272" customWidth="1"/>
    <col min="7696" max="7934" width="11.42578125" style="272"/>
    <col min="7935" max="7935" width="19.140625" style="272" customWidth="1"/>
    <col min="7936" max="7936" width="5.5703125" style="272" customWidth="1"/>
    <col min="7937" max="7945" width="9" style="272" customWidth="1"/>
    <col min="7946" max="7946" width="9.28515625" style="272" customWidth="1"/>
    <col min="7947" max="7947" width="9" style="272" customWidth="1"/>
    <col min="7948" max="7948" width="10.140625" style="272" customWidth="1"/>
    <col min="7949" max="7951" width="10" style="272" customWidth="1"/>
    <col min="7952" max="8190" width="11.42578125" style="272"/>
    <col min="8191" max="8191" width="19.140625" style="272" customWidth="1"/>
    <col min="8192" max="8192" width="5.5703125" style="272" customWidth="1"/>
    <col min="8193" max="8201" width="9" style="272" customWidth="1"/>
    <col min="8202" max="8202" width="9.28515625" style="272" customWidth="1"/>
    <col min="8203" max="8203" width="9" style="272" customWidth="1"/>
    <col min="8204" max="8204" width="10.140625" style="272" customWidth="1"/>
    <col min="8205" max="8207" width="10" style="272" customWidth="1"/>
    <col min="8208" max="8446" width="11.42578125" style="272"/>
    <col min="8447" max="8447" width="19.140625" style="272" customWidth="1"/>
    <col min="8448" max="8448" width="5.5703125" style="272" customWidth="1"/>
    <col min="8449" max="8457" width="9" style="272" customWidth="1"/>
    <col min="8458" max="8458" width="9.28515625" style="272" customWidth="1"/>
    <col min="8459" max="8459" width="9" style="272" customWidth="1"/>
    <col min="8460" max="8460" width="10.140625" style="272" customWidth="1"/>
    <col min="8461" max="8463" width="10" style="272" customWidth="1"/>
    <col min="8464" max="8702" width="11.42578125" style="272"/>
    <col min="8703" max="8703" width="19.140625" style="272" customWidth="1"/>
    <col min="8704" max="8704" width="5.5703125" style="272" customWidth="1"/>
    <col min="8705" max="8713" width="9" style="272" customWidth="1"/>
    <col min="8714" max="8714" width="9.28515625" style="272" customWidth="1"/>
    <col min="8715" max="8715" width="9" style="272" customWidth="1"/>
    <col min="8716" max="8716" width="10.140625" style="272" customWidth="1"/>
    <col min="8717" max="8719" width="10" style="272" customWidth="1"/>
    <col min="8720" max="8958" width="11.42578125" style="272"/>
    <col min="8959" max="8959" width="19.140625" style="272" customWidth="1"/>
    <col min="8960" max="8960" width="5.5703125" style="272" customWidth="1"/>
    <col min="8961" max="8969" width="9" style="272" customWidth="1"/>
    <col min="8970" max="8970" width="9.28515625" style="272" customWidth="1"/>
    <col min="8971" max="8971" width="9" style="272" customWidth="1"/>
    <col min="8972" max="8972" width="10.140625" style="272" customWidth="1"/>
    <col min="8973" max="8975" width="10" style="272" customWidth="1"/>
    <col min="8976" max="9214" width="11.42578125" style="272"/>
    <col min="9215" max="9215" width="19.140625" style="272" customWidth="1"/>
    <col min="9216" max="9216" width="5.5703125" style="272" customWidth="1"/>
    <col min="9217" max="9225" width="9" style="272" customWidth="1"/>
    <col min="9226" max="9226" width="9.28515625" style="272" customWidth="1"/>
    <col min="9227" max="9227" width="9" style="272" customWidth="1"/>
    <col min="9228" max="9228" width="10.140625" style="272" customWidth="1"/>
    <col min="9229" max="9231" width="10" style="272" customWidth="1"/>
    <col min="9232" max="9470" width="11.42578125" style="272"/>
    <col min="9471" max="9471" width="19.140625" style="272" customWidth="1"/>
    <col min="9472" max="9472" width="5.5703125" style="272" customWidth="1"/>
    <col min="9473" max="9481" width="9" style="272" customWidth="1"/>
    <col min="9482" max="9482" width="9.28515625" style="272" customWidth="1"/>
    <col min="9483" max="9483" width="9" style="272" customWidth="1"/>
    <col min="9484" max="9484" width="10.140625" style="272" customWidth="1"/>
    <col min="9485" max="9487" width="10" style="272" customWidth="1"/>
    <col min="9488" max="9726" width="11.42578125" style="272"/>
    <col min="9727" max="9727" width="19.140625" style="272" customWidth="1"/>
    <col min="9728" max="9728" width="5.5703125" style="272" customWidth="1"/>
    <col min="9729" max="9737" width="9" style="272" customWidth="1"/>
    <col min="9738" max="9738" width="9.28515625" style="272" customWidth="1"/>
    <col min="9739" max="9739" width="9" style="272" customWidth="1"/>
    <col min="9740" max="9740" width="10.140625" style="272" customWidth="1"/>
    <col min="9741" max="9743" width="10" style="272" customWidth="1"/>
    <col min="9744" max="9982" width="11.42578125" style="272"/>
    <col min="9983" max="9983" width="19.140625" style="272" customWidth="1"/>
    <col min="9984" max="9984" width="5.5703125" style="272" customWidth="1"/>
    <col min="9985" max="9993" width="9" style="272" customWidth="1"/>
    <col min="9994" max="9994" width="9.28515625" style="272" customWidth="1"/>
    <col min="9995" max="9995" width="9" style="272" customWidth="1"/>
    <col min="9996" max="9996" width="10.140625" style="272" customWidth="1"/>
    <col min="9997" max="9999" width="10" style="272" customWidth="1"/>
    <col min="10000" max="10238" width="11.42578125" style="272"/>
    <col min="10239" max="10239" width="19.140625" style="272" customWidth="1"/>
    <col min="10240" max="10240" width="5.5703125" style="272" customWidth="1"/>
    <col min="10241" max="10249" width="9" style="272" customWidth="1"/>
    <col min="10250" max="10250" width="9.28515625" style="272" customWidth="1"/>
    <col min="10251" max="10251" width="9" style="272" customWidth="1"/>
    <col min="10252" max="10252" width="10.140625" style="272" customWidth="1"/>
    <col min="10253" max="10255" width="10" style="272" customWidth="1"/>
    <col min="10256" max="10494" width="11.42578125" style="272"/>
    <col min="10495" max="10495" width="19.140625" style="272" customWidth="1"/>
    <col min="10496" max="10496" width="5.5703125" style="272" customWidth="1"/>
    <col min="10497" max="10505" width="9" style="272" customWidth="1"/>
    <col min="10506" max="10506" width="9.28515625" style="272" customWidth="1"/>
    <col min="10507" max="10507" width="9" style="272" customWidth="1"/>
    <col min="10508" max="10508" width="10.140625" style="272" customWidth="1"/>
    <col min="10509" max="10511" width="10" style="272" customWidth="1"/>
    <col min="10512" max="10750" width="11.42578125" style="272"/>
    <col min="10751" max="10751" width="19.140625" style="272" customWidth="1"/>
    <col min="10752" max="10752" width="5.5703125" style="272" customWidth="1"/>
    <col min="10753" max="10761" width="9" style="272" customWidth="1"/>
    <col min="10762" max="10762" width="9.28515625" style="272" customWidth="1"/>
    <col min="10763" max="10763" width="9" style="272" customWidth="1"/>
    <col min="10764" max="10764" width="10.140625" style="272" customWidth="1"/>
    <col min="10765" max="10767" width="10" style="272" customWidth="1"/>
    <col min="10768" max="11006" width="11.42578125" style="272"/>
    <col min="11007" max="11007" width="19.140625" style="272" customWidth="1"/>
    <col min="11008" max="11008" width="5.5703125" style="272" customWidth="1"/>
    <col min="11009" max="11017" width="9" style="272" customWidth="1"/>
    <col min="11018" max="11018" width="9.28515625" style="272" customWidth="1"/>
    <col min="11019" max="11019" width="9" style="272" customWidth="1"/>
    <col min="11020" max="11020" width="10.140625" style="272" customWidth="1"/>
    <col min="11021" max="11023" width="10" style="272" customWidth="1"/>
    <col min="11024" max="11262" width="11.42578125" style="272"/>
    <col min="11263" max="11263" width="19.140625" style="272" customWidth="1"/>
    <col min="11264" max="11264" width="5.5703125" style="272" customWidth="1"/>
    <col min="11265" max="11273" width="9" style="272" customWidth="1"/>
    <col min="11274" max="11274" width="9.28515625" style="272" customWidth="1"/>
    <col min="11275" max="11275" width="9" style="272" customWidth="1"/>
    <col min="11276" max="11276" width="10.140625" style="272" customWidth="1"/>
    <col min="11277" max="11279" width="10" style="272" customWidth="1"/>
    <col min="11280" max="11518" width="11.42578125" style="272"/>
    <col min="11519" max="11519" width="19.140625" style="272" customWidth="1"/>
    <col min="11520" max="11520" width="5.5703125" style="272" customWidth="1"/>
    <col min="11521" max="11529" width="9" style="272" customWidth="1"/>
    <col min="11530" max="11530" width="9.28515625" style="272" customWidth="1"/>
    <col min="11531" max="11531" width="9" style="272" customWidth="1"/>
    <col min="11532" max="11532" width="10.140625" style="272" customWidth="1"/>
    <col min="11533" max="11535" width="10" style="272" customWidth="1"/>
    <col min="11536" max="11774" width="11.42578125" style="272"/>
    <col min="11775" max="11775" width="19.140625" style="272" customWidth="1"/>
    <col min="11776" max="11776" width="5.5703125" style="272" customWidth="1"/>
    <col min="11777" max="11785" width="9" style="272" customWidth="1"/>
    <col min="11786" max="11786" width="9.28515625" style="272" customWidth="1"/>
    <col min="11787" max="11787" width="9" style="272" customWidth="1"/>
    <col min="11788" max="11788" width="10.140625" style="272" customWidth="1"/>
    <col min="11789" max="11791" width="10" style="272" customWidth="1"/>
    <col min="11792" max="12030" width="11.42578125" style="272"/>
    <col min="12031" max="12031" width="19.140625" style="272" customWidth="1"/>
    <col min="12032" max="12032" width="5.5703125" style="272" customWidth="1"/>
    <col min="12033" max="12041" width="9" style="272" customWidth="1"/>
    <col min="12042" max="12042" width="9.28515625" style="272" customWidth="1"/>
    <col min="12043" max="12043" width="9" style="272" customWidth="1"/>
    <col min="12044" max="12044" width="10.140625" style="272" customWidth="1"/>
    <col min="12045" max="12047" width="10" style="272" customWidth="1"/>
    <col min="12048" max="12286" width="11.42578125" style="272"/>
    <col min="12287" max="12287" width="19.140625" style="272" customWidth="1"/>
    <col min="12288" max="12288" width="5.5703125" style="272" customWidth="1"/>
    <col min="12289" max="12297" width="9" style="272" customWidth="1"/>
    <col min="12298" max="12298" width="9.28515625" style="272" customWidth="1"/>
    <col min="12299" max="12299" width="9" style="272" customWidth="1"/>
    <col min="12300" max="12300" width="10.140625" style="272" customWidth="1"/>
    <col min="12301" max="12303" width="10" style="272" customWidth="1"/>
    <col min="12304" max="12542" width="11.42578125" style="272"/>
    <col min="12543" max="12543" width="19.140625" style="272" customWidth="1"/>
    <col min="12544" max="12544" width="5.5703125" style="272" customWidth="1"/>
    <col min="12545" max="12553" width="9" style="272" customWidth="1"/>
    <col min="12554" max="12554" width="9.28515625" style="272" customWidth="1"/>
    <col min="12555" max="12555" width="9" style="272" customWidth="1"/>
    <col min="12556" max="12556" width="10.140625" style="272" customWidth="1"/>
    <col min="12557" max="12559" width="10" style="272" customWidth="1"/>
    <col min="12560" max="12798" width="11.42578125" style="272"/>
    <col min="12799" max="12799" width="19.140625" style="272" customWidth="1"/>
    <col min="12800" max="12800" width="5.5703125" style="272" customWidth="1"/>
    <col min="12801" max="12809" width="9" style="272" customWidth="1"/>
    <col min="12810" max="12810" width="9.28515625" style="272" customWidth="1"/>
    <col min="12811" max="12811" width="9" style="272" customWidth="1"/>
    <col min="12812" max="12812" width="10.140625" style="272" customWidth="1"/>
    <col min="12813" max="12815" width="10" style="272" customWidth="1"/>
    <col min="12816" max="13054" width="11.42578125" style="272"/>
    <col min="13055" max="13055" width="19.140625" style="272" customWidth="1"/>
    <col min="13056" max="13056" width="5.5703125" style="272" customWidth="1"/>
    <col min="13057" max="13065" width="9" style="272" customWidth="1"/>
    <col min="13066" max="13066" width="9.28515625" style="272" customWidth="1"/>
    <col min="13067" max="13067" width="9" style="272" customWidth="1"/>
    <col min="13068" max="13068" width="10.140625" style="272" customWidth="1"/>
    <col min="13069" max="13071" width="10" style="272" customWidth="1"/>
    <col min="13072" max="13310" width="11.42578125" style="272"/>
    <col min="13311" max="13311" width="19.140625" style="272" customWidth="1"/>
    <col min="13312" max="13312" width="5.5703125" style="272" customWidth="1"/>
    <col min="13313" max="13321" width="9" style="272" customWidth="1"/>
    <col min="13322" max="13322" width="9.28515625" style="272" customWidth="1"/>
    <col min="13323" max="13323" width="9" style="272" customWidth="1"/>
    <col min="13324" max="13324" width="10.140625" style="272" customWidth="1"/>
    <col min="13325" max="13327" width="10" style="272" customWidth="1"/>
    <col min="13328" max="13566" width="11.42578125" style="272"/>
    <col min="13567" max="13567" width="19.140625" style="272" customWidth="1"/>
    <col min="13568" max="13568" width="5.5703125" style="272" customWidth="1"/>
    <col min="13569" max="13577" width="9" style="272" customWidth="1"/>
    <col min="13578" max="13578" width="9.28515625" style="272" customWidth="1"/>
    <col min="13579" max="13579" width="9" style="272" customWidth="1"/>
    <col min="13580" max="13580" width="10.140625" style="272" customWidth="1"/>
    <col min="13581" max="13583" width="10" style="272" customWidth="1"/>
    <col min="13584" max="13822" width="11.42578125" style="272"/>
    <col min="13823" max="13823" width="19.140625" style="272" customWidth="1"/>
    <col min="13824" max="13824" width="5.5703125" style="272" customWidth="1"/>
    <col min="13825" max="13833" width="9" style="272" customWidth="1"/>
    <col min="13834" max="13834" width="9.28515625" style="272" customWidth="1"/>
    <col min="13835" max="13835" width="9" style="272" customWidth="1"/>
    <col min="13836" max="13836" width="10.140625" style="272" customWidth="1"/>
    <col min="13837" max="13839" width="10" style="272" customWidth="1"/>
    <col min="13840" max="14078" width="11.42578125" style="272"/>
    <col min="14079" max="14079" width="19.140625" style="272" customWidth="1"/>
    <col min="14080" max="14080" width="5.5703125" style="272" customWidth="1"/>
    <col min="14081" max="14089" width="9" style="272" customWidth="1"/>
    <col min="14090" max="14090" width="9.28515625" style="272" customWidth="1"/>
    <col min="14091" max="14091" width="9" style="272" customWidth="1"/>
    <col min="14092" max="14092" width="10.140625" style="272" customWidth="1"/>
    <col min="14093" max="14095" width="10" style="272" customWidth="1"/>
    <col min="14096" max="14334" width="11.42578125" style="272"/>
    <col min="14335" max="14335" width="19.140625" style="272" customWidth="1"/>
    <col min="14336" max="14336" width="5.5703125" style="272" customWidth="1"/>
    <col min="14337" max="14345" width="9" style="272" customWidth="1"/>
    <col min="14346" max="14346" width="9.28515625" style="272" customWidth="1"/>
    <col min="14347" max="14347" width="9" style="272" customWidth="1"/>
    <col min="14348" max="14348" width="10.140625" style="272" customWidth="1"/>
    <col min="14349" max="14351" width="10" style="272" customWidth="1"/>
    <col min="14352" max="14590" width="11.42578125" style="272"/>
    <col min="14591" max="14591" width="19.140625" style="272" customWidth="1"/>
    <col min="14592" max="14592" width="5.5703125" style="272" customWidth="1"/>
    <col min="14593" max="14601" width="9" style="272" customWidth="1"/>
    <col min="14602" max="14602" width="9.28515625" style="272" customWidth="1"/>
    <col min="14603" max="14603" width="9" style="272" customWidth="1"/>
    <col min="14604" max="14604" width="10.140625" style="272" customWidth="1"/>
    <col min="14605" max="14607" width="10" style="272" customWidth="1"/>
    <col min="14608" max="14846" width="11.42578125" style="272"/>
    <col min="14847" max="14847" width="19.140625" style="272" customWidth="1"/>
    <col min="14848" max="14848" width="5.5703125" style="272" customWidth="1"/>
    <col min="14849" max="14857" width="9" style="272" customWidth="1"/>
    <col min="14858" max="14858" width="9.28515625" style="272" customWidth="1"/>
    <col min="14859" max="14859" width="9" style="272" customWidth="1"/>
    <col min="14860" max="14860" width="10.140625" style="272" customWidth="1"/>
    <col min="14861" max="14863" width="10" style="272" customWidth="1"/>
    <col min="14864" max="15102" width="11.42578125" style="272"/>
    <col min="15103" max="15103" width="19.140625" style="272" customWidth="1"/>
    <col min="15104" max="15104" width="5.5703125" style="272" customWidth="1"/>
    <col min="15105" max="15113" width="9" style="272" customWidth="1"/>
    <col min="15114" max="15114" width="9.28515625" style="272" customWidth="1"/>
    <col min="15115" max="15115" width="9" style="272" customWidth="1"/>
    <col min="15116" max="15116" width="10.140625" style="272" customWidth="1"/>
    <col min="15117" max="15119" width="10" style="272" customWidth="1"/>
    <col min="15120" max="15358" width="11.42578125" style="272"/>
    <col min="15359" max="15359" width="19.140625" style="272" customWidth="1"/>
    <col min="15360" max="15360" width="5.5703125" style="272" customWidth="1"/>
    <col min="15361" max="15369" width="9" style="272" customWidth="1"/>
    <col min="15370" max="15370" width="9.28515625" style="272" customWidth="1"/>
    <col min="15371" max="15371" width="9" style="272" customWidth="1"/>
    <col min="15372" max="15372" width="10.140625" style="272" customWidth="1"/>
    <col min="15373" max="15375" width="10" style="272" customWidth="1"/>
    <col min="15376" max="15614" width="11.42578125" style="272"/>
    <col min="15615" max="15615" width="19.140625" style="272" customWidth="1"/>
    <col min="15616" max="15616" width="5.5703125" style="272" customWidth="1"/>
    <col min="15617" max="15625" width="9" style="272" customWidth="1"/>
    <col min="15626" max="15626" width="9.28515625" style="272" customWidth="1"/>
    <col min="15627" max="15627" width="9" style="272" customWidth="1"/>
    <col min="15628" max="15628" width="10.140625" style="272" customWidth="1"/>
    <col min="15629" max="15631" width="10" style="272" customWidth="1"/>
    <col min="15632" max="15870" width="11.42578125" style="272"/>
    <col min="15871" max="15871" width="19.140625" style="272" customWidth="1"/>
    <col min="15872" max="15872" width="5.5703125" style="272" customWidth="1"/>
    <col min="15873" max="15881" width="9" style="272" customWidth="1"/>
    <col min="15882" max="15882" width="9.28515625" style="272" customWidth="1"/>
    <col min="15883" max="15883" width="9" style="272" customWidth="1"/>
    <col min="15884" max="15884" width="10.140625" style="272" customWidth="1"/>
    <col min="15885" max="15887" width="10" style="272" customWidth="1"/>
    <col min="15888" max="16126" width="11.42578125" style="272"/>
    <col min="16127" max="16127" width="19.140625" style="272" customWidth="1"/>
    <col min="16128" max="16128" width="5.5703125" style="272" customWidth="1"/>
    <col min="16129" max="16137" width="9" style="272" customWidth="1"/>
    <col min="16138" max="16138" width="9.28515625" style="272" customWidth="1"/>
    <col min="16139" max="16139" width="9" style="272" customWidth="1"/>
    <col min="16140" max="16140" width="10.140625" style="272" customWidth="1"/>
    <col min="16141" max="16143" width="10" style="272" customWidth="1"/>
    <col min="16144" max="16384" width="11.42578125" style="272"/>
  </cols>
  <sheetData>
    <row r="1" spans="1:15" ht="18" x14ac:dyDescent="0.25">
      <c r="A1" s="691" t="s">
        <v>353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5" x14ac:dyDescent="0.2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73"/>
    </row>
    <row r="3" spans="1:15" x14ac:dyDescent="0.2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1:15" x14ac:dyDescent="0.25">
      <c r="A4" s="210" t="s">
        <v>0</v>
      </c>
      <c r="B4" s="210" t="s">
        <v>263</v>
      </c>
      <c r="C4" s="210" t="s">
        <v>1</v>
      </c>
      <c r="D4" s="210" t="s">
        <v>2</v>
      </c>
      <c r="E4" s="210" t="s">
        <v>3</v>
      </c>
      <c r="F4" s="210" t="s">
        <v>4</v>
      </c>
      <c r="G4" s="210" t="s">
        <v>5</v>
      </c>
      <c r="H4" s="210" t="s">
        <v>6</v>
      </c>
      <c r="I4" s="210" t="s">
        <v>7</v>
      </c>
      <c r="J4" s="210" t="s">
        <v>8</v>
      </c>
      <c r="K4" s="210" t="s">
        <v>9</v>
      </c>
      <c r="L4" s="210" t="s">
        <v>10</v>
      </c>
      <c r="M4" s="210" t="s">
        <v>11</v>
      </c>
      <c r="N4" s="210" t="s">
        <v>12</v>
      </c>
      <c r="O4" s="210" t="s">
        <v>13</v>
      </c>
    </row>
    <row r="5" spans="1:15" ht="15" customHeight="1" x14ac:dyDescent="0.25">
      <c r="A5" s="319" t="s">
        <v>324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5"/>
    </row>
    <row r="6" spans="1:15" ht="15" customHeight="1" x14ac:dyDescent="0.25">
      <c r="A6" s="213" t="s">
        <v>217</v>
      </c>
      <c r="B6" s="276" t="s">
        <v>14</v>
      </c>
      <c r="C6" s="320">
        <v>18.966625000000001</v>
      </c>
      <c r="D6" s="320">
        <v>18.992666666666668</v>
      </c>
      <c r="E6" s="320">
        <v>19.137499999999999</v>
      </c>
      <c r="F6" s="320">
        <v>19.107250000000001</v>
      </c>
      <c r="G6" s="320">
        <v>19.179166666666667</v>
      </c>
      <c r="H6" s="321">
        <v>19.209375000000001</v>
      </c>
      <c r="I6" s="320">
        <v>18.584</v>
      </c>
      <c r="J6" s="322">
        <v>18</v>
      </c>
      <c r="K6" s="320">
        <v>19.211805555555554</v>
      </c>
      <c r="L6" s="320">
        <v>19.295000000000002</v>
      </c>
      <c r="M6" s="320">
        <v>18.225000000000001</v>
      </c>
      <c r="N6" s="320">
        <v>19.306004637794761</v>
      </c>
      <c r="O6" s="323">
        <f>AVERAGE(C6:N6)</f>
        <v>18.934532793890302</v>
      </c>
    </row>
    <row r="7" spans="1:15" ht="15" customHeight="1" x14ac:dyDescent="0.25">
      <c r="A7" s="213" t="s">
        <v>216</v>
      </c>
      <c r="B7" s="276" t="s">
        <v>14</v>
      </c>
      <c r="C7" s="320">
        <v>21.831156249999999</v>
      </c>
      <c r="D7" s="320">
        <v>21.83015277777778</v>
      </c>
      <c r="E7" s="320">
        <v>21.831250000000001</v>
      </c>
      <c r="F7" s="320">
        <v>21.657687500000002</v>
      </c>
      <c r="G7" s="320">
        <v>21.5</v>
      </c>
      <c r="H7" s="321">
        <v>21.668749999999999</v>
      </c>
      <c r="I7" s="320">
        <v>20.864000000000001</v>
      </c>
      <c r="J7" s="322">
        <v>20.65</v>
      </c>
      <c r="K7" s="324">
        <v>21.885416666666668</v>
      </c>
      <c r="L7" s="280">
        <v>21.65</v>
      </c>
      <c r="M7" s="324">
        <v>20.445833333333333</v>
      </c>
      <c r="N7" s="324">
        <v>21.75</v>
      </c>
      <c r="O7" s="323">
        <f t="shared" ref="O7:O38" si="0">AVERAGE(C7:N7)</f>
        <v>21.463687210648146</v>
      </c>
    </row>
    <row r="8" spans="1:15" ht="15" customHeight="1" x14ac:dyDescent="0.25">
      <c r="A8" s="213" t="s">
        <v>15</v>
      </c>
      <c r="B8" s="276" t="s">
        <v>14</v>
      </c>
      <c r="C8" s="320">
        <v>13.734249999999999</v>
      </c>
      <c r="D8" s="320">
        <v>13.056527777777779</v>
      </c>
      <c r="E8" s="320">
        <v>11.629291666666667</v>
      </c>
      <c r="F8" s="320">
        <v>11.185500000000001</v>
      </c>
      <c r="G8" s="320">
        <v>11.095833333333333</v>
      </c>
      <c r="H8" s="321">
        <v>11.793749999999999</v>
      </c>
      <c r="I8" s="320">
        <v>10.08</v>
      </c>
      <c r="J8" s="320">
        <v>10.199999999999999</v>
      </c>
      <c r="K8" s="324">
        <v>10.427083333333334</v>
      </c>
      <c r="L8" s="280">
        <v>11.03</v>
      </c>
      <c r="M8" s="324">
        <v>9.4250000000000007</v>
      </c>
      <c r="N8" s="324">
        <v>10.168013913384284</v>
      </c>
      <c r="O8" s="323">
        <f t="shared" si="0"/>
        <v>11.152104168707949</v>
      </c>
    </row>
    <row r="9" spans="1:15" ht="15" customHeight="1" x14ac:dyDescent="0.25">
      <c r="A9" s="220" t="s">
        <v>325</v>
      </c>
      <c r="B9" s="276"/>
      <c r="C9" s="320"/>
      <c r="D9" s="320"/>
      <c r="E9" s="320"/>
      <c r="F9" s="320"/>
      <c r="G9" s="320"/>
      <c r="H9" s="321"/>
      <c r="I9" s="320"/>
      <c r="J9" s="320"/>
      <c r="K9" s="324"/>
      <c r="L9" s="280"/>
      <c r="M9" s="324"/>
      <c r="N9" s="324"/>
      <c r="O9" s="323"/>
    </row>
    <row r="10" spans="1:15" ht="15" customHeight="1" x14ac:dyDescent="0.25">
      <c r="A10" s="213" t="s">
        <v>16</v>
      </c>
      <c r="B10" s="276" t="s">
        <v>14</v>
      </c>
      <c r="C10" s="320">
        <v>9.1235937499999995</v>
      </c>
      <c r="D10" s="320">
        <v>8.8017222222222227</v>
      </c>
      <c r="E10" s="320">
        <v>8.3011250000000008</v>
      </c>
      <c r="F10" s="320">
        <v>9.2336874999999985</v>
      </c>
      <c r="G10" s="320">
        <v>8.8895833333333343</v>
      </c>
      <c r="H10" s="321">
        <v>10.268750000000001</v>
      </c>
      <c r="I10" s="320">
        <v>7.6879999999999997</v>
      </c>
      <c r="J10" s="320">
        <v>8.4499999999999993</v>
      </c>
      <c r="K10" s="324">
        <v>10.072916666666666</v>
      </c>
      <c r="L10" s="280">
        <v>10.7875</v>
      </c>
      <c r="M10" s="324">
        <v>10.408333333333335</v>
      </c>
      <c r="N10" s="324">
        <v>11.04637590632961</v>
      </c>
      <c r="O10" s="323">
        <f t="shared" si="0"/>
        <v>9.4226323093237649</v>
      </c>
    </row>
    <row r="11" spans="1:15" ht="15" customHeight="1" x14ac:dyDescent="0.25">
      <c r="A11" s="213" t="s">
        <v>17</v>
      </c>
      <c r="B11" s="276" t="s">
        <v>14</v>
      </c>
      <c r="C11" s="320">
        <v>21.06040625</v>
      </c>
      <c r="D11" s="320">
        <v>22.615916666666664</v>
      </c>
      <c r="E11" s="320">
        <v>22.437416666666671</v>
      </c>
      <c r="F11" s="320">
        <v>23.948520833333333</v>
      </c>
      <c r="G11" s="320">
        <v>24.208333333333336</v>
      </c>
      <c r="H11" s="321">
        <v>25.178125000000001</v>
      </c>
      <c r="I11" s="320">
        <v>19.624000000000002</v>
      </c>
      <c r="J11" s="320">
        <v>16.75</v>
      </c>
      <c r="K11" s="324">
        <v>24.131944444444446</v>
      </c>
      <c r="L11" s="280">
        <v>23.502500000000001</v>
      </c>
      <c r="M11" s="324">
        <v>21.658333333333335</v>
      </c>
      <c r="N11" s="324">
        <v>22.788768044940884</v>
      </c>
      <c r="O11" s="323">
        <f t="shared" si="0"/>
        <v>22.325355381059889</v>
      </c>
    </row>
    <row r="12" spans="1:15" ht="15" customHeight="1" x14ac:dyDescent="0.25">
      <c r="A12" s="213" t="s">
        <v>18</v>
      </c>
      <c r="B12" s="276" t="s">
        <v>14</v>
      </c>
      <c r="C12" s="320">
        <v>16.92084375</v>
      </c>
      <c r="D12" s="320">
        <v>14.060416666666667</v>
      </c>
      <c r="E12" s="320">
        <v>12.443708333333333</v>
      </c>
      <c r="F12" s="320">
        <v>11.095750000000001</v>
      </c>
      <c r="G12" s="320">
        <v>10.391666666666667</v>
      </c>
      <c r="H12" s="321">
        <v>10.90625</v>
      </c>
      <c r="I12" s="320">
        <v>11.04</v>
      </c>
      <c r="J12" s="320">
        <v>12.4</v>
      </c>
      <c r="K12" s="324">
        <v>12.524305555555555</v>
      </c>
      <c r="L12" s="280">
        <v>12.407500000000001</v>
      </c>
      <c r="M12" s="324">
        <v>12.333333333333332</v>
      </c>
      <c r="N12" s="324">
        <v>14.856752972107911</v>
      </c>
      <c r="O12" s="323">
        <f t="shared" si="0"/>
        <v>12.615043939805288</v>
      </c>
    </row>
    <row r="13" spans="1:15" ht="15" customHeight="1" x14ac:dyDescent="0.25">
      <c r="A13" s="213" t="s">
        <v>220</v>
      </c>
      <c r="B13" s="276" t="s">
        <v>14</v>
      </c>
      <c r="C13" s="320">
        <v>29.190156250000001</v>
      </c>
      <c r="D13" s="320">
        <v>28.654124999999997</v>
      </c>
      <c r="E13" s="320">
        <v>27.404041666666668</v>
      </c>
      <c r="F13" s="320">
        <v>26.691583333333334</v>
      </c>
      <c r="G13" s="320">
        <v>25.604166666666668</v>
      </c>
      <c r="H13" s="321">
        <v>25.578125</v>
      </c>
      <c r="I13" s="320">
        <v>24.96</v>
      </c>
      <c r="J13" s="320">
        <v>23.05</v>
      </c>
      <c r="K13" s="324">
        <v>30.472222222222225</v>
      </c>
      <c r="L13" s="280">
        <v>28.78</v>
      </c>
      <c r="M13" s="324">
        <v>28.495833333333337</v>
      </c>
      <c r="N13" s="324">
        <v>29.580771523286959</v>
      </c>
      <c r="O13" s="323">
        <f t="shared" si="0"/>
        <v>27.371752082959102</v>
      </c>
    </row>
    <row r="14" spans="1:15" ht="15" customHeight="1" x14ac:dyDescent="0.25">
      <c r="A14" s="213" t="s">
        <v>221</v>
      </c>
      <c r="B14" s="276" t="s">
        <v>14</v>
      </c>
      <c r="C14" s="320">
        <v>26.539156250000001</v>
      </c>
      <c r="D14" s="320">
        <v>26.239125000000001</v>
      </c>
      <c r="E14" s="320">
        <v>25.3855</v>
      </c>
      <c r="F14" s="320">
        <v>24.679645833333336</v>
      </c>
      <c r="G14" s="320">
        <v>23.537500000000001</v>
      </c>
      <c r="H14" s="321">
        <v>24.237500000000001</v>
      </c>
      <c r="I14" s="320">
        <v>21.151999999999997</v>
      </c>
      <c r="J14" s="320">
        <v>20.100000000000001</v>
      </c>
      <c r="K14" s="324">
        <v>24.333333333333332</v>
      </c>
      <c r="L14" s="280">
        <v>25.502500000000001</v>
      </c>
      <c r="M14" s="324">
        <v>23.779166666666669</v>
      </c>
      <c r="N14" s="324">
        <v>25.976257838526355</v>
      </c>
      <c r="O14" s="323">
        <f t="shared" si="0"/>
        <v>24.288473743488307</v>
      </c>
    </row>
    <row r="15" spans="1:15" ht="15" customHeight="1" x14ac:dyDescent="0.25">
      <c r="A15" s="213" t="s">
        <v>222</v>
      </c>
      <c r="B15" s="276" t="s">
        <v>14</v>
      </c>
      <c r="C15" s="325">
        <v>26.195</v>
      </c>
      <c r="D15" s="320">
        <v>27.017916666666668</v>
      </c>
      <c r="E15" s="320">
        <v>26.106999999999999</v>
      </c>
      <c r="F15" s="320">
        <v>26.84375</v>
      </c>
      <c r="G15" s="320">
        <v>24.183333333333334</v>
      </c>
      <c r="H15" s="321">
        <v>25.074999999999999</v>
      </c>
      <c r="I15" s="320">
        <v>26.68</v>
      </c>
      <c r="J15" s="320">
        <v>26.95</v>
      </c>
      <c r="K15" s="324">
        <v>25.145833333333332</v>
      </c>
      <c r="L15" s="320">
        <v>25.43333333333333</v>
      </c>
      <c r="M15" s="324">
        <v>23.304166666666664</v>
      </c>
      <c r="N15" s="324">
        <v>26.274105509830818</v>
      </c>
      <c r="O15" s="323">
        <f t="shared" si="0"/>
        <v>25.767453236930347</v>
      </c>
    </row>
    <row r="16" spans="1:15" ht="15" customHeight="1" x14ac:dyDescent="0.25">
      <c r="A16" s="213" t="s">
        <v>326</v>
      </c>
      <c r="B16" s="276" t="s">
        <v>14</v>
      </c>
      <c r="C16" s="320">
        <v>10.679187500000001</v>
      </c>
      <c r="D16" s="320">
        <v>10.71475</v>
      </c>
      <c r="E16" s="320">
        <v>11.433333333333334</v>
      </c>
      <c r="F16" s="320">
        <v>12.798624999999999</v>
      </c>
      <c r="G16" s="320">
        <v>12.545833333333333</v>
      </c>
      <c r="H16" s="321">
        <v>12.362500000000001</v>
      </c>
      <c r="I16" s="320">
        <v>10.88</v>
      </c>
      <c r="J16" s="320">
        <v>10.8</v>
      </c>
      <c r="K16" s="324">
        <v>10.78125</v>
      </c>
      <c r="L16" s="280">
        <v>9.1374999999999993</v>
      </c>
      <c r="M16" s="324">
        <v>8.6979166666666679</v>
      </c>
      <c r="N16" s="324">
        <v>9.2687410183552146</v>
      </c>
      <c r="O16" s="323">
        <f t="shared" si="0"/>
        <v>10.84163640430738</v>
      </c>
    </row>
    <row r="17" spans="1:15" ht="15" customHeight="1" x14ac:dyDescent="0.25">
      <c r="A17" s="326" t="s">
        <v>327</v>
      </c>
      <c r="B17" s="276"/>
      <c r="C17" s="320"/>
      <c r="D17" s="320"/>
      <c r="E17" s="320"/>
      <c r="F17" s="320"/>
      <c r="G17" s="320"/>
      <c r="H17" s="321"/>
      <c r="I17" s="320"/>
      <c r="J17" s="320"/>
      <c r="K17" s="324"/>
      <c r="L17" s="280"/>
      <c r="M17" s="324"/>
      <c r="N17" s="324"/>
      <c r="O17" s="323"/>
    </row>
    <row r="18" spans="1:15" ht="15" customHeight="1" x14ac:dyDescent="0.25">
      <c r="A18" s="213" t="s">
        <v>328</v>
      </c>
      <c r="B18" s="276" t="s">
        <v>14</v>
      </c>
      <c r="C18" s="320">
        <v>28.443062500000003</v>
      </c>
      <c r="D18" s="325">
        <v>28.252333333333336</v>
      </c>
      <c r="E18" s="325">
        <v>27.993708333333334</v>
      </c>
      <c r="F18" s="325">
        <v>28.253125000000001</v>
      </c>
      <c r="G18" s="325">
        <v>28.4375</v>
      </c>
      <c r="H18" s="325">
        <v>30.256250000000001</v>
      </c>
      <c r="I18" s="325">
        <v>27.295999999999999</v>
      </c>
      <c r="J18" s="320">
        <v>28</v>
      </c>
      <c r="K18" s="324">
        <v>32.513888888888893</v>
      </c>
      <c r="L18" s="283">
        <v>32.450000000000003</v>
      </c>
      <c r="M18" s="324">
        <v>29.970833333333339</v>
      </c>
      <c r="N18" s="324">
        <v>32.193297243451561</v>
      </c>
      <c r="O18" s="323">
        <f t="shared" si="0"/>
        <v>29.504999886028372</v>
      </c>
    </row>
    <row r="19" spans="1:15" ht="15" customHeight="1" x14ac:dyDescent="0.25">
      <c r="A19" s="213" t="s">
        <v>329</v>
      </c>
      <c r="B19" s="276" t="s">
        <v>14</v>
      </c>
      <c r="C19" s="325">
        <v>29.422968749999999</v>
      </c>
      <c r="D19" s="320">
        <v>29.565916666666666</v>
      </c>
      <c r="E19" s="320">
        <v>28.180500000000002</v>
      </c>
      <c r="F19" s="320">
        <v>28.423000000000002</v>
      </c>
      <c r="G19" s="320">
        <v>28.104166666666664</v>
      </c>
      <c r="H19" s="321">
        <v>28.681249999999999</v>
      </c>
      <c r="I19" s="320">
        <v>27.855999999999998</v>
      </c>
      <c r="J19" s="320">
        <v>27.9</v>
      </c>
      <c r="K19" s="324">
        <v>30.569444444444443</v>
      </c>
      <c r="L19" s="280">
        <v>30.364999999999998</v>
      </c>
      <c r="M19" s="324">
        <v>29.24583333333333</v>
      </c>
      <c r="N19" s="324">
        <v>31.726039421255468</v>
      </c>
      <c r="O19" s="323">
        <f t="shared" si="0"/>
        <v>29.170009940197215</v>
      </c>
    </row>
    <row r="20" spans="1:15" ht="15" customHeight="1" x14ac:dyDescent="0.25">
      <c r="A20" s="213" t="s">
        <v>330</v>
      </c>
      <c r="B20" s="276" t="s">
        <v>14</v>
      </c>
      <c r="C20" s="320">
        <v>24.9185625</v>
      </c>
      <c r="D20" s="320">
        <v>25.791666666666668</v>
      </c>
      <c r="E20" s="320">
        <v>25.352125000000001</v>
      </c>
      <c r="F20" s="320">
        <v>25.763375</v>
      </c>
      <c r="G20" s="320">
        <v>26.279166666666665</v>
      </c>
      <c r="H20" s="321">
        <v>27.540624999999999</v>
      </c>
      <c r="I20" s="320">
        <v>24.904</v>
      </c>
      <c r="J20" s="320">
        <v>24.55</v>
      </c>
      <c r="K20" s="324">
        <v>27.503472222222225</v>
      </c>
      <c r="L20" s="280">
        <v>26.484999999999999</v>
      </c>
      <c r="M20" s="324">
        <v>24.987500000000001</v>
      </c>
      <c r="N20" s="324">
        <v>26.258599924880791</v>
      </c>
      <c r="O20" s="323">
        <f t="shared" si="0"/>
        <v>25.861174415036363</v>
      </c>
    </row>
    <row r="21" spans="1:15" ht="15" customHeight="1" x14ac:dyDescent="0.25">
      <c r="A21" s="213" t="s">
        <v>331</v>
      </c>
      <c r="B21" s="276" t="s">
        <v>14</v>
      </c>
      <c r="C21" s="320">
        <v>30.279687500000001</v>
      </c>
      <c r="D21" s="320">
        <v>31.008749999999999</v>
      </c>
      <c r="E21" s="320">
        <v>30.568333333333335</v>
      </c>
      <c r="F21" s="320">
        <v>31.112500000000001</v>
      </c>
      <c r="G21" s="320">
        <v>30.441666666666666</v>
      </c>
      <c r="H21" s="321">
        <v>29.543749999999999</v>
      </c>
      <c r="I21" s="320">
        <v>29.911999999999999</v>
      </c>
      <c r="J21" s="320">
        <v>29.625</v>
      </c>
      <c r="K21" s="324">
        <v>30.489583333333332</v>
      </c>
      <c r="L21" s="280">
        <v>27.72</v>
      </c>
      <c r="M21" s="324">
        <v>26.045833333333338</v>
      </c>
      <c r="N21" s="324">
        <v>27.81662543275198</v>
      </c>
      <c r="O21" s="323">
        <f t="shared" si="0"/>
        <v>29.54697746661822</v>
      </c>
    </row>
    <row r="22" spans="1:15" ht="15" customHeight="1" x14ac:dyDescent="0.25">
      <c r="A22" s="213" t="s">
        <v>332</v>
      </c>
      <c r="B22" s="290" t="s">
        <v>14</v>
      </c>
      <c r="C22" s="327">
        <v>42.597291666666663</v>
      </c>
      <c r="D22" s="327">
        <v>34.950055555555558</v>
      </c>
      <c r="E22" s="328">
        <v>38.743708333333331</v>
      </c>
      <c r="F22" s="328">
        <v>43.487499999999997</v>
      </c>
      <c r="G22" s="328">
        <v>42.03</v>
      </c>
      <c r="H22" s="329">
        <v>46.393749999999997</v>
      </c>
      <c r="I22" s="328">
        <v>42.8</v>
      </c>
      <c r="J22" s="320">
        <v>41</v>
      </c>
      <c r="K22" s="320">
        <v>41.5</v>
      </c>
      <c r="L22" s="280">
        <v>55</v>
      </c>
      <c r="M22" s="324">
        <v>47.470833333333339</v>
      </c>
      <c r="N22" s="324">
        <v>47.04593703050493</v>
      </c>
      <c r="O22" s="323">
        <f t="shared" si="0"/>
        <v>43.584922993282817</v>
      </c>
    </row>
    <row r="23" spans="1:15" ht="15" customHeight="1" x14ac:dyDescent="0.25">
      <c r="A23" s="213" t="s">
        <v>219</v>
      </c>
      <c r="B23" s="290" t="s">
        <v>14</v>
      </c>
      <c r="C23" s="327">
        <v>17.737500000000001</v>
      </c>
      <c r="D23" s="327">
        <v>16.361111111111111</v>
      </c>
      <c r="E23" s="328">
        <v>16.737500000000001</v>
      </c>
      <c r="F23" s="328">
        <v>19.384374999999999</v>
      </c>
      <c r="G23" s="328">
        <v>23.27</v>
      </c>
      <c r="H23" s="328">
        <v>19.012499999999999</v>
      </c>
      <c r="I23" s="328">
        <v>18.088000000000001</v>
      </c>
      <c r="J23" s="320">
        <v>17.225000000000001</v>
      </c>
      <c r="K23" s="320">
        <v>21.263888888888886</v>
      </c>
      <c r="L23" s="280">
        <v>21.913333333333327</v>
      </c>
      <c r="M23" s="330">
        <v>18.391666666666669</v>
      </c>
      <c r="N23" s="330">
        <v>17.5</v>
      </c>
      <c r="O23" s="323">
        <f t="shared" si="0"/>
        <v>18.907072916666667</v>
      </c>
    </row>
    <row r="24" spans="1:15" ht="15" customHeight="1" x14ac:dyDescent="0.25">
      <c r="A24" s="326" t="s">
        <v>333</v>
      </c>
      <c r="B24" s="276"/>
      <c r="C24" s="320"/>
      <c r="D24" s="320"/>
      <c r="E24" s="320"/>
      <c r="F24" s="320"/>
      <c r="G24" s="320"/>
      <c r="H24" s="321"/>
      <c r="I24" s="320"/>
      <c r="J24" s="320"/>
      <c r="K24" s="324"/>
      <c r="L24" s="280"/>
      <c r="M24" s="324"/>
      <c r="N24" s="324"/>
      <c r="O24" s="323"/>
    </row>
    <row r="25" spans="1:15" ht="15" customHeight="1" x14ac:dyDescent="0.25">
      <c r="A25" s="213" t="s">
        <v>19</v>
      </c>
      <c r="B25" s="276" t="s">
        <v>263</v>
      </c>
      <c r="C25" s="320">
        <v>18.943843749999999</v>
      </c>
      <c r="D25" s="320">
        <v>19.259777777777778</v>
      </c>
      <c r="E25" s="320">
        <v>20.424958333333333</v>
      </c>
      <c r="F25" s="320">
        <v>21.944749999999999</v>
      </c>
      <c r="G25" s="320">
        <v>25</v>
      </c>
      <c r="H25" s="321">
        <v>22.665624999999999</v>
      </c>
      <c r="I25" s="320">
        <v>16.736000000000001</v>
      </c>
      <c r="J25" s="320">
        <v>16.55</v>
      </c>
      <c r="K25" s="324">
        <v>17.708333333333332</v>
      </c>
      <c r="L25" s="280">
        <v>19.829999999999998</v>
      </c>
      <c r="M25" s="324">
        <v>22.03</v>
      </c>
      <c r="N25" s="324">
        <v>22.651330508197791</v>
      </c>
      <c r="O25" s="323">
        <f t="shared" si="0"/>
        <v>20.31205155855352</v>
      </c>
    </row>
    <row r="26" spans="1:15" ht="15" customHeight="1" x14ac:dyDescent="0.25">
      <c r="A26" s="326" t="s">
        <v>334</v>
      </c>
      <c r="B26" s="276"/>
      <c r="C26" s="320"/>
      <c r="D26" s="320"/>
      <c r="E26" s="320"/>
      <c r="F26" s="320"/>
      <c r="G26" s="320"/>
      <c r="H26" s="321"/>
      <c r="I26" s="320"/>
      <c r="J26" s="320"/>
      <c r="K26" s="324"/>
      <c r="L26" s="280"/>
      <c r="M26" s="324"/>
      <c r="N26" s="324"/>
      <c r="O26" s="323"/>
    </row>
    <row r="27" spans="1:15" ht="15" customHeight="1" x14ac:dyDescent="0.25">
      <c r="A27" s="213" t="s">
        <v>232</v>
      </c>
      <c r="B27" s="290" t="s">
        <v>14</v>
      </c>
      <c r="C27" s="328">
        <v>20.60846875</v>
      </c>
      <c r="D27" s="328">
        <v>24.924138888888891</v>
      </c>
      <c r="E27" s="328">
        <v>30.468833333333336</v>
      </c>
      <c r="F27" s="328">
        <v>36.310281250000003</v>
      </c>
      <c r="G27" s="320">
        <v>31.333333333333336</v>
      </c>
      <c r="H27" s="329">
        <v>25.96875</v>
      </c>
      <c r="I27" s="328">
        <v>20.48</v>
      </c>
      <c r="J27" s="320">
        <v>14.55</v>
      </c>
      <c r="K27" s="324">
        <v>21.524305555555554</v>
      </c>
      <c r="L27" s="280">
        <v>31.234999999999999</v>
      </c>
      <c r="M27" s="324">
        <v>30.320833333333336</v>
      </c>
      <c r="N27" s="324">
        <v>32.216080001959632</v>
      </c>
      <c r="O27" s="323">
        <f t="shared" si="0"/>
        <v>26.661668703867008</v>
      </c>
    </row>
    <row r="28" spans="1:15" ht="15" customHeight="1" x14ac:dyDescent="0.25">
      <c r="A28" s="213" t="s">
        <v>335</v>
      </c>
      <c r="B28" s="290"/>
      <c r="C28" s="328">
        <v>39.037593749999999</v>
      </c>
      <c r="D28" s="328">
        <v>38.303416666666664</v>
      </c>
      <c r="E28" s="328">
        <v>38.883291666666665</v>
      </c>
      <c r="F28" s="328">
        <v>39.846874999999997</v>
      </c>
      <c r="G28" s="320">
        <v>36.5625</v>
      </c>
      <c r="H28" s="329">
        <v>32.503124999999997</v>
      </c>
      <c r="I28" s="328">
        <v>29.351999999999997</v>
      </c>
      <c r="J28" s="320">
        <v>23.05</v>
      </c>
      <c r="K28" s="324">
        <v>34.177083333333336</v>
      </c>
      <c r="L28" s="280">
        <v>39.545000000000002</v>
      </c>
      <c r="M28" s="324">
        <v>36.55833333333333</v>
      </c>
      <c r="N28" s="324">
        <v>38.466080001959632</v>
      </c>
      <c r="O28" s="323">
        <f t="shared" si="0"/>
        <v>35.523774895996638</v>
      </c>
    </row>
    <row r="29" spans="1:15" ht="15" customHeight="1" x14ac:dyDescent="0.25">
      <c r="A29" s="213" t="s">
        <v>336</v>
      </c>
      <c r="B29" s="290" t="s">
        <v>14</v>
      </c>
      <c r="C29" s="328">
        <v>46.15208333333333</v>
      </c>
      <c r="D29" s="328">
        <v>45.941666666666663</v>
      </c>
      <c r="E29" s="328">
        <v>48.82491666666666</v>
      </c>
      <c r="F29" s="328">
        <v>52.46875</v>
      </c>
      <c r="G29" s="328">
        <v>50.924999999999997</v>
      </c>
      <c r="H29" s="329">
        <v>51.53125</v>
      </c>
      <c r="I29" s="328">
        <v>51.343999999999994</v>
      </c>
      <c r="J29" s="320">
        <v>56.35</v>
      </c>
      <c r="K29" s="324">
        <v>62.125</v>
      </c>
      <c r="L29" s="280">
        <v>71.644999999999996</v>
      </c>
      <c r="M29" s="324">
        <v>67.879166666666663</v>
      </c>
      <c r="N29" s="324">
        <v>75.68043103729832</v>
      </c>
      <c r="O29" s="323">
        <f t="shared" si="0"/>
        <v>56.738938697552648</v>
      </c>
    </row>
    <row r="30" spans="1:15" ht="15" customHeight="1" x14ac:dyDescent="0.25">
      <c r="A30" s="213" t="s">
        <v>237</v>
      </c>
      <c r="B30" s="290"/>
      <c r="C30" s="328"/>
      <c r="D30" s="328"/>
      <c r="E30" s="328"/>
      <c r="F30" s="328"/>
      <c r="G30" s="328"/>
      <c r="H30" s="329"/>
      <c r="I30" s="328"/>
      <c r="J30" s="320"/>
      <c r="K30" s="324">
        <v>38.923611111111107</v>
      </c>
      <c r="L30" s="280">
        <v>58.645000000000003</v>
      </c>
      <c r="M30" s="324">
        <v>52.791666666666671</v>
      </c>
      <c r="N30" s="324">
        <v>52.5</v>
      </c>
      <c r="O30" s="323">
        <f t="shared" si="0"/>
        <v>50.715069444444445</v>
      </c>
    </row>
    <row r="31" spans="1:15" ht="15" customHeight="1" x14ac:dyDescent="0.25">
      <c r="A31" s="213" t="s">
        <v>20</v>
      </c>
      <c r="B31" s="290" t="s">
        <v>14</v>
      </c>
      <c r="C31" s="328">
        <v>15.577187500000001</v>
      </c>
      <c r="D31" s="328">
        <v>15.9125</v>
      </c>
      <c r="E31" s="328">
        <v>16.058208333333333</v>
      </c>
      <c r="F31" s="328">
        <v>16.167625000000001</v>
      </c>
      <c r="G31" s="328">
        <v>16.408333333333331</v>
      </c>
      <c r="H31" s="329">
        <v>16.675000000000001</v>
      </c>
      <c r="I31" s="328">
        <v>15.2</v>
      </c>
      <c r="J31" s="320">
        <v>15</v>
      </c>
      <c r="K31" s="324">
        <v>16.628472222222221</v>
      </c>
      <c r="L31" s="280">
        <v>17.21</v>
      </c>
      <c r="M31" s="324">
        <v>15.854166666666668</v>
      </c>
      <c r="N31" s="324">
        <v>16.869431380233852</v>
      </c>
      <c r="O31" s="323">
        <f t="shared" si="0"/>
        <v>16.130077036315786</v>
      </c>
    </row>
    <row r="32" spans="1:15" ht="15" customHeight="1" x14ac:dyDescent="0.25">
      <c r="A32" s="213" t="s">
        <v>21</v>
      </c>
      <c r="B32" s="290" t="s">
        <v>14</v>
      </c>
      <c r="C32" s="328">
        <v>13.576138319672133</v>
      </c>
      <c r="D32" s="328">
        <v>14.128878415300548</v>
      </c>
      <c r="E32" s="328">
        <v>13.161605191256831</v>
      </c>
      <c r="F32" s="328">
        <v>10.052248463114754</v>
      </c>
      <c r="G32" s="328">
        <v>10.403498633879781</v>
      </c>
      <c r="H32" s="329">
        <v>11.590680327868853</v>
      </c>
      <c r="I32" s="328">
        <v>11.096228196721315</v>
      </c>
      <c r="J32" s="320">
        <v>7.4185000000000016</v>
      </c>
      <c r="K32" s="324">
        <v>13.97013888888889</v>
      </c>
      <c r="L32" s="280">
        <v>15.423944262295084</v>
      </c>
      <c r="M32" s="324">
        <v>14.529876366120215</v>
      </c>
      <c r="N32" s="324">
        <v>15.023947326802832</v>
      </c>
      <c r="O32" s="323">
        <f t="shared" si="0"/>
        <v>12.531307032660102</v>
      </c>
    </row>
    <row r="33" spans="1:15" ht="15" customHeight="1" x14ac:dyDescent="0.25">
      <c r="A33" s="213" t="s">
        <v>240</v>
      </c>
      <c r="B33" s="290" t="s">
        <v>14</v>
      </c>
      <c r="C33" s="328">
        <v>32.47296875</v>
      </c>
      <c r="D33" s="328">
        <v>31.333916666666667</v>
      </c>
      <c r="E33" s="328">
        <v>20.154041666666664</v>
      </c>
      <c r="F33" s="328">
        <v>13.216583333333332</v>
      </c>
      <c r="G33" s="328">
        <v>12.25</v>
      </c>
      <c r="H33" s="329">
        <v>11.905532786885246</v>
      </c>
      <c r="I33" s="328">
        <v>12.92</v>
      </c>
      <c r="J33" s="320">
        <v>15.45</v>
      </c>
      <c r="K33" s="324">
        <v>23.5</v>
      </c>
      <c r="L33" s="280">
        <v>28.295000000000002</v>
      </c>
      <c r="M33" s="324">
        <v>29.541666666666664</v>
      </c>
      <c r="N33" s="324">
        <v>29.757240430465739</v>
      </c>
      <c r="O33" s="323">
        <f t="shared" si="0"/>
        <v>21.733079191723689</v>
      </c>
    </row>
    <row r="34" spans="1:15" ht="15" customHeight="1" x14ac:dyDescent="0.25">
      <c r="A34" s="213" t="s">
        <v>337</v>
      </c>
      <c r="B34" s="290" t="s">
        <v>14</v>
      </c>
      <c r="C34" s="328">
        <v>31.26984375</v>
      </c>
      <c r="D34" s="328">
        <v>29.739875000000001</v>
      </c>
      <c r="E34" s="328">
        <v>17.364541666666668</v>
      </c>
      <c r="F34" s="328">
        <v>11.370749999999999</v>
      </c>
      <c r="G34" s="328">
        <v>10.324999999999999</v>
      </c>
      <c r="H34" s="329">
        <v>11.59375</v>
      </c>
      <c r="I34" s="328">
        <v>12.24</v>
      </c>
      <c r="J34" s="320">
        <v>14.55</v>
      </c>
      <c r="K34" s="324">
        <v>23.989583333333332</v>
      </c>
      <c r="L34" s="280">
        <v>29.07</v>
      </c>
      <c r="M34" s="324">
        <v>30.908333333333339</v>
      </c>
      <c r="N34" s="324">
        <v>32.240775442550138</v>
      </c>
      <c r="O34" s="323">
        <f t="shared" si="0"/>
        <v>21.221871043823622</v>
      </c>
    </row>
    <row r="35" spans="1:15" ht="15" customHeight="1" x14ac:dyDescent="0.25">
      <c r="A35" s="213" t="s">
        <v>338</v>
      </c>
      <c r="B35" s="290" t="s">
        <v>14</v>
      </c>
      <c r="C35" s="328"/>
      <c r="D35" s="328"/>
      <c r="E35" s="328"/>
      <c r="F35" s="328"/>
      <c r="G35" s="328"/>
      <c r="H35" s="329"/>
      <c r="I35" s="328"/>
      <c r="J35" s="320"/>
      <c r="K35" s="324"/>
      <c r="L35" s="280"/>
      <c r="M35" s="324">
        <v>28.99583333333333</v>
      </c>
      <c r="N35" s="324">
        <v>30.957959778561634</v>
      </c>
      <c r="O35" s="323">
        <f t="shared" si="0"/>
        <v>29.976896555947484</v>
      </c>
    </row>
    <row r="36" spans="1:15" ht="15" customHeight="1" x14ac:dyDescent="0.25">
      <c r="A36" s="213" t="s">
        <v>22</v>
      </c>
      <c r="B36" s="290" t="s">
        <v>14</v>
      </c>
      <c r="C36" s="327">
        <v>12.734562500000001</v>
      </c>
      <c r="D36" s="327">
        <v>12.161944444444444</v>
      </c>
      <c r="E36" s="328">
        <v>13.524833333333333</v>
      </c>
      <c r="F36" s="328">
        <v>13.969625000000001</v>
      </c>
      <c r="G36" s="328">
        <v>13.35</v>
      </c>
      <c r="H36" s="329">
        <v>13.55</v>
      </c>
      <c r="I36" s="328">
        <v>10.96</v>
      </c>
      <c r="J36" s="320">
        <v>41</v>
      </c>
      <c r="K36" s="320">
        <v>15.59375</v>
      </c>
      <c r="L36" s="280">
        <v>18.484999999999999</v>
      </c>
      <c r="M36" s="330">
        <v>19.208333333333332</v>
      </c>
      <c r="N36" s="330">
        <v>18.260620794957212</v>
      </c>
      <c r="O36" s="323">
        <f t="shared" si="0"/>
        <v>16.899889117172361</v>
      </c>
    </row>
    <row r="37" spans="1:15" ht="15" customHeight="1" x14ac:dyDescent="0.25">
      <c r="A37" s="213" t="s">
        <v>23</v>
      </c>
      <c r="B37" s="290" t="s">
        <v>14</v>
      </c>
      <c r="C37" s="327">
        <v>10.0281875</v>
      </c>
      <c r="D37" s="327">
        <v>11.24375</v>
      </c>
      <c r="E37" s="328">
        <v>11.231166666666667</v>
      </c>
      <c r="F37" s="328">
        <v>9.4259374999999999</v>
      </c>
      <c r="G37" s="328">
        <v>9.4187499999999993</v>
      </c>
      <c r="H37" s="329">
        <v>8.5531249999999996</v>
      </c>
      <c r="I37" s="328">
        <v>9.18</v>
      </c>
      <c r="J37" s="320">
        <v>17.225000000000001</v>
      </c>
      <c r="K37" s="320">
        <v>10.557291666666666</v>
      </c>
      <c r="L37" s="280">
        <v>10.56</v>
      </c>
      <c r="M37" s="330">
        <v>8.8125</v>
      </c>
      <c r="N37" s="331">
        <v>9.770340363511659</v>
      </c>
      <c r="O37" s="323">
        <f t="shared" si="0"/>
        <v>10.500504058070417</v>
      </c>
    </row>
    <row r="38" spans="1:15" ht="15" customHeight="1" x14ac:dyDescent="0.25">
      <c r="A38" s="213" t="s">
        <v>24</v>
      </c>
      <c r="B38" s="290" t="s">
        <v>14</v>
      </c>
      <c r="C38" s="327">
        <v>7.2249687499999995</v>
      </c>
      <c r="D38" s="327">
        <v>6.699583333333333</v>
      </c>
      <c r="E38" s="328">
        <v>7.5487083333333338</v>
      </c>
      <c r="F38" s="328">
        <v>7.0718750000000004</v>
      </c>
      <c r="G38" s="328">
        <v>7.1916666666666664</v>
      </c>
      <c r="H38" s="329">
        <v>6.9697499999999994</v>
      </c>
      <c r="I38" s="328">
        <v>6.36</v>
      </c>
      <c r="J38" s="320">
        <v>9.0500000000000007</v>
      </c>
      <c r="K38" s="320">
        <v>8.4392361111111107</v>
      </c>
      <c r="L38" s="280">
        <v>9.25</v>
      </c>
      <c r="M38" s="330">
        <v>8.53125</v>
      </c>
      <c r="N38" s="330">
        <v>9.2827054347116071</v>
      </c>
      <c r="O38" s="323">
        <f t="shared" si="0"/>
        <v>7.8016453024296704</v>
      </c>
    </row>
    <row r="39" spans="1:15" x14ac:dyDescent="0.25">
      <c r="A39" s="243" t="s">
        <v>354</v>
      </c>
      <c r="B39" s="232"/>
      <c r="C39" s="332"/>
      <c r="D39" s="333"/>
      <c r="E39" s="332"/>
      <c r="F39" s="332"/>
      <c r="G39" s="332"/>
      <c r="H39" s="334"/>
      <c r="I39" s="332"/>
      <c r="J39" s="335"/>
      <c r="K39" s="335"/>
      <c r="L39" s="335"/>
      <c r="M39" s="335"/>
      <c r="N39" s="336"/>
      <c r="O39" s="337"/>
    </row>
    <row r="40" spans="1:15" x14ac:dyDescent="0.25">
      <c r="A40" s="231" t="s">
        <v>355</v>
      </c>
      <c r="B40" s="232"/>
      <c r="C40" s="332"/>
      <c r="D40" s="333"/>
      <c r="E40" s="332"/>
      <c r="F40" s="332"/>
      <c r="G40" s="332"/>
      <c r="H40" s="334"/>
      <c r="I40" s="332"/>
      <c r="J40" s="335"/>
      <c r="K40" s="335"/>
      <c r="L40" s="335"/>
      <c r="M40" s="335"/>
      <c r="N40" s="336"/>
      <c r="O40" s="337"/>
    </row>
    <row r="41" spans="1:15" x14ac:dyDescent="0.25">
      <c r="A41" s="231"/>
      <c r="B41" s="232"/>
      <c r="C41" s="332"/>
      <c r="D41" s="333"/>
      <c r="E41" s="332"/>
      <c r="F41" s="332"/>
      <c r="G41" s="332"/>
      <c r="H41" s="334"/>
      <c r="I41" s="332"/>
      <c r="J41" s="335"/>
      <c r="K41" s="335"/>
      <c r="L41" s="335"/>
      <c r="M41" s="335"/>
      <c r="N41" s="336"/>
      <c r="O41" s="337"/>
    </row>
    <row r="42" spans="1:15" ht="18" x14ac:dyDescent="0.25">
      <c r="A42" s="691" t="str">
        <f>A1</f>
        <v>Precios Promedios Detallista Mensuales por Productos de los Principales Mercados de  Santo Domingo, 2009.</v>
      </c>
      <c r="B42" s="691"/>
      <c r="C42" s="691"/>
      <c r="D42" s="691"/>
      <c r="E42" s="691"/>
      <c r="F42" s="691"/>
      <c r="G42" s="691"/>
      <c r="H42" s="691"/>
      <c r="I42" s="691"/>
      <c r="J42" s="691"/>
      <c r="K42" s="691"/>
      <c r="L42" s="691"/>
      <c r="M42" s="691"/>
      <c r="N42" s="691"/>
      <c r="O42" s="691"/>
    </row>
    <row r="43" spans="1:15" s="313" customFormat="1" x14ac:dyDescent="0.2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</row>
    <row r="44" spans="1:15" s="313" customFormat="1" x14ac:dyDescent="0.25">
      <c r="A44" s="210" t="s">
        <v>0</v>
      </c>
      <c r="B44" s="210" t="s">
        <v>263</v>
      </c>
      <c r="C44" s="210" t="s">
        <v>1</v>
      </c>
      <c r="D44" s="210" t="s">
        <v>2</v>
      </c>
      <c r="E44" s="210" t="s">
        <v>3</v>
      </c>
      <c r="F44" s="210" t="s">
        <v>4</v>
      </c>
      <c r="G44" s="210" t="s">
        <v>5</v>
      </c>
      <c r="H44" s="210" t="s">
        <v>6</v>
      </c>
      <c r="I44" s="210" t="s">
        <v>7</v>
      </c>
      <c r="J44" s="210" t="s">
        <v>8</v>
      </c>
      <c r="K44" s="210" t="s">
        <v>9</v>
      </c>
      <c r="L44" s="210" t="s">
        <v>10</v>
      </c>
      <c r="M44" s="210" t="s">
        <v>11</v>
      </c>
      <c r="N44" s="210" t="s">
        <v>12</v>
      </c>
      <c r="O44" s="210" t="s">
        <v>13</v>
      </c>
    </row>
    <row r="45" spans="1:15" ht="15" customHeight="1" x14ac:dyDescent="0.25">
      <c r="A45" s="213" t="s">
        <v>273</v>
      </c>
      <c r="B45" s="290" t="s">
        <v>340</v>
      </c>
      <c r="C45" s="328">
        <v>9.4552812499999987</v>
      </c>
      <c r="D45" s="327">
        <v>9.7854166666666682</v>
      </c>
      <c r="E45" s="328">
        <v>8.3000000000000007</v>
      </c>
      <c r="F45" s="328">
        <v>9.064583333333335</v>
      </c>
      <c r="G45" s="328">
        <v>7.5062499999999996</v>
      </c>
      <c r="H45" s="338">
        <v>7.53125</v>
      </c>
      <c r="I45" s="328">
        <v>5.04</v>
      </c>
      <c r="J45" s="320">
        <v>11.275</v>
      </c>
      <c r="K45" s="320">
        <v>10.510416666666668</v>
      </c>
      <c r="L45" s="320">
        <v>11.895</v>
      </c>
      <c r="M45" s="320">
        <v>12.495833333333334</v>
      </c>
      <c r="N45" s="324">
        <v>12.225378045594095</v>
      </c>
      <c r="O45" s="323">
        <f>AVERAGE(C45:N45)</f>
        <v>9.5903674412995095</v>
      </c>
    </row>
    <row r="46" spans="1:15" ht="15" customHeight="1" x14ac:dyDescent="0.25">
      <c r="A46" s="213" t="s">
        <v>241</v>
      </c>
      <c r="B46" s="290" t="s">
        <v>14</v>
      </c>
      <c r="C46" s="328">
        <v>16.141541666666665</v>
      </c>
      <c r="D46" s="328">
        <v>15.300694444444444</v>
      </c>
      <c r="E46" s="328">
        <v>17.854208333333332</v>
      </c>
      <c r="F46" s="328">
        <v>16.817499999999999</v>
      </c>
      <c r="G46" s="328">
        <v>15.0625</v>
      </c>
      <c r="H46" s="338">
        <v>14.606249999999999</v>
      </c>
      <c r="I46" s="328">
        <v>15.32</v>
      </c>
      <c r="J46" s="320">
        <v>4.5250000000000004</v>
      </c>
      <c r="K46" s="324">
        <v>19.850694444444446</v>
      </c>
      <c r="L46" s="280">
        <v>23.85</v>
      </c>
      <c r="M46" s="324">
        <v>20.983333333333334</v>
      </c>
      <c r="N46" s="324">
        <v>23.288912976027174</v>
      </c>
      <c r="O46" s="323">
        <f>AVERAGE(C46:N46)</f>
        <v>16.966719599854116</v>
      </c>
    </row>
    <row r="47" spans="1:15" ht="15" customHeight="1" x14ac:dyDescent="0.25">
      <c r="A47" s="213" t="s">
        <v>25</v>
      </c>
      <c r="B47" s="290" t="s">
        <v>14</v>
      </c>
      <c r="C47" s="328">
        <v>18.122343749999999</v>
      </c>
      <c r="D47" s="328">
        <v>17.406597222222221</v>
      </c>
      <c r="E47" s="328">
        <v>17.958291666666668</v>
      </c>
      <c r="F47" s="328">
        <v>16.822875</v>
      </c>
      <c r="G47" s="328">
        <v>15.7125</v>
      </c>
      <c r="H47" s="329">
        <v>16.056249999999999</v>
      </c>
      <c r="I47" s="328">
        <v>17.8</v>
      </c>
      <c r="J47" s="320">
        <v>8.9</v>
      </c>
      <c r="K47" s="324">
        <v>17.451388888888889</v>
      </c>
      <c r="L47" s="280">
        <v>17.942499999999999</v>
      </c>
      <c r="M47" s="324">
        <v>18.091666666666669</v>
      </c>
      <c r="N47" s="324">
        <v>19.793289486576526</v>
      </c>
      <c r="O47" s="323">
        <f>AVERAGE(C47:N47)</f>
        <v>16.83814189008508</v>
      </c>
    </row>
    <row r="48" spans="1:15" ht="15" customHeight="1" x14ac:dyDescent="0.25">
      <c r="A48" s="213" t="s">
        <v>26</v>
      </c>
      <c r="B48" s="290" t="s">
        <v>263</v>
      </c>
      <c r="C48" s="328">
        <v>16.952156250000002</v>
      </c>
      <c r="D48" s="328">
        <v>13.976174482924483</v>
      </c>
      <c r="E48" s="328">
        <v>12.421117965367964</v>
      </c>
      <c r="F48" s="328">
        <v>12.466382440476192</v>
      </c>
      <c r="G48" s="328">
        <v>12.929166666666667</v>
      </c>
      <c r="H48" s="329">
        <v>11.855416666666668</v>
      </c>
      <c r="I48" s="328">
        <v>12.288</v>
      </c>
      <c r="J48" s="320">
        <v>14.55</v>
      </c>
      <c r="K48" s="324">
        <v>12.273333333333335</v>
      </c>
      <c r="L48" s="280">
        <v>11.43</v>
      </c>
      <c r="M48" s="324">
        <v>13.329083333333335</v>
      </c>
      <c r="N48" s="324">
        <v>14.190669091710758</v>
      </c>
      <c r="O48" s="323">
        <f>AVERAGE(C48:N48)</f>
        <v>13.221791685873283</v>
      </c>
    </row>
    <row r="49" spans="1:15" ht="15" customHeight="1" x14ac:dyDescent="0.25">
      <c r="A49" s="213" t="s">
        <v>242</v>
      </c>
      <c r="B49" s="276" t="s">
        <v>14</v>
      </c>
      <c r="C49" s="320">
        <v>15.798187500000003</v>
      </c>
      <c r="D49" s="320">
        <v>16.045541666666669</v>
      </c>
      <c r="E49" s="320">
        <v>19.438833333333331</v>
      </c>
      <c r="F49" s="320">
        <v>19.058250000000001</v>
      </c>
      <c r="G49" s="320">
        <v>16.304166666666667</v>
      </c>
      <c r="H49" s="321">
        <v>16.287500000000001</v>
      </c>
      <c r="I49" s="320">
        <v>12.975999999999999</v>
      </c>
      <c r="J49" s="320">
        <v>19.7</v>
      </c>
      <c r="K49" s="324">
        <v>18.229166666666668</v>
      </c>
      <c r="L49" s="280">
        <v>20.237500000000001</v>
      </c>
      <c r="M49" s="324">
        <v>20.470833333333335</v>
      </c>
      <c r="N49" s="324">
        <v>20.667534211901494</v>
      </c>
      <c r="O49" s="323">
        <f t="shared" ref="O49:O67" si="1">AVERAGE(C49:N49)</f>
        <v>17.93445944821401</v>
      </c>
    </row>
    <row r="50" spans="1:15" ht="15" customHeight="1" x14ac:dyDescent="0.25">
      <c r="A50" s="213" t="s">
        <v>203</v>
      </c>
      <c r="B50" s="276" t="s">
        <v>14</v>
      </c>
      <c r="C50" s="320">
        <v>15.487281250000001</v>
      </c>
      <c r="D50" s="320">
        <v>15.022958333333335</v>
      </c>
      <c r="E50" s="320">
        <v>17.101333333333336</v>
      </c>
      <c r="F50" s="320">
        <v>16.606249999999999</v>
      </c>
      <c r="G50" s="320">
        <v>13.870833333333334</v>
      </c>
      <c r="H50" s="321">
        <v>13.4375</v>
      </c>
      <c r="I50" s="320">
        <v>11.24</v>
      </c>
      <c r="J50" s="320">
        <v>11.45</v>
      </c>
      <c r="K50" s="324">
        <v>17.243055555555554</v>
      </c>
      <c r="L50" s="280">
        <v>18.975000000000001</v>
      </c>
      <c r="M50" s="324">
        <v>19.925000000000001</v>
      </c>
      <c r="N50" s="324">
        <v>20.467621170553269</v>
      </c>
      <c r="O50" s="323">
        <f t="shared" si="1"/>
        <v>15.902236081342402</v>
      </c>
    </row>
    <row r="51" spans="1:15" ht="15" customHeight="1" x14ac:dyDescent="0.25">
      <c r="A51" s="213" t="s">
        <v>27</v>
      </c>
      <c r="B51" s="276" t="s">
        <v>14</v>
      </c>
      <c r="C51" s="320">
        <v>14.103843749999999</v>
      </c>
      <c r="D51" s="320">
        <v>12.921583333333333</v>
      </c>
      <c r="E51" s="320">
        <v>13.466583333333332</v>
      </c>
      <c r="F51" s="320">
        <v>14.771875</v>
      </c>
      <c r="G51" s="320">
        <v>14.245833333333334</v>
      </c>
      <c r="H51" s="321">
        <v>14.425000000000001</v>
      </c>
      <c r="I51" s="320">
        <v>16.399999999999999</v>
      </c>
      <c r="J51" s="320">
        <v>14.85</v>
      </c>
      <c r="K51" s="324">
        <v>16.795138888888889</v>
      </c>
      <c r="L51" s="280">
        <v>17.594999999999999</v>
      </c>
      <c r="M51" s="324">
        <v>15.654166666666665</v>
      </c>
      <c r="N51" s="324">
        <v>17.230081161408322</v>
      </c>
      <c r="O51" s="323">
        <f t="shared" si="1"/>
        <v>15.204925455580323</v>
      </c>
    </row>
    <row r="52" spans="1:15" ht="15" customHeight="1" x14ac:dyDescent="0.25">
      <c r="A52" s="213" t="s">
        <v>28</v>
      </c>
      <c r="B52" s="276" t="s">
        <v>14</v>
      </c>
      <c r="C52" s="324">
        <v>32.499968750000001</v>
      </c>
      <c r="D52" s="324">
        <v>32.31666666666667</v>
      </c>
      <c r="E52" s="324">
        <v>31.177083333333336</v>
      </c>
      <c r="F52" s="324">
        <v>28.245750000000001</v>
      </c>
      <c r="G52" s="324">
        <v>26.891666666666669</v>
      </c>
      <c r="H52" s="324">
        <v>25.774999999999999</v>
      </c>
      <c r="I52" s="324">
        <v>21.76</v>
      </c>
      <c r="J52" s="324">
        <v>11.45</v>
      </c>
      <c r="K52" s="324">
        <v>30.805555555555557</v>
      </c>
      <c r="L52" s="280">
        <v>31.612500000000001</v>
      </c>
      <c r="M52" s="324">
        <v>30.166666666666668</v>
      </c>
      <c r="N52" s="324">
        <v>33.598887909073092</v>
      </c>
      <c r="O52" s="323">
        <f>AVERAGE(C52:N52)</f>
        <v>28.0249787956635</v>
      </c>
    </row>
    <row r="53" spans="1:15" ht="15" customHeight="1" x14ac:dyDescent="0.25">
      <c r="A53" s="213" t="s">
        <v>341</v>
      </c>
      <c r="B53" s="276" t="s">
        <v>14</v>
      </c>
      <c r="C53" s="324">
        <v>32.885375000000003</v>
      </c>
      <c r="D53" s="324">
        <v>32.170833333333334</v>
      </c>
      <c r="E53" s="324">
        <v>31.052083333333332</v>
      </c>
      <c r="F53" s="324">
        <v>28.808250000000001</v>
      </c>
      <c r="G53" s="324">
        <v>27.745833333333334</v>
      </c>
      <c r="H53" s="324">
        <v>25.671875</v>
      </c>
      <c r="I53" s="324">
        <v>21.76</v>
      </c>
      <c r="J53" s="324">
        <v>17.25</v>
      </c>
      <c r="K53" s="324">
        <v>30.930555555555557</v>
      </c>
      <c r="L53" s="280">
        <v>32.032499999999999</v>
      </c>
      <c r="M53" s="324">
        <v>30.44166666666667</v>
      </c>
      <c r="N53" s="324">
        <v>33.788696600039188</v>
      </c>
      <c r="O53" s="323">
        <f>AVERAGE(C53:N53)</f>
        <v>28.711472401855119</v>
      </c>
    </row>
    <row r="54" spans="1:15" ht="15" customHeight="1" x14ac:dyDescent="0.25">
      <c r="A54" s="213" t="s">
        <v>29</v>
      </c>
      <c r="B54" s="276" t="s">
        <v>14</v>
      </c>
      <c r="C54" s="324">
        <v>29.216093749999999</v>
      </c>
      <c r="D54" s="324">
        <v>28.030666666666665</v>
      </c>
      <c r="E54" s="324">
        <v>29.079166666666666</v>
      </c>
      <c r="F54" s="324">
        <v>27.6875</v>
      </c>
      <c r="G54" s="324">
        <v>27.804166666666667</v>
      </c>
      <c r="H54" s="324">
        <v>26.853124999999999</v>
      </c>
      <c r="I54" s="324">
        <v>20.848000000000003</v>
      </c>
      <c r="J54" s="324">
        <v>21.2</v>
      </c>
      <c r="K54" s="324">
        <v>27.28125</v>
      </c>
      <c r="L54" s="280">
        <v>27.594999999999999</v>
      </c>
      <c r="M54" s="324">
        <v>28.25416666666667</v>
      </c>
      <c r="N54" s="324">
        <v>30.230226092494615</v>
      </c>
      <c r="O54" s="323">
        <f>AVERAGE(C54:N54)</f>
        <v>27.006613459096773</v>
      </c>
    </row>
    <row r="55" spans="1:15" ht="15" customHeight="1" x14ac:dyDescent="0.25">
      <c r="A55" s="213" t="s">
        <v>30</v>
      </c>
      <c r="B55" s="276" t="s">
        <v>14</v>
      </c>
      <c r="C55" s="324">
        <v>32.117656250000003</v>
      </c>
      <c r="D55" s="324">
        <v>29.811916666666665</v>
      </c>
      <c r="E55" s="324">
        <v>30.858333333333334</v>
      </c>
      <c r="F55" s="324">
        <v>29.415624999999999</v>
      </c>
      <c r="G55" s="324">
        <v>29.087499999999999</v>
      </c>
      <c r="H55" s="324">
        <v>26.196874999999999</v>
      </c>
      <c r="I55" s="324">
        <v>21.2</v>
      </c>
      <c r="J55" s="324">
        <v>21.2</v>
      </c>
      <c r="K55" s="324">
        <v>32.402777777777771</v>
      </c>
      <c r="L55" s="280">
        <v>39.270000000000003</v>
      </c>
      <c r="M55" s="324">
        <v>32.6875</v>
      </c>
      <c r="N55" s="324">
        <v>39.079820285452996</v>
      </c>
      <c r="O55" s="323">
        <f>AVERAGE(C55:N55)</f>
        <v>30.277333692769229</v>
      </c>
    </row>
    <row r="56" spans="1:15" ht="15" customHeight="1" x14ac:dyDescent="0.25">
      <c r="A56" s="213" t="s">
        <v>31</v>
      </c>
      <c r="B56" s="276" t="s">
        <v>14</v>
      </c>
      <c r="C56" s="324">
        <v>30.905124999999998</v>
      </c>
      <c r="D56" s="324">
        <v>30.020833333333332</v>
      </c>
      <c r="E56" s="324">
        <v>29.375</v>
      </c>
      <c r="F56" s="324">
        <v>31.039500000000004</v>
      </c>
      <c r="G56" s="324">
        <v>31.737500000000001</v>
      </c>
      <c r="H56" s="324">
        <v>30.396875000000001</v>
      </c>
      <c r="I56" s="324">
        <v>21.266666666666666</v>
      </c>
      <c r="J56" s="324">
        <v>17.55</v>
      </c>
      <c r="K56" s="324">
        <v>32.715277777777779</v>
      </c>
      <c r="L56" s="280">
        <v>34.35</v>
      </c>
      <c r="M56" s="324">
        <v>31.473125</v>
      </c>
      <c r="N56" s="324">
        <v>34.190833414984645</v>
      </c>
      <c r="O56" s="323">
        <f>AVERAGE(C56:N56)</f>
        <v>29.585061349396867</v>
      </c>
    </row>
    <row r="57" spans="1:15" ht="15" customHeight="1" x14ac:dyDescent="0.25">
      <c r="A57" s="326" t="s">
        <v>342</v>
      </c>
      <c r="B57" s="276"/>
      <c r="C57" s="320"/>
      <c r="D57" s="320"/>
      <c r="E57" s="320"/>
      <c r="F57" s="320"/>
      <c r="G57" s="320"/>
      <c r="H57" s="321"/>
      <c r="I57" s="320"/>
      <c r="J57" s="320"/>
      <c r="K57" s="324"/>
      <c r="L57" s="280"/>
      <c r="M57" s="324"/>
      <c r="N57" s="324"/>
      <c r="O57" s="323"/>
    </row>
    <row r="58" spans="1:15" ht="15" customHeight="1" x14ac:dyDescent="0.25">
      <c r="A58" s="213" t="s">
        <v>32</v>
      </c>
      <c r="B58" s="276" t="s">
        <v>263</v>
      </c>
      <c r="C58" s="320">
        <v>18.068750000000001</v>
      </c>
      <c r="D58" s="320">
        <v>18.170666666666666</v>
      </c>
      <c r="E58" s="320">
        <v>20.414541666666665</v>
      </c>
      <c r="F58" s="339">
        <v>25.158249999999999</v>
      </c>
      <c r="G58" s="325">
        <v>26.25</v>
      </c>
      <c r="H58" s="325">
        <v>28.246874999999999</v>
      </c>
      <c r="I58" s="320">
        <v>24.68</v>
      </c>
      <c r="J58" s="320">
        <v>15</v>
      </c>
      <c r="K58" s="324">
        <v>15.423611111111112</v>
      </c>
      <c r="L58" s="280">
        <v>13.862500000000001</v>
      </c>
      <c r="M58" s="324">
        <v>14.125</v>
      </c>
      <c r="N58" s="324">
        <v>18.431390440263897</v>
      </c>
      <c r="O58" s="323">
        <f t="shared" si="1"/>
        <v>19.819298740392362</v>
      </c>
    </row>
    <row r="59" spans="1:15" ht="15" customHeight="1" x14ac:dyDescent="0.25">
      <c r="A59" s="213" t="s">
        <v>33</v>
      </c>
      <c r="B59" s="276" t="s">
        <v>263</v>
      </c>
      <c r="C59" s="320">
        <v>3.5460937499999998</v>
      </c>
      <c r="D59" s="320">
        <v>3.456375</v>
      </c>
      <c r="E59" s="320">
        <v>3.4833749999999997</v>
      </c>
      <c r="F59" s="320">
        <v>3.8238750000000001</v>
      </c>
      <c r="G59" s="320">
        <v>3.8604166666666666</v>
      </c>
      <c r="H59" s="321">
        <v>3.1984374999999998</v>
      </c>
      <c r="I59" s="320">
        <v>3.66</v>
      </c>
      <c r="J59" s="320">
        <v>3.55</v>
      </c>
      <c r="K59" s="324">
        <v>3.4138194444444445</v>
      </c>
      <c r="L59" s="324">
        <v>3.4674999999999998</v>
      </c>
      <c r="M59" s="324">
        <v>6.8614166666666678</v>
      </c>
      <c r="N59" s="324">
        <v>3.510883780238204</v>
      </c>
      <c r="O59" s="323">
        <f t="shared" si="1"/>
        <v>3.8193494006679991</v>
      </c>
    </row>
    <row r="60" spans="1:15" ht="15" customHeight="1" x14ac:dyDescent="0.25">
      <c r="A60" s="213" t="s">
        <v>34</v>
      </c>
      <c r="B60" s="276" t="s">
        <v>263</v>
      </c>
      <c r="C60" s="320">
        <v>41.574437500000002</v>
      </c>
      <c r="D60" s="320">
        <v>39.925416666666671</v>
      </c>
      <c r="E60" s="320">
        <v>41.847875000000002</v>
      </c>
      <c r="F60" s="320">
        <v>45.465625000000003</v>
      </c>
      <c r="G60" s="320">
        <v>42.433333333333337</v>
      </c>
      <c r="H60" s="321">
        <v>41.131250000000001</v>
      </c>
      <c r="I60" s="320">
        <v>34.911999999999999</v>
      </c>
      <c r="J60" s="320">
        <v>38.5</v>
      </c>
      <c r="K60" s="324">
        <v>44.447916666666664</v>
      </c>
      <c r="L60" s="280">
        <v>46.952500000000001</v>
      </c>
      <c r="M60" s="324">
        <v>42.833333333333336</v>
      </c>
      <c r="N60" s="324">
        <v>45.057182458031228</v>
      </c>
      <c r="O60" s="323">
        <f t="shared" si="1"/>
        <v>42.0900724965026</v>
      </c>
    </row>
    <row r="61" spans="1:15" ht="15" customHeight="1" x14ac:dyDescent="0.25">
      <c r="A61" s="213" t="s">
        <v>245</v>
      </c>
      <c r="B61" s="276" t="s">
        <v>356</v>
      </c>
      <c r="C61" s="320">
        <v>28.787045833333337</v>
      </c>
      <c r="D61" s="320">
        <v>41.027089814814815</v>
      </c>
      <c r="E61" s="320">
        <v>53.811277777777775</v>
      </c>
      <c r="F61" s="320">
        <v>49.55616666666667</v>
      </c>
      <c r="G61" s="320">
        <v>26.213999999999999</v>
      </c>
      <c r="H61" s="321">
        <v>13.542697916666668</v>
      </c>
      <c r="I61" s="320">
        <v>11.145120000000002</v>
      </c>
      <c r="J61" s="320">
        <v>10.7165</v>
      </c>
      <c r="K61" s="324">
        <v>11.988807870370371</v>
      </c>
      <c r="L61" s="280">
        <v>15.681324999999998</v>
      </c>
      <c r="M61" s="324">
        <v>23.02277777777778</v>
      </c>
      <c r="N61" s="324">
        <v>26.24725028986218</v>
      </c>
      <c r="O61" s="323">
        <f t="shared" si="1"/>
        <v>25.978338245605798</v>
      </c>
    </row>
    <row r="62" spans="1:15" ht="15" customHeight="1" x14ac:dyDescent="0.25">
      <c r="A62" s="213" t="s">
        <v>343</v>
      </c>
      <c r="B62" s="276"/>
      <c r="C62" s="320">
        <v>38.881196428571428</v>
      </c>
      <c r="D62" s="320">
        <v>58.486057539682541</v>
      </c>
      <c r="E62" s="320">
        <v>71.111815476190486</v>
      </c>
      <c r="F62" s="320">
        <v>68.614383928571428</v>
      </c>
      <c r="G62" s="320">
        <v>38.627595238095239</v>
      </c>
      <c r="H62" s="321">
        <v>18.637941964285716</v>
      </c>
      <c r="I62" s="320">
        <v>12.441600000000008</v>
      </c>
      <c r="J62" s="320">
        <v>14.250999999999996</v>
      </c>
      <c r="K62" s="324">
        <v>16.256041666666672</v>
      </c>
      <c r="L62" s="280">
        <v>21.305217857142861</v>
      </c>
      <c r="M62" s="324">
        <v>26.168494047619049</v>
      </c>
      <c r="N62" s="324">
        <v>31.086775251252771</v>
      </c>
      <c r="O62" s="323">
        <f t="shared" si="1"/>
        <v>34.655676616506518</v>
      </c>
    </row>
    <row r="63" spans="1:15" ht="15" customHeight="1" x14ac:dyDescent="0.25">
      <c r="A63" s="213" t="s">
        <v>35</v>
      </c>
      <c r="B63" s="276" t="s">
        <v>263</v>
      </c>
      <c r="C63" s="320">
        <v>40.404656250000002</v>
      </c>
      <c r="D63" s="320">
        <v>39.653863095238101</v>
      </c>
      <c r="E63" s="320">
        <v>46.422916666666666</v>
      </c>
      <c r="F63" s="320">
        <v>44.524999999999999</v>
      </c>
      <c r="G63" s="320">
        <v>39.170833333333334</v>
      </c>
      <c r="H63" s="321">
        <v>39.421875</v>
      </c>
      <c r="I63" s="320">
        <v>36.071999999999996</v>
      </c>
      <c r="J63" s="320">
        <v>39.299999999999997</v>
      </c>
      <c r="K63" s="324">
        <v>41.253472222222221</v>
      </c>
      <c r="L63" s="280">
        <v>44.072499999999998</v>
      </c>
      <c r="M63" s="324">
        <v>41.116791666666671</v>
      </c>
      <c r="N63" s="324">
        <v>40.698516803840882</v>
      </c>
      <c r="O63" s="323">
        <f t="shared" si="1"/>
        <v>41.00936875316399</v>
      </c>
    </row>
    <row r="64" spans="1:15" ht="15" customHeight="1" x14ac:dyDescent="0.25">
      <c r="A64" s="213" t="s">
        <v>317</v>
      </c>
      <c r="B64" s="276" t="s">
        <v>356</v>
      </c>
      <c r="C64" s="320">
        <v>36.326218750000002</v>
      </c>
      <c r="D64" s="320">
        <v>35.950499999999998</v>
      </c>
      <c r="E64" s="320">
        <v>35.541666666666671</v>
      </c>
      <c r="F64" s="320">
        <v>38.981250000000003</v>
      </c>
      <c r="G64" s="320">
        <v>38.316666666666663</v>
      </c>
      <c r="H64" s="321">
        <v>39.75</v>
      </c>
      <c r="I64" s="320">
        <v>39.808</v>
      </c>
      <c r="J64" s="320">
        <v>31.2</v>
      </c>
      <c r="K64" s="324">
        <v>36.548611111111107</v>
      </c>
      <c r="L64" s="280">
        <v>38.015000000000001</v>
      </c>
      <c r="M64" s="324">
        <v>35.983333333333334</v>
      </c>
      <c r="N64" s="324">
        <v>37.544242765693383</v>
      </c>
      <c r="O64" s="323">
        <f t="shared" si="1"/>
        <v>36.997124107789261</v>
      </c>
    </row>
    <row r="65" spans="1:15" ht="15" customHeight="1" x14ac:dyDescent="0.25">
      <c r="A65" s="213" t="s">
        <v>300</v>
      </c>
      <c r="B65" s="276" t="s">
        <v>356</v>
      </c>
      <c r="C65" s="320">
        <v>34.32</v>
      </c>
      <c r="D65" s="320">
        <v>27.701333333333334</v>
      </c>
      <c r="E65" s="320">
        <v>30.899958333333331</v>
      </c>
      <c r="F65" s="320">
        <v>34.8125</v>
      </c>
      <c r="G65" s="320">
        <v>34.683333333333337</v>
      </c>
      <c r="H65" s="321">
        <v>34.337499999999999</v>
      </c>
      <c r="I65" s="320">
        <v>28.480000000000004</v>
      </c>
      <c r="J65" s="320">
        <v>48</v>
      </c>
      <c r="K65" s="324">
        <v>39.815972222222221</v>
      </c>
      <c r="L65" s="280">
        <v>42</v>
      </c>
      <c r="M65" s="324">
        <v>36</v>
      </c>
      <c r="N65" s="324">
        <v>30</v>
      </c>
      <c r="O65" s="323">
        <f t="shared" si="1"/>
        <v>35.087549768518521</v>
      </c>
    </row>
    <row r="66" spans="1:15" ht="15" customHeight="1" x14ac:dyDescent="0.25">
      <c r="A66" s="213" t="s">
        <v>36</v>
      </c>
      <c r="B66" s="276" t="s">
        <v>263</v>
      </c>
      <c r="C66" s="320">
        <v>34.696874999999999</v>
      </c>
      <c r="D66" s="320">
        <v>35.441625000000009</v>
      </c>
      <c r="E66" s="320">
        <v>40.47775</v>
      </c>
      <c r="F66" s="320">
        <v>38.035312500000003</v>
      </c>
      <c r="G66" s="320">
        <v>36.391666666666666</v>
      </c>
      <c r="H66" s="321">
        <v>33.387500000000003</v>
      </c>
      <c r="I66" s="320">
        <v>32.176000000000002</v>
      </c>
      <c r="J66" s="320">
        <v>29.25</v>
      </c>
      <c r="K66" s="324">
        <v>38.8125</v>
      </c>
      <c r="L66" s="280">
        <v>44.32</v>
      </c>
      <c r="M66" s="324">
        <v>45.00833333333334</v>
      </c>
      <c r="N66" s="324">
        <v>48.578089277549154</v>
      </c>
      <c r="O66" s="323">
        <f t="shared" si="1"/>
        <v>38.047970981462427</v>
      </c>
    </row>
    <row r="67" spans="1:15" ht="15" customHeight="1" x14ac:dyDescent="0.25">
      <c r="A67" s="213" t="s">
        <v>318</v>
      </c>
      <c r="B67" s="276" t="s">
        <v>263</v>
      </c>
      <c r="C67" s="320">
        <v>4.2635416666666668</v>
      </c>
      <c r="D67" s="320">
        <v>4.1729166666666666</v>
      </c>
      <c r="E67" s="320">
        <v>8.2583333333333329</v>
      </c>
      <c r="F67" s="320">
        <v>4.2855000000000008</v>
      </c>
      <c r="G67" s="320">
        <v>4.7034722222222225</v>
      </c>
      <c r="H67" s="321">
        <v>5.1669583333333335</v>
      </c>
      <c r="I67" s="320">
        <v>4.1719999999999997</v>
      </c>
      <c r="J67" s="320">
        <v>4</v>
      </c>
      <c r="K67" s="324">
        <v>4.8299652777777782</v>
      </c>
      <c r="L67" s="280">
        <v>5.1477500000000003</v>
      </c>
      <c r="M67" s="324">
        <v>7.4291666666666654</v>
      </c>
      <c r="N67" s="324">
        <v>5.159329275262917</v>
      </c>
      <c r="O67" s="323">
        <f t="shared" si="1"/>
        <v>5.1324111201607989</v>
      </c>
    </row>
    <row r="68" spans="1:15" ht="15" customHeight="1" x14ac:dyDescent="0.25">
      <c r="A68" s="213" t="s">
        <v>37</v>
      </c>
      <c r="B68" s="331" t="s">
        <v>14</v>
      </c>
      <c r="C68" s="324">
        <v>237.16191964285716</v>
      </c>
      <c r="D68" s="324">
        <v>220.14815476190472</v>
      </c>
      <c r="E68" s="324">
        <v>237.51245535714284</v>
      </c>
      <c r="F68" s="324">
        <v>217.42205357142859</v>
      </c>
      <c r="G68" s="324">
        <v>179.52875</v>
      </c>
      <c r="H68" s="324">
        <v>224.37625000000003</v>
      </c>
      <c r="I68" s="324">
        <v>149.07</v>
      </c>
      <c r="J68" s="324">
        <v>281.25</v>
      </c>
      <c r="K68" s="324">
        <v>262.14865319865322</v>
      </c>
      <c r="L68" s="280">
        <v>260.66174999999998</v>
      </c>
      <c r="M68" s="324">
        <v>256.1866020114943</v>
      </c>
      <c r="N68" s="324">
        <v>273.34584711508575</v>
      </c>
      <c r="O68" s="323">
        <f>AVERAGE(C68:N68)</f>
        <v>233.23436963821391</v>
      </c>
    </row>
    <row r="69" spans="1:15" ht="15" customHeight="1" x14ac:dyDescent="0.25">
      <c r="A69" s="213" t="s">
        <v>38</v>
      </c>
      <c r="B69" s="331" t="s">
        <v>356</v>
      </c>
      <c r="C69" s="324">
        <v>53.567812500000002</v>
      </c>
      <c r="D69" s="324">
        <v>55.58508333333333</v>
      </c>
      <c r="E69" s="324">
        <v>67.208250000000007</v>
      </c>
      <c r="F69" s="324">
        <v>73.75</v>
      </c>
      <c r="G69" s="324">
        <v>63.45833333333335</v>
      </c>
      <c r="H69" s="324">
        <v>43.8125</v>
      </c>
      <c r="I69" s="324">
        <v>20.882352941176471</v>
      </c>
      <c r="J69" s="324">
        <v>50</v>
      </c>
      <c r="K69" s="324">
        <v>61.145833333333336</v>
      </c>
      <c r="L69" s="280">
        <v>73.55</v>
      </c>
      <c r="M69" s="324">
        <v>51.875</v>
      </c>
      <c r="N69" s="324">
        <v>58.3404369978444</v>
      </c>
      <c r="O69" s="323">
        <f>AVERAGE(C69:N69)</f>
        <v>56.097966869918416</v>
      </c>
    </row>
    <row r="70" spans="1:15" ht="15" customHeight="1" x14ac:dyDescent="0.25">
      <c r="A70" s="213" t="s">
        <v>201</v>
      </c>
      <c r="B70" s="331" t="s">
        <v>263</v>
      </c>
      <c r="C70" s="324">
        <v>18.463750000000001</v>
      </c>
      <c r="D70" s="324">
        <v>18.715277777777775</v>
      </c>
      <c r="E70" s="324">
        <v>18.875</v>
      </c>
      <c r="F70" s="324">
        <v>17.25</v>
      </c>
      <c r="G70" s="324">
        <v>18.2</v>
      </c>
      <c r="H70" s="324">
        <v>18.5</v>
      </c>
      <c r="I70" s="324">
        <v>17</v>
      </c>
      <c r="J70" s="324">
        <v>16.75</v>
      </c>
      <c r="K70" s="324">
        <v>18.3</v>
      </c>
      <c r="L70" s="324">
        <v>17.75</v>
      </c>
      <c r="M70" s="324">
        <v>18.899999999999999</v>
      </c>
      <c r="N70" s="324">
        <v>18.875</v>
      </c>
      <c r="O70" s="323">
        <f>AVERAGE(C70:N70)</f>
        <v>18.13158564814815</v>
      </c>
    </row>
    <row r="71" spans="1:15" ht="21.75" customHeight="1" x14ac:dyDescent="0.25">
      <c r="A71" s="243" t="s">
        <v>354</v>
      </c>
      <c r="B71" s="363"/>
      <c r="C71" s="336"/>
      <c r="D71" s="336"/>
      <c r="E71" s="336"/>
      <c r="F71" s="336"/>
      <c r="G71" s="336"/>
      <c r="H71" s="336"/>
      <c r="I71" s="336"/>
      <c r="J71" s="336"/>
      <c r="K71" s="336"/>
      <c r="L71" s="292"/>
      <c r="M71" s="336"/>
      <c r="N71" s="336"/>
      <c r="O71" s="340"/>
    </row>
    <row r="72" spans="1:15" x14ac:dyDescent="0.25">
      <c r="A72" s="231" t="s">
        <v>355</v>
      </c>
      <c r="B72" s="363"/>
      <c r="C72" s="336"/>
      <c r="D72" s="336"/>
      <c r="E72" s="336"/>
      <c r="F72" s="336"/>
      <c r="G72" s="336"/>
      <c r="H72" s="336"/>
      <c r="I72" s="336"/>
      <c r="J72" s="336"/>
      <c r="K72" s="336"/>
      <c r="L72" s="292"/>
      <c r="M72" s="336"/>
      <c r="N72" s="336"/>
      <c r="O72" s="340"/>
    </row>
    <row r="73" spans="1:15" x14ac:dyDescent="0.25">
      <c r="A73" s="231"/>
      <c r="B73" s="363"/>
      <c r="C73" s="336"/>
      <c r="D73" s="336"/>
      <c r="E73" s="336"/>
      <c r="F73" s="336"/>
      <c r="G73" s="336"/>
      <c r="H73" s="336"/>
      <c r="I73" s="336"/>
      <c r="J73" s="336"/>
      <c r="K73" s="336"/>
      <c r="L73" s="292"/>
      <c r="M73" s="336"/>
      <c r="N73" s="336"/>
      <c r="O73" s="340"/>
    </row>
    <row r="74" spans="1:15" ht="18" x14ac:dyDescent="0.25">
      <c r="A74" s="691" t="str">
        <f>A42</f>
        <v>Precios Promedios Detallista Mensuales por Productos de los Principales Mercados de  Santo Domingo, 2009.</v>
      </c>
      <c r="B74" s="691"/>
      <c r="C74" s="691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1"/>
    </row>
    <row r="75" spans="1:15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273"/>
    </row>
    <row r="76" spans="1:15" s="313" customFormat="1" x14ac:dyDescent="0.25">
      <c r="A76" s="239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</row>
    <row r="77" spans="1:15" s="313" customFormat="1" x14ac:dyDescent="0.25">
      <c r="A77" s="210" t="s">
        <v>0</v>
      </c>
      <c r="B77" s="210" t="s">
        <v>263</v>
      </c>
      <c r="C77" s="210" t="s">
        <v>1</v>
      </c>
      <c r="D77" s="210" t="s">
        <v>2</v>
      </c>
      <c r="E77" s="210" t="s">
        <v>3</v>
      </c>
      <c r="F77" s="210" t="s">
        <v>4</v>
      </c>
      <c r="G77" s="210" t="s">
        <v>5</v>
      </c>
      <c r="H77" s="210" t="s">
        <v>6</v>
      </c>
      <c r="I77" s="210" t="s">
        <v>7</v>
      </c>
      <c r="J77" s="210" t="s">
        <v>8</v>
      </c>
      <c r="K77" s="210" t="s">
        <v>9</v>
      </c>
      <c r="L77" s="210" t="s">
        <v>10</v>
      </c>
      <c r="M77" s="210" t="s">
        <v>11</v>
      </c>
      <c r="N77" s="210" t="s">
        <v>12</v>
      </c>
      <c r="O77" s="210" t="s">
        <v>13</v>
      </c>
    </row>
    <row r="78" spans="1:15" ht="15" customHeight="1" x14ac:dyDescent="0.25">
      <c r="A78" s="341" t="s">
        <v>345</v>
      </c>
      <c r="B78" s="294"/>
      <c r="C78" s="342"/>
      <c r="D78" s="342"/>
      <c r="E78" s="342"/>
      <c r="F78" s="342"/>
      <c r="G78" s="342"/>
      <c r="H78" s="343"/>
      <c r="I78" s="342"/>
      <c r="J78" s="342"/>
      <c r="K78" s="344"/>
      <c r="L78" s="298"/>
      <c r="M78" s="344"/>
      <c r="N78" s="344"/>
      <c r="O78" s="345"/>
    </row>
    <row r="79" spans="1:15" ht="15" customHeight="1" x14ac:dyDescent="0.25">
      <c r="A79" s="213" t="s">
        <v>303</v>
      </c>
      <c r="B79" s="276" t="s">
        <v>263</v>
      </c>
      <c r="C79" s="320">
        <v>9.6037499999999998</v>
      </c>
      <c r="D79" s="320">
        <v>8.9003333333333341</v>
      </c>
      <c r="E79" s="320">
        <v>7.6051666666666673</v>
      </c>
      <c r="F79" s="320">
        <v>7.5680624999999999</v>
      </c>
      <c r="G79" s="320">
        <v>6.7125000000000004</v>
      </c>
      <c r="H79" s="321">
        <v>6.7874999999999996</v>
      </c>
      <c r="I79" s="320">
        <v>4.7919999999999998</v>
      </c>
      <c r="J79" s="320">
        <v>4.2750000000000004</v>
      </c>
      <c r="K79" s="324">
        <v>5.3038194444444446</v>
      </c>
      <c r="L79" s="280">
        <v>6.915</v>
      </c>
      <c r="M79" s="324">
        <v>6.770833333333333</v>
      </c>
      <c r="N79" s="324">
        <v>7.5636665931804821</v>
      </c>
      <c r="O79" s="323">
        <f>AVERAGE(C79:N79)</f>
        <v>6.899802655913188</v>
      </c>
    </row>
    <row r="80" spans="1:15" ht="15" customHeight="1" x14ac:dyDescent="0.25">
      <c r="A80" s="213" t="s">
        <v>346</v>
      </c>
      <c r="B80" s="276" t="s">
        <v>263</v>
      </c>
      <c r="C80" s="320">
        <v>6.34078125</v>
      </c>
      <c r="D80" s="320">
        <v>6.0065416666666671</v>
      </c>
      <c r="E80" s="320">
        <v>5.5176666666666669</v>
      </c>
      <c r="F80" s="320">
        <v>5.6310312499999995</v>
      </c>
      <c r="G80" s="320">
        <v>5.0437500000000002</v>
      </c>
      <c r="H80" s="321">
        <v>5.0968749999999998</v>
      </c>
      <c r="I80" s="320">
        <v>3.4791666666666665</v>
      </c>
      <c r="J80" s="320">
        <v>3.3</v>
      </c>
      <c r="K80" s="324">
        <v>4.0234375</v>
      </c>
      <c r="L80" s="280">
        <v>5.0662500000000001</v>
      </c>
      <c r="M80" s="324">
        <v>4.9749999999999996</v>
      </c>
      <c r="N80" s="324">
        <v>5.8879907244104768</v>
      </c>
      <c r="O80" s="323">
        <f>AVERAGE(C80:N80)</f>
        <v>5.0307075603675395</v>
      </c>
    </row>
    <row r="81" spans="1:15" ht="15" customHeight="1" x14ac:dyDescent="0.25">
      <c r="A81" s="213" t="s">
        <v>347</v>
      </c>
      <c r="B81" s="276" t="s">
        <v>263</v>
      </c>
      <c r="C81" s="320">
        <v>1.9890625</v>
      </c>
      <c r="D81" s="320">
        <v>2.1218750000000002</v>
      </c>
      <c r="E81" s="320">
        <v>2.5107083333333335</v>
      </c>
      <c r="F81" s="320">
        <v>3.0596874999999999</v>
      </c>
      <c r="G81" s="320">
        <v>3.0625</v>
      </c>
      <c r="H81" s="321">
        <v>2.8953125000000002</v>
      </c>
      <c r="I81" s="320">
        <v>2.6458333333333335</v>
      </c>
      <c r="J81" s="320">
        <v>2.1375000000000002</v>
      </c>
      <c r="K81" s="324">
        <v>2.2517361111111112</v>
      </c>
      <c r="L81" s="280">
        <v>2.4395000000000002</v>
      </c>
      <c r="M81" s="324">
        <v>2.1129166666666666</v>
      </c>
      <c r="N81" s="324">
        <v>2.5986878633483572</v>
      </c>
      <c r="O81" s="323">
        <f>AVERAGE(C81:N81)</f>
        <v>2.4854433173160664</v>
      </c>
    </row>
    <row r="82" spans="1:15" ht="15" customHeight="1" x14ac:dyDescent="0.3">
      <c r="A82" s="346" t="s">
        <v>357</v>
      </c>
      <c r="B82" s="301"/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47"/>
    </row>
    <row r="83" spans="1:15" ht="15" customHeight="1" x14ac:dyDescent="0.25">
      <c r="A83" s="213" t="s">
        <v>250</v>
      </c>
      <c r="B83" s="276" t="s">
        <v>14</v>
      </c>
      <c r="C83" s="320">
        <v>69.625</v>
      </c>
      <c r="D83" s="320">
        <v>69.833333333333329</v>
      </c>
      <c r="E83" s="320">
        <v>69.773666666666657</v>
      </c>
      <c r="F83" s="320">
        <v>68.228125000000006</v>
      </c>
      <c r="G83" s="320">
        <v>67.625</v>
      </c>
      <c r="H83" s="321">
        <v>70.140625</v>
      </c>
      <c r="I83" s="320">
        <v>65</v>
      </c>
      <c r="J83" s="320">
        <v>65.150000000000006</v>
      </c>
      <c r="K83" s="324">
        <v>67.864583333333329</v>
      </c>
      <c r="L83" s="280">
        <v>72.875</v>
      </c>
      <c r="M83" s="324">
        <v>66.0625</v>
      </c>
      <c r="N83" s="324">
        <v>71.830255078711872</v>
      </c>
      <c r="O83" s="323">
        <f>AVERAGE(C83:N83)</f>
        <v>68.667340701003766</v>
      </c>
    </row>
    <row r="84" spans="1:15" ht="15" customHeight="1" x14ac:dyDescent="0.25">
      <c r="A84" s="213" t="s">
        <v>251</v>
      </c>
      <c r="B84" s="276" t="s">
        <v>14</v>
      </c>
      <c r="C84" s="320">
        <v>69.625</v>
      </c>
      <c r="D84" s="320">
        <v>67.076333333333324</v>
      </c>
      <c r="E84" s="320">
        <v>67.054166666666674</v>
      </c>
      <c r="F84" s="320">
        <v>66.946875000000006</v>
      </c>
      <c r="G84" s="320">
        <v>69.875</v>
      </c>
      <c r="H84" s="321">
        <v>69.875</v>
      </c>
      <c r="I84" s="320">
        <v>65</v>
      </c>
      <c r="J84" s="320">
        <v>64.150000000000006</v>
      </c>
      <c r="K84" s="324">
        <v>66.961805555555557</v>
      </c>
      <c r="L84" s="280">
        <v>71.525000000000006</v>
      </c>
      <c r="M84" s="324">
        <v>67.5625</v>
      </c>
      <c r="N84" s="324">
        <v>71.050086958651775</v>
      </c>
      <c r="O84" s="323">
        <f t="shared" ref="O84:O93" si="2">AVERAGE(C84:N84)</f>
        <v>68.058480626183936</v>
      </c>
    </row>
    <row r="85" spans="1:15" ht="15" customHeight="1" x14ac:dyDescent="0.25">
      <c r="A85" s="213" t="s">
        <v>252</v>
      </c>
      <c r="B85" s="276" t="s">
        <v>14</v>
      </c>
      <c r="C85" s="320">
        <v>51.807812499999997</v>
      </c>
      <c r="D85" s="320">
        <v>51.704166666666673</v>
      </c>
      <c r="E85" s="320">
        <v>50.345833333333331</v>
      </c>
      <c r="F85" s="320">
        <v>49.318750000000001</v>
      </c>
      <c r="G85" s="320">
        <v>50.125</v>
      </c>
      <c r="H85" s="321">
        <v>52.515625</v>
      </c>
      <c r="I85" s="320">
        <v>51.84</v>
      </c>
      <c r="J85" s="320">
        <v>50.5</v>
      </c>
      <c r="K85" s="324">
        <v>52.708333333333336</v>
      </c>
      <c r="L85" s="280">
        <v>51.66666666666665</v>
      </c>
      <c r="M85" s="324">
        <v>53.1875</v>
      </c>
      <c r="N85" s="324">
        <v>56.901991883859168</v>
      </c>
      <c r="O85" s="323">
        <f t="shared" si="2"/>
        <v>51.885139948654931</v>
      </c>
    </row>
    <row r="86" spans="1:15" ht="15" customHeight="1" x14ac:dyDescent="0.25">
      <c r="A86" s="213" t="s">
        <v>253</v>
      </c>
      <c r="B86" s="276" t="s">
        <v>14</v>
      </c>
      <c r="C86" s="320">
        <v>67.125</v>
      </c>
      <c r="D86" s="320">
        <v>67.5</v>
      </c>
      <c r="E86" s="320">
        <v>66.900000000000006</v>
      </c>
      <c r="F86" s="320">
        <v>67.212500000000006</v>
      </c>
      <c r="G86" s="320">
        <v>68.479166666666657</v>
      </c>
      <c r="H86" s="321">
        <v>68.328125</v>
      </c>
      <c r="I86" s="320">
        <v>65</v>
      </c>
      <c r="J86" s="320">
        <v>65.150000000000006</v>
      </c>
      <c r="K86" s="324">
        <v>66.829861111111114</v>
      </c>
      <c r="L86" s="280">
        <v>71.366666666666674</v>
      </c>
      <c r="M86" s="324">
        <v>67.208333333333343</v>
      </c>
      <c r="N86" s="324">
        <v>66.659930433078586</v>
      </c>
      <c r="O86" s="323">
        <f t="shared" si="2"/>
        <v>67.313298600904702</v>
      </c>
    </row>
    <row r="87" spans="1:15" ht="15" customHeight="1" x14ac:dyDescent="0.25">
      <c r="A87" s="213" t="s">
        <v>348</v>
      </c>
      <c r="B87" s="276" t="s">
        <v>14</v>
      </c>
      <c r="C87" s="320">
        <v>76.599093750000009</v>
      </c>
      <c r="D87" s="320">
        <v>70.506944444444443</v>
      </c>
      <c r="E87" s="320">
        <v>75.864583333333343</v>
      </c>
      <c r="F87" s="320">
        <v>72.721874999999997</v>
      </c>
      <c r="G87" s="320">
        <v>72.154166666666669</v>
      </c>
      <c r="H87" s="321">
        <v>69.609375</v>
      </c>
      <c r="I87" s="320">
        <v>70.096000000000004</v>
      </c>
      <c r="J87" s="320">
        <v>70.125</v>
      </c>
      <c r="K87" s="324">
        <v>70.899305555555557</v>
      </c>
      <c r="L87" s="280">
        <v>72.885000000000005</v>
      </c>
      <c r="M87" s="324">
        <v>69.608333333333334</v>
      </c>
      <c r="N87" s="324">
        <v>71.821428571428569</v>
      </c>
      <c r="O87" s="323">
        <f t="shared" si="2"/>
        <v>71.907592137896827</v>
      </c>
    </row>
    <row r="88" spans="1:15" ht="15" customHeight="1" x14ac:dyDescent="0.25">
      <c r="A88" s="213" t="s">
        <v>349</v>
      </c>
      <c r="B88" s="276" t="s">
        <v>14</v>
      </c>
      <c r="C88" s="320">
        <v>61.554656250000001</v>
      </c>
      <c r="D88" s="320">
        <v>62.423555555555559</v>
      </c>
      <c r="E88" s="320">
        <v>65.041666666666671</v>
      </c>
      <c r="F88" s="320">
        <v>65.546875</v>
      </c>
      <c r="G88" s="320">
        <v>66.362499999999997</v>
      </c>
      <c r="H88" s="321">
        <v>64.921875</v>
      </c>
      <c r="I88" s="320">
        <v>65</v>
      </c>
      <c r="J88" s="320">
        <v>65</v>
      </c>
      <c r="K88" s="324">
        <v>62.440972222222221</v>
      </c>
      <c r="L88" s="280">
        <v>65.3</v>
      </c>
      <c r="M88" s="324">
        <v>60.379166666666677</v>
      </c>
      <c r="N88" s="324">
        <v>66.672200584623425</v>
      </c>
      <c r="O88" s="323">
        <f t="shared" si="2"/>
        <v>64.220288995477873</v>
      </c>
    </row>
    <row r="89" spans="1:15" ht="15" customHeight="1" x14ac:dyDescent="0.25">
      <c r="A89" s="213" t="s">
        <v>257</v>
      </c>
      <c r="B89" s="276" t="s">
        <v>14</v>
      </c>
      <c r="C89" s="320">
        <v>33.244687499999998</v>
      </c>
      <c r="D89" s="320">
        <v>33.25</v>
      </c>
      <c r="E89" s="320">
        <v>33.799999999999997</v>
      </c>
      <c r="F89" s="320">
        <v>35.341666666666661</v>
      </c>
      <c r="G89" s="320">
        <v>30.111111111111114</v>
      </c>
      <c r="H89" s="348">
        <v>27.083333333333336</v>
      </c>
      <c r="I89" s="348">
        <v>27.56</v>
      </c>
      <c r="J89" s="348">
        <v>33.200000000000003</v>
      </c>
      <c r="K89" s="348">
        <v>30.934027777777775</v>
      </c>
      <c r="L89" s="348">
        <v>31.422499999999999</v>
      </c>
      <c r="M89" s="348">
        <v>27.733333333333331</v>
      </c>
      <c r="N89" s="324">
        <v>38.966852967753169</v>
      </c>
      <c r="O89" s="323">
        <f>AVERAGE(C89:N89)</f>
        <v>31.88729272416462</v>
      </c>
    </row>
    <row r="90" spans="1:15" ht="15" customHeight="1" x14ac:dyDescent="0.25">
      <c r="A90" s="213" t="s">
        <v>258</v>
      </c>
      <c r="B90" s="276" t="s">
        <v>14</v>
      </c>
      <c r="C90" s="320">
        <v>40.118749999999999</v>
      </c>
      <c r="D90" s="320">
        <v>40.120833333333337</v>
      </c>
      <c r="E90" s="320">
        <v>40.300624999999997</v>
      </c>
      <c r="F90" s="320">
        <v>40.6171875</v>
      </c>
      <c r="G90" s="320">
        <v>36.487499999999997</v>
      </c>
      <c r="H90" s="321">
        <v>33.853124999999999</v>
      </c>
      <c r="I90" s="320">
        <v>34.735999999999997</v>
      </c>
      <c r="J90" s="320">
        <v>40</v>
      </c>
      <c r="K90" s="324">
        <v>39.204861111111107</v>
      </c>
      <c r="L90" s="280">
        <v>38.524999999999999</v>
      </c>
      <c r="M90" s="324">
        <v>36.975000000000001</v>
      </c>
      <c r="N90" s="324">
        <v>39.254041740152857</v>
      </c>
      <c r="O90" s="323">
        <f t="shared" si="2"/>
        <v>38.349410307049773</v>
      </c>
    </row>
    <row r="91" spans="1:15" ht="15" customHeight="1" x14ac:dyDescent="0.25">
      <c r="A91" s="213" t="s">
        <v>256</v>
      </c>
      <c r="B91" s="276" t="s">
        <v>14</v>
      </c>
      <c r="C91" s="324">
        <v>86.887500000000003</v>
      </c>
      <c r="D91" s="324">
        <v>85.5625</v>
      </c>
      <c r="E91" s="324">
        <v>82.137541666666664</v>
      </c>
      <c r="F91" s="324">
        <v>79.859375</v>
      </c>
      <c r="G91" s="324">
        <v>80.279166666666669</v>
      </c>
      <c r="H91" s="324">
        <v>77.5625</v>
      </c>
      <c r="I91" s="324">
        <v>72.2</v>
      </c>
      <c r="J91" s="324">
        <v>74.5</v>
      </c>
      <c r="K91" s="324">
        <v>81.21875</v>
      </c>
      <c r="L91" s="324">
        <v>80.984999999999999</v>
      </c>
      <c r="M91" s="324">
        <v>76.629166666666677</v>
      </c>
      <c r="N91" s="324">
        <v>72.364701047314227</v>
      </c>
      <c r="O91" s="323">
        <f>AVERAGE(C91:N91)</f>
        <v>79.182183420609533</v>
      </c>
    </row>
    <row r="92" spans="1:15" ht="15" customHeight="1" x14ac:dyDescent="0.25">
      <c r="A92" s="326" t="s">
        <v>321</v>
      </c>
      <c r="B92" s="276"/>
      <c r="C92" s="320"/>
      <c r="D92" s="320"/>
      <c r="E92" s="320"/>
      <c r="F92" s="320"/>
      <c r="G92" s="320"/>
      <c r="H92" s="321"/>
      <c r="I92" s="320"/>
      <c r="J92" s="320"/>
      <c r="K92" s="324"/>
      <c r="L92" s="280"/>
      <c r="M92" s="324"/>
      <c r="N92" s="324"/>
      <c r="O92" s="323"/>
    </row>
    <row r="93" spans="1:15" ht="15" customHeight="1" x14ac:dyDescent="0.25">
      <c r="A93" s="213" t="s">
        <v>358</v>
      </c>
      <c r="B93" s="276" t="s">
        <v>263</v>
      </c>
      <c r="C93" s="320">
        <v>4.3619374999999998</v>
      </c>
      <c r="D93" s="320">
        <v>4.4364583333333334</v>
      </c>
      <c r="E93" s="320">
        <v>4.6769999999999996</v>
      </c>
      <c r="F93" s="320">
        <v>4.9272187499999998</v>
      </c>
      <c r="G93" s="304">
        <v>4.3121666666666663</v>
      </c>
      <c r="H93" s="304">
        <v>4.18</v>
      </c>
      <c r="I93" s="320">
        <v>3.92</v>
      </c>
      <c r="J93" s="320">
        <v>3.89</v>
      </c>
      <c r="K93" s="324">
        <v>3.757337962962962</v>
      </c>
      <c r="L93" s="280">
        <v>3.2493666666666661</v>
      </c>
      <c r="M93" s="324">
        <v>3.45</v>
      </c>
      <c r="N93" s="324">
        <v>3.79</v>
      </c>
      <c r="O93" s="323">
        <f t="shared" si="2"/>
        <v>4.0792904899691358</v>
      </c>
    </row>
    <row r="94" spans="1:15" x14ac:dyDescent="0.25">
      <c r="A94" s="231"/>
      <c r="B94" s="311"/>
      <c r="C94" s="26"/>
      <c r="D94" s="26"/>
      <c r="E94" s="26"/>
      <c r="F94" s="26"/>
      <c r="G94" s="26"/>
      <c r="H94" s="27"/>
      <c r="I94" s="26"/>
      <c r="J94" s="26"/>
      <c r="K94" s="28"/>
      <c r="L94" s="29"/>
      <c r="M94" s="28"/>
      <c r="N94" s="28"/>
      <c r="O94" s="337"/>
    </row>
    <row r="95" spans="1:15" x14ac:dyDescent="0.25">
      <c r="A95" s="243" t="s">
        <v>359</v>
      </c>
      <c r="B95" s="306"/>
      <c r="C95" s="8"/>
      <c r="D95" s="307"/>
      <c r="E95" s="8"/>
      <c r="F95" s="8"/>
      <c r="G95" s="8"/>
      <c r="H95" s="8"/>
      <c r="I95" s="8"/>
      <c r="J95" s="8"/>
      <c r="K95" s="8"/>
      <c r="L95" s="8"/>
      <c r="M95" s="8"/>
      <c r="N95" s="8"/>
      <c r="O95" s="308"/>
    </row>
    <row r="96" spans="1:15" x14ac:dyDescent="0.25">
      <c r="A96" s="231" t="s">
        <v>355</v>
      </c>
      <c r="B96" s="306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308"/>
    </row>
    <row r="98" spans="3:14" x14ac:dyDescent="0.25"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</row>
    <row r="102" spans="3:14" x14ac:dyDescent="0.25"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</row>
    <row r="103" spans="3:14" x14ac:dyDescent="0.25">
      <c r="C103" s="349"/>
      <c r="D103" s="349"/>
      <c r="E103" s="349"/>
      <c r="F103" s="349"/>
      <c r="G103" s="349"/>
      <c r="H103" s="350"/>
      <c r="I103" s="349"/>
      <c r="J103" s="349"/>
      <c r="K103" s="351"/>
      <c r="L103" s="352"/>
      <c r="M103" s="351"/>
      <c r="N103" s="351"/>
    </row>
    <row r="104" spans="3:14" x14ac:dyDescent="0.25">
      <c r="C104" s="26"/>
      <c r="D104" s="26"/>
      <c r="E104" s="26"/>
      <c r="F104" s="26"/>
      <c r="G104" s="26"/>
      <c r="H104" s="27"/>
      <c r="I104" s="26"/>
      <c r="J104" s="26"/>
      <c r="K104" s="28"/>
      <c r="L104" s="29"/>
      <c r="M104" s="28"/>
      <c r="N104" s="28"/>
    </row>
    <row r="176" spans="10:10" x14ac:dyDescent="0.25">
      <c r="J176" s="353"/>
    </row>
    <row r="177" spans="10:10" x14ac:dyDescent="0.25">
      <c r="J177" s="353"/>
    </row>
  </sheetData>
  <mergeCells count="3">
    <mergeCell ref="A1:O1"/>
    <mergeCell ref="A42:O42"/>
    <mergeCell ref="A74:O74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4"/>
  <sheetViews>
    <sheetView zoomScale="80" zoomScaleNormal="80" workbookViewId="0">
      <selection activeCell="K23" sqref="K23"/>
    </sheetView>
  </sheetViews>
  <sheetFormatPr baseColWidth="10" defaultRowHeight="13.5" x14ac:dyDescent="0.25"/>
  <cols>
    <col min="1" max="1" width="22.28515625" style="272" customWidth="1"/>
    <col min="2" max="2" width="5.5703125" style="5" customWidth="1"/>
    <col min="3" max="14" width="10" style="272" customWidth="1"/>
    <col min="15" max="15" width="10" style="313" customWidth="1"/>
    <col min="16" max="16" width="11.42578125" style="272"/>
    <col min="17" max="17" width="20" style="272" customWidth="1"/>
    <col min="18" max="254" width="11.42578125" style="272"/>
    <col min="255" max="255" width="18.140625" style="272" customWidth="1"/>
    <col min="256" max="256" width="5.5703125" style="272" customWidth="1"/>
    <col min="257" max="270" width="10" style="272" customWidth="1"/>
    <col min="271" max="271" width="9.28515625" style="272" customWidth="1"/>
    <col min="272" max="272" width="11.42578125" style="272"/>
    <col min="273" max="273" width="20" style="272" customWidth="1"/>
    <col min="274" max="510" width="11.42578125" style="272"/>
    <col min="511" max="511" width="18.140625" style="272" customWidth="1"/>
    <col min="512" max="512" width="5.5703125" style="272" customWidth="1"/>
    <col min="513" max="526" width="10" style="272" customWidth="1"/>
    <col min="527" max="527" width="9.28515625" style="272" customWidth="1"/>
    <col min="528" max="528" width="11.42578125" style="272"/>
    <col min="529" max="529" width="20" style="272" customWidth="1"/>
    <col min="530" max="766" width="11.42578125" style="272"/>
    <col min="767" max="767" width="18.140625" style="272" customWidth="1"/>
    <col min="768" max="768" width="5.5703125" style="272" customWidth="1"/>
    <col min="769" max="782" width="10" style="272" customWidth="1"/>
    <col min="783" max="783" width="9.28515625" style="272" customWidth="1"/>
    <col min="784" max="784" width="11.42578125" style="272"/>
    <col min="785" max="785" width="20" style="272" customWidth="1"/>
    <col min="786" max="1022" width="11.42578125" style="272"/>
    <col min="1023" max="1023" width="18.140625" style="272" customWidth="1"/>
    <col min="1024" max="1024" width="5.5703125" style="272" customWidth="1"/>
    <col min="1025" max="1038" width="10" style="272" customWidth="1"/>
    <col min="1039" max="1039" width="9.28515625" style="272" customWidth="1"/>
    <col min="1040" max="1040" width="11.42578125" style="272"/>
    <col min="1041" max="1041" width="20" style="272" customWidth="1"/>
    <col min="1042" max="1278" width="11.42578125" style="272"/>
    <col min="1279" max="1279" width="18.140625" style="272" customWidth="1"/>
    <col min="1280" max="1280" width="5.5703125" style="272" customWidth="1"/>
    <col min="1281" max="1294" width="10" style="272" customWidth="1"/>
    <col min="1295" max="1295" width="9.28515625" style="272" customWidth="1"/>
    <col min="1296" max="1296" width="11.42578125" style="272"/>
    <col min="1297" max="1297" width="20" style="272" customWidth="1"/>
    <col min="1298" max="1534" width="11.42578125" style="272"/>
    <col min="1535" max="1535" width="18.140625" style="272" customWidth="1"/>
    <col min="1536" max="1536" width="5.5703125" style="272" customWidth="1"/>
    <col min="1537" max="1550" width="10" style="272" customWidth="1"/>
    <col min="1551" max="1551" width="9.28515625" style="272" customWidth="1"/>
    <col min="1552" max="1552" width="11.42578125" style="272"/>
    <col min="1553" max="1553" width="20" style="272" customWidth="1"/>
    <col min="1554" max="1790" width="11.42578125" style="272"/>
    <col min="1791" max="1791" width="18.140625" style="272" customWidth="1"/>
    <col min="1792" max="1792" width="5.5703125" style="272" customWidth="1"/>
    <col min="1793" max="1806" width="10" style="272" customWidth="1"/>
    <col min="1807" max="1807" width="9.28515625" style="272" customWidth="1"/>
    <col min="1808" max="1808" width="11.42578125" style="272"/>
    <col min="1809" max="1809" width="20" style="272" customWidth="1"/>
    <col min="1810" max="2046" width="11.42578125" style="272"/>
    <col min="2047" max="2047" width="18.140625" style="272" customWidth="1"/>
    <col min="2048" max="2048" width="5.5703125" style="272" customWidth="1"/>
    <col min="2049" max="2062" width="10" style="272" customWidth="1"/>
    <col min="2063" max="2063" width="9.28515625" style="272" customWidth="1"/>
    <col min="2064" max="2064" width="11.42578125" style="272"/>
    <col min="2065" max="2065" width="20" style="272" customWidth="1"/>
    <col min="2066" max="2302" width="11.42578125" style="272"/>
    <col min="2303" max="2303" width="18.140625" style="272" customWidth="1"/>
    <col min="2304" max="2304" width="5.5703125" style="272" customWidth="1"/>
    <col min="2305" max="2318" width="10" style="272" customWidth="1"/>
    <col min="2319" max="2319" width="9.28515625" style="272" customWidth="1"/>
    <col min="2320" max="2320" width="11.42578125" style="272"/>
    <col min="2321" max="2321" width="20" style="272" customWidth="1"/>
    <col min="2322" max="2558" width="11.42578125" style="272"/>
    <col min="2559" max="2559" width="18.140625" style="272" customWidth="1"/>
    <col min="2560" max="2560" width="5.5703125" style="272" customWidth="1"/>
    <col min="2561" max="2574" width="10" style="272" customWidth="1"/>
    <col min="2575" max="2575" width="9.28515625" style="272" customWidth="1"/>
    <col min="2576" max="2576" width="11.42578125" style="272"/>
    <col min="2577" max="2577" width="20" style="272" customWidth="1"/>
    <col min="2578" max="2814" width="11.42578125" style="272"/>
    <col min="2815" max="2815" width="18.140625" style="272" customWidth="1"/>
    <col min="2816" max="2816" width="5.5703125" style="272" customWidth="1"/>
    <col min="2817" max="2830" width="10" style="272" customWidth="1"/>
    <col min="2831" max="2831" width="9.28515625" style="272" customWidth="1"/>
    <col min="2832" max="2832" width="11.42578125" style="272"/>
    <col min="2833" max="2833" width="20" style="272" customWidth="1"/>
    <col min="2834" max="3070" width="11.42578125" style="272"/>
    <col min="3071" max="3071" width="18.140625" style="272" customWidth="1"/>
    <col min="3072" max="3072" width="5.5703125" style="272" customWidth="1"/>
    <col min="3073" max="3086" width="10" style="272" customWidth="1"/>
    <col min="3087" max="3087" width="9.28515625" style="272" customWidth="1"/>
    <col min="3088" max="3088" width="11.42578125" style="272"/>
    <col min="3089" max="3089" width="20" style="272" customWidth="1"/>
    <col min="3090" max="3326" width="11.42578125" style="272"/>
    <col min="3327" max="3327" width="18.140625" style="272" customWidth="1"/>
    <col min="3328" max="3328" width="5.5703125" style="272" customWidth="1"/>
    <col min="3329" max="3342" width="10" style="272" customWidth="1"/>
    <col min="3343" max="3343" width="9.28515625" style="272" customWidth="1"/>
    <col min="3344" max="3344" width="11.42578125" style="272"/>
    <col min="3345" max="3345" width="20" style="272" customWidth="1"/>
    <col min="3346" max="3582" width="11.42578125" style="272"/>
    <col min="3583" max="3583" width="18.140625" style="272" customWidth="1"/>
    <col min="3584" max="3584" width="5.5703125" style="272" customWidth="1"/>
    <col min="3585" max="3598" width="10" style="272" customWidth="1"/>
    <col min="3599" max="3599" width="9.28515625" style="272" customWidth="1"/>
    <col min="3600" max="3600" width="11.42578125" style="272"/>
    <col min="3601" max="3601" width="20" style="272" customWidth="1"/>
    <col min="3602" max="3838" width="11.42578125" style="272"/>
    <col min="3839" max="3839" width="18.140625" style="272" customWidth="1"/>
    <col min="3840" max="3840" width="5.5703125" style="272" customWidth="1"/>
    <col min="3841" max="3854" width="10" style="272" customWidth="1"/>
    <col min="3855" max="3855" width="9.28515625" style="272" customWidth="1"/>
    <col min="3856" max="3856" width="11.42578125" style="272"/>
    <col min="3857" max="3857" width="20" style="272" customWidth="1"/>
    <col min="3858" max="4094" width="11.42578125" style="272"/>
    <col min="4095" max="4095" width="18.140625" style="272" customWidth="1"/>
    <col min="4096" max="4096" width="5.5703125" style="272" customWidth="1"/>
    <col min="4097" max="4110" width="10" style="272" customWidth="1"/>
    <col min="4111" max="4111" width="9.28515625" style="272" customWidth="1"/>
    <col min="4112" max="4112" width="11.42578125" style="272"/>
    <col min="4113" max="4113" width="20" style="272" customWidth="1"/>
    <col min="4114" max="4350" width="11.42578125" style="272"/>
    <col min="4351" max="4351" width="18.140625" style="272" customWidth="1"/>
    <col min="4352" max="4352" width="5.5703125" style="272" customWidth="1"/>
    <col min="4353" max="4366" width="10" style="272" customWidth="1"/>
    <col min="4367" max="4367" width="9.28515625" style="272" customWidth="1"/>
    <col min="4368" max="4368" width="11.42578125" style="272"/>
    <col min="4369" max="4369" width="20" style="272" customWidth="1"/>
    <col min="4370" max="4606" width="11.42578125" style="272"/>
    <col min="4607" max="4607" width="18.140625" style="272" customWidth="1"/>
    <col min="4608" max="4608" width="5.5703125" style="272" customWidth="1"/>
    <col min="4609" max="4622" width="10" style="272" customWidth="1"/>
    <col min="4623" max="4623" width="9.28515625" style="272" customWidth="1"/>
    <col min="4624" max="4624" width="11.42578125" style="272"/>
    <col min="4625" max="4625" width="20" style="272" customWidth="1"/>
    <col min="4626" max="4862" width="11.42578125" style="272"/>
    <col min="4863" max="4863" width="18.140625" style="272" customWidth="1"/>
    <col min="4864" max="4864" width="5.5703125" style="272" customWidth="1"/>
    <col min="4865" max="4878" width="10" style="272" customWidth="1"/>
    <col min="4879" max="4879" width="9.28515625" style="272" customWidth="1"/>
    <col min="4880" max="4880" width="11.42578125" style="272"/>
    <col min="4881" max="4881" width="20" style="272" customWidth="1"/>
    <col min="4882" max="5118" width="11.42578125" style="272"/>
    <col min="5119" max="5119" width="18.140625" style="272" customWidth="1"/>
    <col min="5120" max="5120" width="5.5703125" style="272" customWidth="1"/>
    <col min="5121" max="5134" width="10" style="272" customWidth="1"/>
    <col min="5135" max="5135" width="9.28515625" style="272" customWidth="1"/>
    <col min="5136" max="5136" width="11.42578125" style="272"/>
    <col min="5137" max="5137" width="20" style="272" customWidth="1"/>
    <col min="5138" max="5374" width="11.42578125" style="272"/>
    <col min="5375" max="5375" width="18.140625" style="272" customWidth="1"/>
    <col min="5376" max="5376" width="5.5703125" style="272" customWidth="1"/>
    <col min="5377" max="5390" width="10" style="272" customWidth="1"/>
    <col min="5391" max="5391" width="9.28515625" style="272" customWidth="1"/>
    <col min="5392" max="5392" width="11.42578125" style="272"/>
    <col min="5393" max="5393" width="20" style="272" customWidth="1"/>
    <col min="5394" max="5630" width="11.42578125" style="272"/>
    <col min="5631" max="5631" width="18.140625" style="272" customWidth="1"/>
    <col min="5632" max="5632" width="5.5703125" style="272" customWidth="1"/>
    <col min="5633" max="5646" width="10" style="272" customWidth="1"/>
    <col min="5647" max="5647" width="9.28515625" style="272" customWidth="1"/>
    <col min="5648" max="5648" width="11.42578125" style="272"/>
    <col min="5649" max="5649" width="20" style="272" customWidth="1"/>
    <col min="5650" max="5886" width="11.42578125" style="272"/>
    <col min="5887" max="5887" width="18.140625" style="272" customWidth="1"/>
    <col min="5888" max="5888" width="5.5703125" style="272" customWidth="1"/>
    <col min="5889" max="5902" width="10" style="272" customWidth="1"/>
    <col min="5903" max="5903" width="9.28515625" style="272" customWidth="1"/>
    <col min="5904" max="5904" width="11.42578125" style="272"/>
    <col min="5905" max="5905" width="20" style="272" customWidth="1"/>
    <col min="5906" max="6142" width="11.42578125" style="272"/>
    <col min="6143" max="6143" width="18.140625" style="272" customWidth="1"/>
    <col min="6144" max="6144" width="5.5703125" style="272" customWidth="1"/>
    <col min="6145" max="6158" width="10" style="272" customWidth="1"/>
    <col min="6159" max="6159" width="9.28515625" style="272" customWidth="1"/>
    <col min="6160" max="6160" width="11.42578125" style="272"/>
    <col min="6161" max="6161" width="20" style="272" customWidth="1"/>
    <col min="6162" max="6398" width="11.42578125" style="272"/>
    <col min="6399" max="6399" width="18.140625" style="272" customWidth="1"/>
    <col min="6400" max="6400" width="5.5703125" style="272" customWidth="1"/>
    <col min="6401" max="6414" width="10" style="272" customWidth="1"/>
    <col min="6415" max="6415" width="9.28515625" style="272" customWidth="1"/>
    <col min="6416" max="6416" width="11.42578125" style="272"/>
    <col min="6417" max="6417" width="20" style="272" customWidth="1"/>
    <col min="6418" max="6654" width="11.42578125" style="272"/>
    <col min="6655" max="6655" width="18.140625" style="272" customWidth="1"/>
    <col min="6656" max="6656" width="5.5703125" style="272" customWidth="1"/>
    <col min="6657" max="6670" width="10" style="272" customWidth="1"/>
    <col min="6671" max="6671" width="9.28515625" style="272" customWidth="1"/>
    <col min="6672" max="6672" width="11.42578125" style="272"/>
    <col min="6673" max="6673" width="20" style="272" customWidth="1"/>
    <col min="6674" max="6910" width="11.42578125" style="272"/>
    <col min="6911" max="6911" width="18.140625" style="272" customWidth="1"/>
    <col min="6912" max="6912" width="5.5703125" style="272" customWidth="1"/>
    <col min="6913" max="6926" width="10" style="272" customWidth="1"/>
    <col min="6927" max="6927" width="9.28515625" style="272" customWidth="1"/>
    <col min="6928" max="6928" width="11.42578125" style="272"/>
    <col min="6929" max="6929" width="20" style="272" customWidth="1"/>
    <col min="6930" max="7166" width="11.42578125" style="272"/>
    <col min="7167" max="7167" width="18.140625" style="272" customWidth="1"/>
    <col min="7168" max="7168" width="5.5703125" style="272" customWidth="1"/>
    <col min="7169" max="7182" width="10" style="272" customWidth="1"/>
    <col min="7183" max="7183" width="9.28515625" style="272" customWidth="1"/>
    <col min="7184" max="7184" width="11.42578125" style="272"/>
    <col min="7185" max="7185" width="20" style="272" customWidth="1"/>
    <col min="7186" max="7422" width="11.42578125" style="272"/>
    <col min="7423" max="7423" width="18.140625" style="272" customWidth="1"/>
    <col min="7424" max="7424" width="5.5703125" style="272" customWidth="1"/>
    <col min="7425" max="7438" width="10" style="272" customWidth="1"/>
    <col min="7439" max="7439" width="9.28515625" style="272" customWidth="1"/>
    <col min="7440" max="7440" width="11.42578125" style="272"/>
    <col min="7441" max="7441" width="20" style="272" customWidth="1"/>
    <col min="7442" max="7678" width="11.42578125" style="272"/>
    <col min="7679" max="7679" width="18.140625" style="272" customWidth="1"/>
    <col min="7680" max="7680" width="5.5703125" style="272" customWidth="1"/>
    <col min="7681" max="7694" width="10" style="272" customWidth="1"/>
    <col min="7695" max="7695" width="9.28515625" style="272" customWidth="1"/>
    <col min="7696" max="7696" width="11.42578125" style="272"/>
    <col min="7697" max="7697" width="20" style="272" customWidth="1"/>
    <col min="7698" max="7934" width="11.42578125" style="272"/>
    <col min="7935" max="7935" width="18.140625" style="272" customWidth="1"/>
    <col min="7936" max="7936" width="5.5703125" style="272" customWidth="1"/>
    <col min="7937" max="7950" width="10" style="272" customWidth="1"/>
    <col min="7951" max="7951" width="9.28515625" style="272" customWidth="1"/>
    <col min="7952" max="7952" width="11.42578125" style="272"/>
    <col min="7953" max="7953" width="20" style="272" customWidth="1"/>
    <col min="7954" max="8190" width="11.42578125" style="272"/>
    <col min="8191" max="8191" width="18.140625" style="272" customWidth="1"/>
    <col min="8192" max="8192" width="5.5703125" style="272" customWidth="1"/>
    <col min="8193" max="8206" width="10" style="272" customWidth="1"/>
    <col min="8207" max="8207" width="9.28515625" style="272" customWidth="1"/>
    <col min="8208" max="8208" width="11.42578125" style="272"/>
    <col min="8209" max="8209" width="20" style="272" customWidth="1"/>
    <col min="8210" max="8446" width="11.42578125" style="272"/>
    <col min="8447" max="8447" width="18.140625" style="272" customWidth="1"/>
    <col min="8448" max="8448" width="5.5703125" style="272" customWidth="1"/>
    <col min="8449" max="8462" width="10" style="272" customWidth="1"/>
    <col min="8463" max="8463" width="9.28515625" style="272" customWidth="1"/>
    <col min="8464" max="8464" width="11.42578125" style="272"/>
    <col min="8465" max="8465" width="20" style="272" customWidth="1"/>
    <col min="8466" max="8702" width="11.42578125" style="272"/>
    <col min="8703" max="8703" width="18.140625" style="272" customWidth="1"/>
    <col min="8704" max="8704" width="5.5703125" style="272" customWidth="1"/>
    <col min="8705" max="8718" width="10" style="272" customWidth="1"/>
    <col min="8719" max="8719" width="9.28515625" style="272" customWidth="1"/>
    <col min="8720" max="8720" width="11.42578125" style="272"/>
    <col min="8721" max="8721" width="20" style="272" customWidth="1"/>
    <col min="8722" max="8958" width="11.42578125" style="272"/>
    <col min="8959" max="8959" width="18.140625" style="272" customWidth="1"/>
    <col min="8960" max="8960" width="5.5703125" style="272" customWidth="1"/>
    <col min="8961" max="8974" width="10" style="272" customWidth="1"/>
    <col min="8975" max="8975" width="9.28515625" style="272" customWidth="1"/>
    <col min="8976" max="8976" width="11.42578125" style="272"/>
    <col min="8977" max="8977" width="20" style="272" customWidth="1"/>
    <col min="8978" max="9214" width="11.42578125" style="272"/>
    <col min="9215" max="9215" width="18.140625" style="272" customWidth="1"/>
    <col min="9216" max="9216" width="5.5703125" style="272" customWidth="1"/>
    <col min="9217" max="9230" width="10" style="272" customWidth="1"/>
    <col min="9231" max="9231" width="9.28515625" style="272" customWidth="1"/>
    <col min="9232" max="9232" width="11.42578125" style="272"/>
    <col min="9233" max="9233" width="20" style="272" customWidth="1"/>
    <col min="9234" max="9470" width="11.42578125" style="272"/>
    <col min="9471" max="9471" width="18.140625" style="272" customWidth="1"/>
    <col min="9472" max="9472" width="5.5703125" style="272" customWidth="1"/>
    <col min="9473" max="9486" width="10" style="272" customWidth="1"/>
    <col min="9487" max="9487" width="9.28515625" style="272" customWidth="1"/>
    <col min="9488" max="9488" width="11.42578125" style="272"/>
    <col min="9489" max="9489" width="20" style="272" customWidth="1"/>
    <col min="9490" max="9726" width="11.42578125" style="272"/>
    <col min="9727" max="9727" width="18.140625" style="272" customWidth="1"/>
    <col min="9728" max="9728" width="5.5703125" style="272" customWidth="1"/>
    <col min="9729" max="9742" width="10" style="272" customWidth="1"/>
    <col min="9743" max="9743" width="9.28515625" style="272" customWidth="1"/>
    <col min="9744" max="9744" width="11.42578125" style="272"/>
    <col min="9745" max="9745" width="20" style="272" customWidth="1"/>
    <col min="9746" max="9982" width="11.42578125" style="272"/>
    <col min="9983" max="9983" width="18.140625" style="272" customWidth="1"/>
    <col min="9984" max="9984" width="5.5703125" style="272" customWidth="1"/>
    <col min="9985" max="9998" width="10" style="272" customWidth="1"/>
    <col min="9999" max="9999" width="9.28515625" style="272" customWidth="1"/>
    <col min="10000" max="10000" width="11.42578125" style="272"/>
    <col min="10001" max="10001" width="20" style="272" customWidth="1"/>
    <col min="10002" max="10238" width="11.42578125" style="272"/>
    <col min="10239" max="10239" width="18.140625" style="272" customWidth="1"/>
    <col min="10240" max="10240" width="5.5703125" style="272" customWidth="1"/>
    <col min="10241" max="10254" width="10" style="272" customWidth="1"/>
    <col min="10255" max="10255" width="9.28515625" style="272" customWidth="1"/>
    <col min="10256" max="10256" width="11.42578125" style="272"/>
    <col min="10257" max="10257" width="20" style="272" customWidth="1"/>
    <col min="10258" max="10494" width="11.42578125" style="272"/>
    <col min="10495" max="10495" width="18.140625" style="272" customWidth="1"/>
    <col min="10496" max="10496" width="5.5703125" style="272" customWidth="1"/>
    <col min="10497" max="10510" width="10" style="272" customWidth="1"/>
    <col min="10511" max="10511" width="9.28515625" style="272" customWidth="1"/>
    <col min="10512" max="10512" width="11.42578125" style="272"/>
    <col min="10513" max="10513" width="20" style="272" customWidth="1"/>
    <col min="10514" max="10750" width="11.42578125" style="272"/>
    <col min="10751" max="10751" width="18.140625" style="272" customWidth="1"/>
    <col min="10752" max="10752" width="5.5703125" style="272" customWidth="1"/>
    <col min="10753" max="10766" width="10" style="272" customWidth="1"/>
    <col min="10767" max="10767" width="9.28515625" style="272" customWidth="1"/>
    <col min="10768" max="10768" width="11.42578125" style="272"/>
    <col min="10769" max="10769" width="20" style="272" customWidth="1"/>
    <col min="10770" max="11006" width="11.42578125" style="272"/>
    <col min="11007" max="11007" width="18.140625" style="272" customWidth="1"/>
    <col min="11008" max="11008" width="5.5703125" style="272" customWidth="1"/>
    <col min="11009" max="11022" width="10" style="272" customWidth="1"/>
    <col min="11023" max="11023" width="9.28515625" style="272" customWidth="1"/>
    <col min="11024" max="11024" width="11.42578125" style="272"/>
    <col min="11025" max="11025" width="20" style="272" customWidth="1"/>
    <col min="11026" max="11262" width="11.42578125" style="272"/>
    <col min="11263" max="11263" width="18.140625" style="272" customWidth="1"/>
    <col min="11264" max="11264" width="5.5703125" style="272" customWidth="1"/>
    <col min="11265" max="11278" width="10" style="272" customWidth="1"/>
    <col min="11279" max="11279" width="9.28515625" style="272" customWidth="1"/>
    <col min="11280" max="11280" width="11.42578125" style="272"/>
    <col min="11281" max="11281" width="20" style="272" customWidth="1"/>
    <col min="11282" max="11518" width="11.42578125" style="272"/>
    <col min="11519" max="11519" width="18.140625" style="272" customWidth="1"/>
    <col min="11520" max="11520" width="5.5703125" style="272" customWidth="1"/>
    <col min="11521" max="11534" width="10" style="272" customWidth="1"/>
    <col min="11535" max="11535" width="9.28515625" style="272" customWidth="1"/>
    <col min="11536" max="11536" width="11.42578125" style="272"/>
    <col min="11537" max="11537" width="20" style="272" customWidth="1"/>
    <col min="11538" max="11774" width="11.42578125" style="272"/>
    <col min="11775" max="11775" width="18.140625" style="272" customWidth="1"/>
    <col min="11776" max="11776" width="5.5703125" style="272" customWidth="1"/>
    <col min="11777" max="11790" width="10" style="272" customWidth="1"/>
    <col min="11791" max="11791" width="9.28515625" style="272" customWidth="1"/>
    <col min="11792" max="11792" width="11.42578125" style="272"/>
    <col min="11793" max="11793" width="20" style="272" customWidth="1"/>
    <col min="11794" max="12030" width="11.42578125" style="272"/>
    <col min="12031" max="12031" width="18.140625" style="272" customWidth="1"/>
    <col min="12032" max="12032" width="5.5703125" style="272" customWidth="1"/>
    <col min="12033" max="12046" width="10" style="272" customWidth="1"/>
    <col min="12047" max="12047" width="9.28515625" style="272" customWidth="1"/>
    <col min="12048" max="12048" width="11.42578125" style="272"/>
    <col min="12049" max="12049" width="20" style="272" customWidth="1"/>
    <col min="12050" max="12286" width="11.42578125" style="272"/>
    <col min="12287" max="12287" width="18.140625" style="272" customWidth="1"/>
    <col min="12288" max="12288" width="5.5703125" style="272" customWidth="1"/>
    <col min="12289" max="12302" width="10" style="272" customWidth="1"/>
    <col min="12303" max="12303" width="9.28515625" style="272" customWidth="1"/>
    <col min="12304" max="12304" width="11.42578125" style="272"/>
    <col min="12305" max="12305" width="20" style="272" customWidth="1"/>
    <col min="12306" max="12542" width="11.42578125" style="272"/>
    <col min="12543" max="12543" width="18.140625" style="272" customWidth="1"/>
    <col min="12544" max="12544" width="5.5703125" style="272" customWidth="1"/>
    <col min="12545" max="12558" width="10" style="272" customWidth="1"/>
    <col min="12559" max="12559" width="9.28515625" style="272" customWidth="1"/>
    <col min="12560" max="12560" width="11.42578125" style="272"/>
    <col min="12561" max="12561" width="20" style="272" customWidth="1"/>
    <col min="12562" max="12798" width="11.42578125" style="272"/>
    <col min="12799" max="12799" width="18.140625" style="272" customWidth="1"/>
    <col min="12800" max="12800" width="5.5703125" style="272" customWidth="1"/>
    <col min="12801" max="12814" width="10" style="272" customWidth="1"/>
    <col min="12815" max="12815" width="9.28515625" style="272" customWidth="1"/>
    <col min="12816" max="12816" width="11.42578125" style="272"/>
    <col min="12817" max="12817" width="20" style="272" customWidth="1"/>
    <col min="12818" max="13054" width="11.42578125" style="272"/>
    <col min="13055" max="13055" width="18.140625" style="272" customWidth="1"/>
    <col min="13056" max="13056" width="5.5703125" style="272" customWidth="1"/>
    <col min="13057" max="13070" width="10" style="272" customWidth="1"/>
    <col min="13071" max="13071" width="9.28515625" style="272" customWidth="1"/>
    <col min="13072" max="13072" width="11.42578125" style="272"/>
    <col min="13073" max="13073" width="20" style="272" customWidth="1"/>
    <col min="13074" max="13310" width="11.42578125" style="272"/>
    <col min="13311" max="13311" width="18.140625" style="272" customWidth="1"/>
    <col min="13312" max="13312" width="5.5703125" style="272" customWidth="1"/>
    <col min="13313" max="13326" width="10" style="272" customWidth="1"/>
    <col min="13327" max="13327" width="9.28515625" style="272" customWidth="1"/>
    <col min="13328" max="13328" width="11.42578125" style="272"/>
    <col min="13329" max="13329" width="20" style="272" customWidth="1"/>
    <col min="13330" max="13566" width="11.42578125" style="272"/>
    <col min="13567" max="13567" width="18.140625" style="272" customWidth="1"/>
    <col min="13568" max="13568" width="5.5703125" style="272" customWidth="1"/>
    <col min="13569" max="13582" width="10" style="272" customWidth="1"/>
    <col min="13583" max="13583" width="9.28515625" style="272" customWidth="1"/>
    <col min="13584" max="13584" width="11.42578125" style="272"/>
    <col min="13585" max="13585" width="20" style="272" customWidth="1"/>
    <col min="13586" max="13822" width="11.42578125" style="272"/>
    <col min="13823" max="13823" width="18.140625" style="272" customWidth="1"/>
    <col min="13824" max="13824" width="5.5703125" style="272" customWidth="1"/>
    <col min="13825" max="13838" width="10" style="272" customWidth="1"/>
    <col min="13839" max="13839" width="9.28515625" style="272" customWidth="1"/>
    <col min="13840" max="13840" width="11.42578125" style="272"/>
    <col min="13841" max="13841" width="20" style="272" customWidth="1"/>
    <col min="13842" max="14078" width="11.42578125" style="272"/>
    <col min="14079" max="14079" width="18.140625" style="272" customWidth="1"/>
    <col min="14080" max="14080" width="5.5703125" style="272" customWidth="1"/>
    <col min="14081" max="14094" width="10" style="272" customWidth="1"/>
    <col min="14095" max="14095" width="9.28515625" style="272" customWidth="1"/>
    <col min="14096" max="14096" width="11.42578125" style="272"/>
    <col min="14097" max="14097" width="20" style="272" customWidth="1"/>
    <col min="14098" max="14334" width="11.42578125" style="272"/>
    <col min="14335" max="14335" width="18.140625" style="272" customWidth="1"/>
    <col min="14336" max="14336" width="5.5703125" style="272" customWidth="1"/>
    <col min="14337" max="14350" width="10" style="272" customWidth="1"/>
    <col min="14351" max="14351" width="9.28515625" style="272" customWidth="1"/>
    <col min="14352" max="14352" width="11.42578125" style="272"/>
    <col min="14353" max="14353" width="20" style="272" customWidth="1"/>
    <col min="14354" max="14590" width="11.42578125" style="272"/>
    <col min="14591" max="14591" width="18.140625" style="272" customWidth="1"/>
    <col min="14592" max="14592" width="5.5703125" style="272" customWidth="1"/>
    <col min="14593" max="14606" width="10" style="272" customWidth="1"/>
    <col min="14607" max="14607" width="9.28515625" style="272" customWidth="1"/>
    <col min="14608" max="14608" width="11.42578125" style="272"/>
    <col min="14609" max="14609" width="20" style="272" customWidth="1"/>
    <col min="14610" max="14846" width="11.42578125" style="272"/>
    <col min="14847" max="14847" width="18.140625" style="272" customWidth="1"/>
    <col min="14848" max="14848" width="5.5703125" style="272" customWidth="1"/>
    <col min="14849" max="14862" width="10" style="272" customWidth="1"/>
    <col min="14863" max="14863" width="9.28515625" style="272" customWidth="1"/>
    <col min="14864" max="14864" width="11.42578125" style="272"/>
    <col min="14865" max="14865" width="20" style="272" customWidth="1"/>
    <col min="14866" max="15102" width="11.42578125" style="272"/>
    <col min="15103" max="15103" width="18.140625" style="272" customWidth="1"/>
    <col min="15104" max="15104" width="5.5703125" style="272" customWidth="1"/>
    <col min="15105" max="15118" width="10" style="272" customWidth="1"/>
    <col min="15119" max="15119" width="9.28515625" style="272" customWidth="1"/>
    <col min="15120" max="15120" width="11.42578125" style="272"/>
    <col min="15121" max="15121" width="20" style="272" customWidth="1"/>
    <col min="15122" max="15358" width="11.42578125" style="272"/>
    <col min="15359" max="15359" width="18.140625" style="272" customWidth="1"/>
    <col min="15360" max="15360" width="5.5703125" style="272" customWidth="1"/>
    <col min="15361" max="15374" width="10" style="272" customWidth="1"/>
    <col min="15375" max="15375" width="9.28515625" style="272" customWidth="1"/>
    <col min="15376" max="15376" width="11.42578125" style="272"/>
    <col min="15377" max="15377" width="20" style="272" customWidth="1"/>
    <col min="15378" max="15614" width="11.42578125" style="272"/>
    <col min="15615" max="15615" width="18.140625" style="272" customWidth="1"/>
    <col min="15616" max="15616" width="5.5703125" style="272" customWidth="1"/>
    <col min="15617" max="15630" width="10" style="272" customWidth="1"/>
    <col min="15631" max="15631" width="9.28515625" style="272" customWidth="1"/>
    <col min="15632" max="15632" width="11.42578125" style="272"/>
    <col min="15633" max="15633" width="20" style="272" customWidth="1"/>
    <col min="15634" max="15870" width="11.42578125" style="272"/>
    <col min="15871" max="15871" width="18.140625" style="272" customWidth="1"/>
    <col min="15872" max="15872" width="5.5703125" style="272" customWidth="1"/>
    <col min="15873" max="15886" width="10" style="272" customWidth="1"/>
    <col min="15887" max="15887" width="9.28515625" style="272" customWidth="1"/>
    <col min="15888" max="15888" width="11.42578125" style="272"/>
    <col min="15889" max="15889" width="20" style="272" customWidth="1"/>
    <col min="15890" max="16126" width="11.42578125" style="272"/>
    <col min="16127" max="16127" width="18.140625" style="272" customWidth="1"/>
    <col min="16128" max="16128" width="5.5703125" style="272" customWidth="1"/>
    <col min="16129" max="16142" width="10" style="272" customWidth="1"/>
    <col min="16143" max="16143" width="9.28515625" style="272" customWidth="1"/>
    <col min="16144" max="16144" width="11.42578125" style="272"/>
    <col min="16145" max="16145" width="20" style="272" customWidth="1"/>
    <col min="16146" max="16384" width="11.42578125" style="272"/>
  </cols>
  <sheetData>
    <row r="1" spans="1:15" ht="19.5" customHeight="1" x14ac:dyDescent="0.25">
      <c r="A1" s="691" t="s">
        <v>360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5" ht="7.5" customHeight="1" x14ac:dyDescent="0.2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73"/>
    </row>
    <row r="3" spans="1:15" s="313" customFormat="1" ht="15.75" customHeight="1" x14ac:dyDescent="0.2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1:15" s="313" customFormat="1" ht="15.75" customHeight="1" x14ac:dyDescent="0.25">
      <c r="A4" s="210" t="s">
        <v>0</v>
      </c>
      <c r="B4" s="210" t="s">
        <v>263</v>
      </c>
      <c r="C4" s="210" t="s">
        <v>1</v>
      </c>
      <c r="D4" s="210" t="s">
        <v>2</v>
      </c>
      <c r="E4" s="210" t="s">
        <v>3</v>
      </c>
      <c r="F4" s="210" t="s">
        <v>4</v>
      </c>
      <c r="G4" s="210" t="s">
        <v>5</v>
      </c>
      <c r="H4" s="210" t="s">
        <v>6</v>
      </c>
      <c r="I4" s="210" t="s">
        <v>7</v>
      </c>
      <c r="J4" s="210" t="s">
        <v>8</v>
      </c>
      <c r="K4" s="210" t="s">
        <v>9</v>
      </c>
      <c r="L4" s="210" t="s">
        <v>10</v>
      </c>
      <c r="M4" s="210" t="s">
        <v>11</v>
      </c>
      <c r="N4" s="210" t="s">
        <v>12</v>
      </c>
      <c r="O4" s="210" t="s">
        <v>13</v>
      </c>
    </row>
    <row r="5" spans="1:15" ht="15" customHeight="1" x14ac:dyDescent="0.25">
      <c r="A5" s="354" t="s">
        <v>324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55"/>
    </row>
    <row r="6" spans="1:15" ht="18.75" customHeight="1" x14ac:dyDescent="0.25">
      <c r="A6" s="213" t="s">
        <v>217</v>
      </c>
      <c r="B6" s="276" t="s">
        <v>14</v>
      </c>
      <c r="C6" s="320">
        <v>14.090125</v>
      </c>
      <c r="D6" s="320">
        <v>14.0375</v>
      </c>
      <c r="E6" s="320">
        <v>14.423083333333333</v>
      </c>
      <c r="F6" s="320">
        <v>14.943874999999998</v>
      </c>
      <c r="G6" s="320">
        <v>15.199625000000001</v>
      </c>
      <c r="H6" s="321">
        <v>16.554765625000002</v>
      </c>
      <c r="I6" s="320">
        <v>17.088750000000001</v>
      </c>
      <c r="J6" s="320">
        <v>17.385625000000001</v>
      </c>
      <c r="K6" s="324">
        <v>17.635674999999999</v>
      </c>
      <c r="L6" s="280">
        <v>18.941833333333335</v>
      </c>
      <c r="M6" s="324">
        <v>19.000395833333332</v>
      </c>
      <c r="N6" s="324">
        <v>19.143550000000001</v>
      </c>
      <c r="O6" s="323">
        <f t="shared" ref="O6:O32" si="0">AVERAGE(C6:N6)</f>
        <v>16.537066927083334</v>
      </c>
    </row>
    <row r="7" spans="1:15" ht="18.75" customHeight="1" x14ac:dyDescent="0.25">
      <c r="A7" s="213" t="s">
        <v>216</v>
      </c>
      <c r="B7" s="276" t="s">
        <v>14</v>
      </c>
      <c r="C7" s="320">
        <v>16.112975000000002</v>
      </c>
      <c r="D7" s="320">
        <v>15.75625</v>
      </c>
      <c r="E7" s="320">
        <v>16.139541666666666</v>
      </c>
      <c r="F7" s="320">
        <v>16.674833333333332</v>
      </c>
      <c r="G7" s="320">
        <v>17.044833333333337</v>
      </c>
      <c r="H7" s="321">
        <v>19.170703124999999</v>
      </c>
      <c r="I7" s="320">
        <v>19.958437499999999</v>
      </c>
      <c r="J7" s="320">
        <v>20.452489583333332</v>
      </c>
      <c r="K7" s="324">
        <v>20.242825000000003</v>
      </c>
      <c r="L7" s="280">
        <v>21.462375000000002</v>
      </c>
      <c r="M7" s="324">
        <v>21.553135416666667</v>
      </c>
      <c r="N7" s="324">
        <v>21.705150000000003</v>
      </c>
      <c r="O7" s="323">
        <f t="shared" si="0"/>
        <v>18.856129079861113</v>
      </c>
    </row>
    <row r="8" spans="1:15" ht="18.75" customHeight="1" x14ac:dyDescent="0.25">
      <c r="A8" s="213" t="s">
        <v>15</v>
      </c>
      <c r="B8" s="276" t="s">
        <v>14</v>
      </c>
      <c r="C8" s="320">
        <v>9.5474999999999994</v>
      </c>
      <c r="D8" s="320">
        <v>8.7988749999999989</v>
      </c>
      <c r="E8" s="320">
        <v>8.7119166666666672</v>
      </c>
      <c r="F8" s="320">
        <v>11.54175</v>
      </c>
      <c r="G8" s="320">
        <v>14.817124999999999</v>
      </c>
      <c r="H8" s="321">
        <v>15.4382421875</v>
      </c>
      <c r="I8" s="320">
        <v>16.098593749999999</v>
      </c>
      <c r="J8" s="320">
        <v>13.237447916666666</v>
      </c>
      <c r="K8" s="324">
        <v>10.765599999999999</v>
      </c>
      <c r="L8" s="280">
        <v>10.783291666666667</v>
      </c>
      <c r="M8" s="324">
        <v>11.366708333333332</v>
      </c>
      <c r="N8" s="324">
        <v>11.3</v>
      </c>
      <c r="O8" s="323">
        <f t="shared" si="0"/>
        <v>11.867254210069447</v>
      </c>
    </row>
    <row r="9" spans="1:15" ht="15" customHeight="1" x14ac:dyDescent="0.25">
      <c r="A9" s="356" t="s">
        <v>325</v>
      </c>
      <c r="B9" s="362"/>
      <c r="C9" s="322"/>
      <c r="D9" s="322"/>
      <c r="E9" s="322"/>
      <c r="F9" s="322"/>
      <c r="G9" s="322"/>
      <c r="H9" s="357"/>
      <c r="I9" s="322"/>
      <c r="J9" s="322"/>
      <c r="K9" s="358"/>
      <c r="L9" s="359"/>
      <c r="M9" s="358"/>
      <c r="N9" s="358"/>
      <c r="O9" s="360"/>
    </row>
    <row r="10" spans="1:15" ht="18.75" customHeight="1" x14ac:dyDescent="0.25">
      <c r="A10" s="213" t="s">
        <v>16</v>
      </c>
      <c r="B10" s="276" t="s">
        <v>14</v>
      </c>
      <c r="C10" s="320">
        <v>12.216149999999999</v>
      </c>
      <c r="D10" s="320">
        <v>14.968874999999999</v>
      </c>
      <c r="E10" s="320">
        <v>17.316666666666666</v>
      </c>
      <c r="F10" s="320">
        <v>17.039375</v>
      </c>
      <c r="G10" s="320">
        <v>14.428408333333334</v>
      </c>
      <c r="H10" s="321">
        <v>10.8937890625</v>
      </c>
      <c r="I10" s="320">
        <v>10.391249999999999</v>
      </c>
      <c r="J10" s="320">
        <v>9.6521458333333321</v>
      </c>
      <c r="K10" s="324">
        <v>8.0602499999999999</v>
      </c>
      <c r="L10" s="280">
        <v>8.6959583333333352</v>
      </c>
      <c r="M10" s="324">
        <v>7.9143541666666675</v>
      </c>
      <c r="N10" s="324">
        <v>8.1250999999999998</v>
      </c>
      <c r="O10" s="323">
        <f t="shared" si="0"/>
        <v>11.641860199652777</v>
      </c>
    </row>
    <row r="11" spans="1:15" ht="18.75" customHeight="1" x14ac:dyDescent="0.25">
      <c r="A11" s="213" t="s">
        <v>17</v>
      </c>
      <c r="B11" s="276" t="s">
        <v>14</v>
      </c>
      <c r="C11" s="320">
        <v>19.971525</v>
      </c>
      <c r="D11" s="320">
        <v>19.322125</v>
      </c>
      <c r="E11" s="320">
        <v>21.264708333333331</v>
      </c>
      <c r="F11" s="320">
        <v>23.766416666666665</v>
      </c>
      <c r="G11" s="320">
        <v>23.005366666666667</v>
      </c>
      <c r="H11" s="321">
        <v>25.135507812499998</v>
      </c>
      <c r="I11" s="320">
        <v>26.705468750000001</v>
      </c>
      <c r="J11" s="320">
        <v>26.683781249999996</v>
      </c>
      <c r="K11" s="324">
        <v>24.677499999999998</v>
      </c>
      <c r="L11" s="280">
        <v>24.046083333333335</v>
      </c>
      <c r="M11" s="324">
        <v>21.001135416666667</v>
      </c>
      <c r="N11" s="324">
        <v>21.103249999999996</v>
      </c>
      <c r="O11" s="323">
        <f t="shared" si="0"/>
        <v>23.056905685763891</v>
      </c>
    </row>
    <row r="12" spans="1:15" ht="18.75" customHeight="1" x14ac:dyDescent="0.25">
      <c r="A12" s="213" t="s">
        <v>18</v>
      </c>
      <c r="B12" s="276" t="s">
        <v>14</v>
      </c>
      <c r="C12" s="320">
        <v>15.648399999999999</v>
      </c>
      <c r="D12" s="320">
        <v>13.826874999999999</v>
      </c>
      <c r="E12" s="320">
        <v>15.095916666666668</v>
      </c>
      <c r="F12" s="320">
        <v>14.84525</v>
      </c>
      <c r="G12" s="320">
        <v>13.074083333333334</v>
      </c>
      <c r="H12" s="321">
        <v>12.93578125</v>
      </c>
      <c r="I12" s="320">
        <v>15.39046875</v>
      </c>
      <c r="J12" s="320">
        <v>15.8071875</v>
      </c>
      <c r="K12" s="324">
        <v>14.802</v>
      </c>
      <c r="L12" s="280">
        <v>15.982583333333334</v>
      </c>
      <c r="M12" s="324">
        <v>16.89978125</v>
      </c>
      <c r="N12" s="324">
        <v>18.715</v>
      </c>
      <c r="O12" s="323">
        <f t="shared" si="0"/>
        <v>15.25194392361111</v>
      </c>
    </row>
    <row r="13" spans="1:15" ht="18.75" customHeight="1" x14ac:dyDescent="0.25">
      <c r="A13" s="213" t="s">
        <v>220</v>
      </c>
      <c r="B13" s="276" t="s">
        <v>14</v>
      </c>
      <c r="C13" s="320">
        <v>24.400858333333336</v>
      </c>
      <c r="D13" s="320">
        <v>23.250374999999998</v>
      </c>
      <c r="E13" s="320">
        <v>23.655791666666666</v>
      </c>
      <c r="F13" s="320">
        <v>23.812374999999999</v>
      </c>
      <c r="G13" s="320">
        <v>23.128708333333332</v>
      </c>
      <c r="H13" s="321">
        <v>26.628125000000001</v>
      </c>
      <c r="I13" s="320">
        <v>25.572812500000001</v>
      </c>
      <c r="J13" s="320">
        <v>27.207770833333331</v>
      </c>
      <c r="K13" s="324">
        <v>27.898325</v>
      </c>
      <c r="L13" s="280">
        <v>31.952125000000002</v>
      </c>
      <c r="M13" s="324">
        <v>28.510364583333335</v>
      </c>
      <c r="N13" s="324">
        <v>29.978249999999996</v>
      </c>
      <c r="O13" s="323">
        <f t="shared" si="0"/>
        <v>26.332990104166669</v>
      </c>
    </row>
    <row r="14" spans="1:15" ht="18.75" customHeight="1" x14ac:dyDescent="0.25">
      <c r="A14" s="213" t="s">
        <v>221</v>
      </c>
      <c r="B14" s="276" t="s">
        <v>14</v>
      </c>
      <c r="C14" s="320">
        <v>20.029275000000002</v>
      </c>
      <c r="D14" s="320">
        <v>19.059374999999999</v>
      </c>
      <c r="E14" s="320">
        <v>19.272708333333334</v>
      </c>
      <c r="F14" s="320">
        <v>19.795749999999998</v>
      </c>
      <c r="G14" s="320">
        <v>19.556925</v>
      </c>
      <c r="H14" s="321">
        <v>22.453476562499997</v>
      </c>
      <c r="I14" s="320">
        <v>22.864531249999999</v>
      </c>
      <c r="J14" s="320">
        <v>24.862583333333333</v>
      </c>
      <c r="K14" s="324">
        <v>24.455300000000001</v>
      </c>
      <c r="L14" s="280">
        <v>27.935583333333334</v>
      </c>
      <c r="M14" s="324">
        <v>25.151875</v>
      </c>
      <c r="N14" s="324">
        <v>26.228349999999999</v>
      </c>
      <c r="O14" s="323">
        <f t="shared" si="0"/>
        <v>22.638811067708332</v>
      </c>
    </row>
    <row r="15" spans="1:15" ht="18.75" customHeight="1" x14ac:dyDescent="0.25">
      <c r="A15" s="213" t="s">
        <v>222</v>
      </c>
      <c r="B15" s="276" t="s">
        <v>14</v>
      </c>
      <c r="C15" s="320"/>
      <c r="D15" s="320"/>
      <c r="E15" s="320"/>
      <c r="F15" s="320"/>
      <c r="G15" s="320">
        <v>17.541666666666668</v>
      </c>
      <c r="H15" s="321">
        <v>22.9375</v>
      </c>
      <c r="I15" s="320">
        <v>25.5625</v>
      </c>
      <c r="J15" s="320">
        <v>23.5625</v>
      </c>
      <c r="K15" s="324">
        <v>27.262</v>
      </c>
      <c r="L15" s="280">
        <v>24.925000000000001</v>
      </c>
      <c r="M15" s="324">
        <v>23.683125</v>
      </c>
      <c r="N15" s="324">
        <v>21.706800000000001</v>
      </c>
      <c r="O15" s="323">
        <f>AVERAGE(C15:N15)</f>
        <v>23.397636458333331</v>
      </c>
    </row>
    <row r="16" spans="1:15" ht="18.75" customHeight="1" x14ac:dyDescent="0.25">
      <c r="A16" s="213" t="s">
        <v>326</v>
      </c>
      <c r="B16" s="276" t="s">
        <v>14</v>
      </c>
      <c r="C16" s="320">
        <v>12.462725000000001</v>
      </c>
      <c r="D16" s="320">
        <v>14.169499999999998</v>
      </c>
      <c r="E16" s="320">
        <v>17.003041666666668</v>
      </c>
      <c r="F16" s="320">
        <v>18.853208333333335</v>
      </c>
      <c r="G16" s="320">
        <v>18.558366666666664</v>
      </c>
      <c r="H16" s="321">
        <v>18.381718750000001</v>
      </c>
      <c r="I16" s="320">
        <v>18.770624999999999</v>
      </c>
      <c r="J16" s="320">
        <v>16.652875000000002</v>
      </c>
      <c r="K16" s="324">
        <v>14.777850000000001</v>
      </c>
      <c r="L16" s="280">
        <v>14.30625</v>
      </c>
      <c r="M16" s="324">
        <v>12.534479166666667</v>
      </c>
      <c r="N16" s="324">
        <v>11.221599999999999</v>
      </c>
      <c r="O16" s="323">
        <f t="shared" si="0"/>
        <v>15.641019965277778</v>
      </c>
    </row>
    <row r="17" spans="1:15" ht="15" customHeight="1" x14ac:dyDescent="0.25">
      <c r="A17" s="356" t="s">
        <v>327</v>
      </c>
      <c r="B17" s="362"/>
      <c r="C17" s="322"/>
      <c r="D17" s="322"/>
      <c r="E17" s="322"/>
      <c r="F17" s="322"/>
      <c r="G17" s="322"/>
      <c r="H17" s="357"/>
      <c r="I17" s="322"/>
      <c r="J17" s="322"/>
      <c r="K17" s="358"/>
      <c r="L17" s="359"/>
      <c r="M17" s="358"/>
      <c r="N17" s="358"/>
      <c r="O17" s="360"/>
    </row>
    <row r="18" spans="1:15" ht="18.75" customHeight="1" x14ac:dyDescent="0.25">
      <c r="A18" s="213" t="s">
        <v>328</v>
      </c>
      <c r="B18" s="276" t="s">
        <v>14</v>
      </c>
      <c r="C18" s="320">
        <v>28.458749999999998</v>
      </c>
      <c r="D18" s="320">
        <v>28.53125</v>
      </c>
      <c r="E18" s="320">
        <v>28.608166666666669</v>
      </c>
      <c r="F18" s="320">
        <v>29.418749999999999</v>
      </c>
      <c r="G18" s="320">
        <v>28.695875000000001</v>
      </c>
      <c r="H18" s="321">
        <v>28.585976562499997</v>
      </c>
      <c r="I18" s="320">
        <v>28.46875</v>
      </c>
      <c r="J18" s="320">
        <v>28.252083333333331</v>
      </c>
      <c r="K18" s="324">
        <v>27.013475</v>
      </c>
      <c r="L18" s="280">
        <v>27.631250000000001</v>
      </c>
      <c r="M18" s="324">
        <v>27.564864583333332</v>
      </c>
      <c r="N18" s="324">
        <v>28.096699999999998</v>
      </c>
      <c r="O18" s="323">
        <f>AVERAGE(C18:N18)</f>
        <v>28.277157595486116</v>
      </c>
    </row>
    <row r="19" spans="1:15" ht="18.75" customHeight="1" x14ac:dyDescent="0.25">
      <c r="A19" s="213" t="s">
        <v>329</v>
      </c>
      <c r="B19" s="276" t="s">
        <v>14</v>
      </c>
      <c r="C19" s="320">
        <v>28.730799999999999</v>
      </c>
      <c r="D19" s="320">
        <v>28.268750000000001</v>
      </c>
      <c r="E19" s="320">
        <v>29.083291666666668</v>
      </c>
      <c r="F19" s="320">
        <v>30.138625000000001</v>
      </c>
      <c r="G19" s="320">
        <v>30.583533333333332</v>
      </c>
      <c r="H19" s="321">
        <v>30.654765625</v>
      </c>
      <c r="I19" s="320">
        <v>30.223906249999999</v>
      </c>
      <c r="J19" s="320">
        <v>30.285979166666667</v>
      </c>
      <c r="K19" s="324">
        <v>28.367524999999997</v>
      </c>
      <c r="L19" s="280">
        <v>28.58958333333333</v>
      </c>
      <c r="M19" s="324">
        <v>28.622864583333332</v>
      </c>
      <c r="N19" s="324">
        <v>29.081700000000001</v>
      </c>
      <c r="O19" s="323">
        <f t="shared" si="0"/>
        <v>29.38594366319445</v>
      </c>
    </row>
    <row r="20" spans="1:15" ht="18.75" customHeight="1" x14ac:dyDescent="0.25">
      <c r="A20" s="213" t="s">
        <v>330</v>
      </c>
      <c r="B20" s="276" t="s">
        <v>14</v>
      </c>
      <c r="C20" s="320">
        <v>22.995350000000002</v>
      </c>
      <c r="D20" s="320">
        <v>23.3825</v>
      </c>
      <c r="E20" s="320">
        <v>24.354208333333332</v>
      </c>
      <c r="F20" s="320">
        <v>24.678916666666666</v>
      </c>
      <c r="G20" s="320">
        <v>25.57254166666667</v>
      </c>
      <c r="H20" s="321">
        <v>25.649778645833333</v>
      </c>
      <c r="I20" s="320">
        <v>26.0625</v>
      </c>
      <c r="J20" s="320">
        <v>26.068968750000003</v>
      </c>
      <c r="K20" s="324">
        <v>25.2012</v>
      </c>
      <c r="L20" s="280">
        <v>25.104166666666664</v>
      </c>
      <c r="M20" s="324">
        <v>24.42625</v>
      </c>
      <c r="N20" s="324">
        <v>24.096700000000002</v>
      </c>
      <c r="O20" s="323">
        <f t="shared" si="0"/>
        <v>24.799423394097222</v>
      </c>
    </row>
    <row r="21" spans="1:15" ht="18.75" customHeight="1" x14ac:dyDescent="0.25">
      <c r="A21" s="213" t="s">
        <v>331</v>
      </c>
      <c r="B21" s="276" t="s">
        <v>14</v>
      </c>
      <c r="C21" s="320">
        <v>27.906600000000005</v>
      </c>
      <c r="D21" s="320">
        <v>27.508375000000001</v>
      </c>
      <c r="E21" s="320">
        <v>25.912541666666669</v>
      </c>
      <c r="F21" s="320">
        <v>27.224875000000001</v>
      </c>
      <c r="G21" s="320">
        <v>28.383416666666665</v>
      </c>
      <c r="H21" s="321">
        <v>28.534921874999998</v>
      </c>
      <c r="I21" s="320">
        <v>28.705781250000001</v>
      </c>
      <c r="J21" s="320">
        <v>28.413812500000002</v>
      </c>
      <c r="K21" s="324">
        <v>27.7194</v>
      </c>
      <c r="L21" s="280">
        <v>28.09995833333333</v>
      </c>
      <c r="M21" s="324">
        <v>28.613625000000003</v>
      </c>
      <c r="N21" s="324">
        <v>29.335000000000001</v>
      </c>
      <c r="O21" s="323">
        <f t="shared" si="0"/>
        <v>28.029858940972222</v>
      </c>
    </row>
    <row r="22" spans="1:15" ht="15" customHeight="1" x14ac:dyDescent="0.25">
      <c r="A22" s="356" t="s">
        <v>333</v>
      </c>
      <c r="B22" s="362"/>
      <c r="C22" s="322"/>
      <c r="D22" s="322"/>
      <c r="E22" s="322"/>
      <c r="F22" s="322"/>
      <c r="G22" s="322"/>
      <c r="H22" s="357"/>
      <c r="I22" s="322"/>
      <c r="J22" s="322"/>
      <c r="K22" s="358"/>
      <c r="L22" s="359"/>
      <c r="M22" s="358"/>
      <c r="N22" s="358"/>
      <c r="O22" s="360"/>
    </row>
    <row r="23" spans="1:15" ht="18.75" customHeight="1" x14ac:dyDescent="0.25">
      <c r="A23" s="213" t="s">
        <v>19</v>
      </c>
      <c r="B23" s="276" t="s">
        <v>263</v>
      </c>
      <c r="C23" s="320">
        <v>17.477499999999999</v>
      </c>
      <c r="D23" s="320">
        <v>17.579500000000003</v>
      </c>
      <c r="E23" s="320">
        <v>16.543041666666667</v>
      </c>
      <c r="F23" s="320">
        <v>16.745750000000001</v>
      </c>
      <c r="G23" s="320">
        <v>16.199125000000002</v>
      </c>
      <c r="H23" s="321">
        <v>16.62453125</v>
      </c>
      <c r="I23" s="320">
        <v>18.765625</v>
      </c>
      <c r="J23" s="320">
        <v>18.558447916666665</v>
      </c>
      <c r="K23" s="324">
        <v>18.121124999999999</v>
      </c>
      <c r="L23" s="280">
        <v>18.216583333333332</v>
      </c>
      <c r="M23" s="324">
        <v>18.688885416666668</v>
      </c>
      <c r="N23" s="324">
        <v>18.899899999999999</v>
      </c>
      <c r="O23" s="323">
        <f t="shared" si="0"/>
        <v>17.701667881944445</v>
      </c>
    </row>
    <row r="24" spans="1:15" ht="15" customHeight="1" x14ac:dyDescent="0.25">
      <c r="A24" s="356" t="s">
        <v>334</v>
      </c>
      <c r="B24" s="362"/>
      <c r="C24" s="322"/>
      <c r="D24" s="322"/>
      <c r="E24" s="322"/>
      <c r="F24" s="322"/>
      <c r="G24" s="322"/>
      <c r="H24" s="357"/>
      <c r="I24" s="322"/>
      <c r="J24" s="322"/>
      <c r="K24" s="358"/>
      <c r="L24" s="359"/>
      <c r="M24" s="358"/>
      <c r="N24" s="358"/>
      <c r="O24" s="360"/>
    </row>
    <row r="25" spans="1:15" ht="18.75" customHeight="1" x14ac:dyDescent="0.25">
      <c r="A25" s="213" t="s">
        <v>232</v>
      </c>
      <c r="B25" s="276" t="s">
        <v>14</v>
      </c>
      <c r="C25" s="320">
        <v>33.167499999999997</v>
      </c>
      <c r="D25" s="320">
        <v>24.506791666666665</v>
      </c>
      <c r="E25" s="320">
        <v>16.419499999999999</v>
      </c>
      <c r="F25" s="320">
        <v>12.981124999999999</v>
      </c>
      <c r="G25" s="320">
        <v>14.171449999999998</v>
      </c>
      <c r="H25" s="321">
        <v>15.503125000000001</v>
      </c>
      <c r="I25" s="320">
        <v>23.150625000000002</v>
      </c>
      <c r="J25" s="320">
        <v>27.095760416666664</v>
      </c>
      <c r="K25" s="324">
        <v>27.485174999999998</v>
      </c>
      <c r="L25" s="280">
        <v>68.424958333333336</v>
      </c>
      <c r="M25" s="324">
        <v>32.384229166666664</v>
      </c>
      <c r="N25" s="324">
        <v>21.930100000000003</v>
      </c>
      <c r="O25" s="323">
        <f t="shared" si="0"/>
        <v>26.435028298611105</v>
      </c>
    </row>
    <row r="26" spans="1:15" ht="18.75" customHeight="1" x14ac:dyDescent="0.25">
      <c r="A26" s="213" t="s">
        <v>335</v>
      </c>
      <c r="B26" s="276"/>
      <c r="C26" s="320"/>
      <c r="D26" s="320"/>
      <c r="E26" s="320"/>
      <c r="F26" s="320"/>
      <c r="G26" s="320"/>
      <c r="H26" s="321"/>
      <c r="I26" s="320"/>
      <c r="J26" s="320"/>
      <c r="K26" s="324">
        <v>34.25</v>
      </c>
      <c r="L26" s="280">
        <v>50.418750000000003</v>
      </c>
      <c r="M26" s="324">
        <v>47.854218750000001</v>
      </c>
      <c r="N26" s="324">
        <v>42.31</v>
      </c>
      <c r="O26" s="323">
        <f>AVERAGE(C26:N26)</f>
        <v>43.708242187500005</v>
      </c>
    </row>
    <row r="27" spans="1:15" ht="18.75" customHeight="1" x14ac:dyDescent="0.25">
      <c r="A27" s="213" t="s">
        <v>336</v>
      </c>
      <c r="B27" s="276" t="s">
        <v>14</v>
      </c>
      <c r="C27" s="320">
        <v>55.363924999999995</v>
      </c>
      <c r="D27" s="320">
        <v>49.701250000000002</v>
      </c>
      <c r="E27" s="320">
        <v>48.951499999999996</v>
      </c>
      <c r="F27" s="320">
        <v>46.585125000000005</v>
      </c>
      <c r="G27" s="320">
        <v>44.573500000000003</v>
      </c>
      <c r="H27" s="321">
        <v>52.899921875000004</v>
      </c>
      <c r="I27" s="320">
        <v>54.8046875</v>
      </c>
      <c r="J27" s="320">
        <v>55.37704166666667</v>
      </c>
      <c r="K27" s="324">
        <v>52.963374999999999</v>
      </c>
      <c r="L27" s="280">
        <v>61.129166666666663</v>
      </c>
      <c r="M27" s="324">
        <v>58.703375000000001</v>
      </c>
      <c r="N27" s="324">
        <v>52.914850000000001</v>
      </c>
      <c r="O27" s="323">
        <f t="shared" si="0"/>
        <v>52.830643142361119</v>
      </c>
    </row>
    <row r="28" spans="1:15" ht="18.75" customHeight="1" x14ac:dyDescent="0.25">
      <c r="A28" s="213" t="s">
        <v>237</v>
      </c>
      <c r="B28" s="276"/>
      <c r="C28" s="320">
        <v>43.861599999999996</v>
      </c>
      <c r="D28" s="320"/>
      <c r="E28" s="320">
        <v>37.5</v>
      </c>
      <c r="F28" s="320">
        <v>40.950000000000003</v>
      </c>
      <c r="G28" s="320"/>
      <c r="H28" s="321">
        <v>45.333333333333336</v>
      </c>
      <c r="I28" s="320">
        <v>45.875</v>
      </c>
      <c r="J28" s="320">
        <v>10</v>
      </c>
      <c r="K28" s="324"/>
      <c r="L28" s="280"/>
      <c r="M28" s="324">
        <v>33.75</v>
      </c>
      <c r="N28" s="324"/>
      <c r="O28" s="323">
        <f>AVERAGE(C28:N28)</f>
        <v>36.752847619047621</v>
      </c>
    </row>
    <row r="29" spans="1:15" ht="18.75" customHeight="1" x14ac:dyDescent="0.25">
      <c r="A29" s="213" t="s">
        <v>20</v>
      </c>
      <c r="B29" s="276" t="s">
        <v>14</v>
      </c>
      <c r="C29" s="320">
        <v>15.194825</v>
      </c>
      <c r="D29" s="320">
        <v>14.866625000000001</v>
      </c>
      <c r="E29" s="320">
        <v>15.405708333333333</v>
      </c>
      <c r="F29" s="320">
        <v>16.628999999999998</v>
      </c>
      <c r="G29" s="320">
        <v>15.316133333333331</v>
      </c>
      <c r="H29" s="321">
        <v>15.503554687499999</v>
      </c>
      <c r="I29" s="320">
        <v>16.484375</v>
      </c>
      <c r="J29" s="320">
        <v>14.4690625</v>
      </c>
      <c r="K29" s="324">
        <v>15.141724999999999</v>
      </c>
      <c r="L29" s="280">
        <v>16.098916666666664</v>
      </c>
      <c r="M29" s="324">
        <v>16.46921875</v>
      </c>
      <c r="N29" s="324">
        <v>15.671800000000001</v>
      </c>
      <c r="O29" s="323">
        <f t="shared" si="0"/>
        <v>15.604245355902778</v>
      </c>
    </row>
    <row r="30" spans="1:15" ht="18.75" customHeight="1" x14ac:dyDescent="0.25">
      <c r="A30" s="213" t="s">
        <v>21</v>
      </c>
      <c r="B30" s="276" t="s">
        <v>14</v>
      </c>
      <c r="C30" s="320">
        <v>12.01467213114754</v>
      </c>
      <c r="D30" s="320">
        <v>9.9535641697643946</v>
      </c>
      <c r="E30" s="320">
        <v>11.042063699533781</v>
      </c>
      <c r="F30" s="320">
        <v>12.878914168427245</v>
      </c>
      <c r="G30" s="320">
        <v>11.873677322404371</v>
      </c>
      <c r="H30" s="321">
        <v>13.185882428278688</v>
      </c>
      <c r="I30" s="320">
        <v>13.572274590163934</v>
      </c>
      <c r="J30" s="320">
        <v>13.868620560109289</v>
      </c>
      <c r="K30" s="324">
        <v>14.662127049180327</v>
      </c>
      <c r="L30" s="280">
        <v>15.635536202185794</v>
      </c>
      <c r="M30" s="324">
        <v>13.770662568306012</v>
      </c>
      <c r="N30" s="324">
        <v>14.357303278688525</v>
      </c>
      <c r="O30" s="323">
        <f t="shared" si="0"/>
        <v>13.067941514015827</v>
      </c>
    </row>
    <row r="31" spans="1:15" ht="18.75" customHeight="1" x14ac:dyDescent="0.25">
      <c r="A31" s="213" t="s">
        <v>240</v>
      </c>
      <c r="B31" s="276" t="s">
        <v>14</v>
      </c>
      <c r="C31" s="320">
        <v>29.526699999999998</v>
      </c>
      <c r="D31" s="320">
        <v>25.416625</v>
      </c>
      <c r="E31" s="320">
        <v>24.533458333333336</v>
      </c>
      <c r="F31" s="320">
        <v>20.52920833333333</v>
      </c>
      <c r="G31" s="320">
        <v>14.986333333333334</v>
      </c>
      <c r="H31" s="321">
        <v>14.5821875</v>
      </c>
      <c r="I31" s="320">
        <v>15.5571875</v>
      </c>
      <c r="J31" s="320">
        <v>16.976041666666667</v>
      </c>
      <c r="K31" s="324">
        <v>18.192550000000004</v>
      </c>
      <c r="L31" s="280">
        <v>24.354166666666668</v>
      </c>
      <c r="M31" s="324">
        <v>26.86879166666667</v>
      </c>
      <c r="N31" s="324">
        <v>30.82</v>
      </c>
      <c r="O31" s="323">
        <f t="shared" si="0"/>
        <v>21.8619375</v>
      </c>
    </row>
    <row r="32" spans="1:15" ht="18.75" customHeight="1" x14ac:dyDescent="0.25">
      <c r="A32" s="213" t="s">
        <v>337</v>
      </c>
      <c r="B32" s="276" t="s">
        <v>14</v>
      </c>
      <c r="C32" s="320">
        <v>27.522575</v>
      </c>
      <c r="D32" s="320">
        <v>24.675000000000001</v>
      </c>
      <c r="E32" s="320">
        <v>24.206875</v>
      </c>
      <c r="F32" s="320">
        <v>19.112458333333333</v>
      </c>
      <c r="G32" s="320">
        <v>11.766658333333334</v>
      </c>
      <c r="H32" s="321">
        <v>12.733046874999999</v>
      </c>
      <c r="I32" s="320">
        <v>14.34375</v>
      </c>
      <c r="J32" s="320">
        <v>14.970114583333332</v>
      </c>
      <c r="K32" s="324">
        <v>17.322175000000001</v>
      </c>
      <c r="L32" s="280">
        <v>22.65</v>
      </c>
      <c r="M32" s="324">
        <v>24.723489583333333</v>
      </c>
      <c r="N32" s="324">
        <v>29.17</v>
      </c>
      <c r="O32" s="323">
        <f t="shared" si="0"/>
        <v>20.266345225694447</v>
      </c>
    </row>
    <row r="33" spans="1:15" ht="18.75" customHeight="1" x14ac:dyDescent="0.25">
      <c r="A33" s="213"/>
      <c r="B33" s="276"/>
      <c r="C33" s="320"/>
      <c r="D33" s="320"/>
      <c r="E33" s="320"/>
      <c r="F33" s="320"/>
      <c r="G33" s="320"/>
      <c r="H33" s="321"/>
      <c r="I33" s="320"/>
      <c r="J33" s="320"/>
      <c r="K33" s="324"/>
      <c r="L33" s="280"/>
      <c r="M33" s="324"/>
      <c r="N33" s="324"/>
      <c r="O33" s="323"/>
    </row>
    <row r="34" spans="1:15" ht="18.75" customHeight="1" x14ac:dyDescent="0.25">
      <c r="A34" s="213" t="s">
        <v>332</v>
      </c>
      <c r="B34" s="276" t="s">
        <v>14</v>
      </c>
      <c r="C34" s="320">
        <v>23.5</v>
      </c>
      <c r="D34" s="320">
        <v>23.5</v>
      </c>
      <c r="E34" s="320">
        <v>23.5</v>
      </c>
      <c r="F34" s="320">
        <v>23.5</v>
      </c>
      <c r="G34" s="320">
        <v>23.5</v>
      </c>
      <c r="H34" s="321">
        <v>23.5</v>
      </c>
      <c r="I34" s="320">
        <v>23.5</v>
      </c>
      <c r="J34" s="320">
        <v>23.5</v>
      </c>
      <c r="K34" s="324">
        <v>24.375</v>
      </c>
      <c r="L34" s="280">
        <v>85.394499999999994</v>
      </c>
      <c r="M34" s="324">
        <v>69.788999999999987</v>
      </c>
      <c r="N34" s="324">
        <v>59.053333333333327</v>
      </c>
      <c r="O34" s="323">
        <f>AVERAGE(C34:N34)</f>
        <v>35.550986111111108</v>
      </c>
    </row>
    <row r="35" spans="1:15" ht="18.75" customHeight="1" x14ac:dyDescent="0.25">
      <c r="A35" s="213" t="s">
        <v>219</v>
      </c>
      <c r="B35" s="276" t="s">
        <v>14</v>
      </c>
      <c r="C35" s="320">
        <v>19.844695833333333</v>
      </c>
      <c r="D35" s="320">
        <v>19.999333333333333</v>
      </c>
      <c r="E35" s="320">
        <v>20.501791666666666</v>
      </c>
      <c r="F35" s="320">
        <v>23.741499999999998</v>
      </c>
      <c r="G35" s="320">
        <v>24.698125000000001</v>
      </c>
      <c r="H35" s="321">
        <v>24.574466145833334</v>
      </c>
      <c r="I35" s="320">
        <v>27.833437499999999</v>
      </c>
      <c r="J35" s="320">
        <v>25.183624999999999</v>
      </c>
      <c r="K35" s="324">
        <v>22.33656666666667</v>
      </c>
      <c r="L35" s="280">
        <v>26.477666666666668</v>
      </c>
      <c r="M35" s="324">
        <v>21.78125</v>
      </c>
      <c r="N35" s="324">
        <v>18.5</v>
      </c>
      <c r="O35" s="323">
        <f>AVERAGE(C35:N35)</f>
        <v>22.956038151041668</v>
      </c>
    </row>
    <row r="36" spans="1:15" ht="18.75" customHeight="1" x14ac:dyDescent="0.25">
      <c r="A36" s="213" t="s">
        <v>22</v>
      </c>
      <c r="B36" s="276" t="s">
        <v>14</v>
      </c>
      <c r="C36" s="320">
        <v>12.302849999999998</v>
      </c>
      <c r="D36" s="320">
        <v>11.183</v>
      </c>
      <c r="E36" s="320">
        <v>12.722125</v>
      </c>
      <c r="F36" s="320">
        <v>11.3185</v>
      </c>
      <c r="G36" s="320">
        <v>11.565491666666668</v>
      </c>
      <c r="H36" s="321">
        <v>11.846328124999999</v>
      </c>
      <c r="I36" s="320">
        <v>10.5834375</v>
      </c>
      <c r="J36" s="320">
        <v>11.818020833333334</v>
      </c>
      <c r="K36" s="324">
        <v>12.881349999999999</v>
      </c>
      <c r="L36" s="280">
        <v>15.802916666666665</v>
      </c>
      <c r="M36" s="324">
        <v>14.455364583333331</v>
      </c>
      <c r="N36" s="324">
        <v>13.836700000000002</v>
      </c>
      <c r="O36" s="323">
        <f>AVERAGE(C36:N36)</f>
        <v>12.526340364583334</v>
      </c>
    </row>
    <row r="37" spans="1:15" ht="18.75" customHeight="1" x14ac:dyDescent="0.25">
      <c r="A37" s="213" t="s">
        <v>23</v>
      </c>
      <c r="B37" s="276" t="s">
        <v>14</v>
      </c>
      <c r="C37" s="320">
        <v>10.2441</v>
      </c>
      <c r="D37" s="320">
        <v>9.0337499999999995</v>
      </c>
      <c r="E37" s="320">
        <v>9.4721250000000001</v>
      </c>
      <c r="F37" s="320">
        <v>9.2523750000000007</v>
      </c>
      <c r="G37" s="320">
        <v>9.3671583333333324</v>
      </c>
      <c r="H37" s="321">
        <v>9.7368749999999995</v>
      </c>
      <c r="I37" s="320">
        <v>10.295624999999999</v>
      </c>
      <c r="J37" s="320">
        <v>9.5678437499999998</v>
      </c>
      <c r="K37" s="324">
        <v>10.52535</v>
      </c>
      <c r="L37" s="280">
        <v>12.958291666666666</v>
      </c>
      <c r="M37" s="324">
        <v>11.517979166666667</v>
      </c>
      <c r="N37" s="324">
        <v>11.110133333333334</v>
      </c>
      <c r="O37" s="323">
        <f>AVERAGE(C37:N37)</f>
        <v>10.256800520833332</v>
      </c>
    </row>
    <row r="38" spans="1:15" ht="18.75" customHeight="1" x14ac:dyDescent="0.25">
      <c r="A38" s="213" t="s">
        <v>24</v>
      </c>
      <c r="B38" s="276" t="s">
        <v>14</v>
      </c>
      <c r="C38" s="320">
        <v>5.7881499999999999</v>
      </c>
      <c r="D38" s="320">
        <v>5.6534999999999993</v>
      </c>
      <c r="E38" s="320">
        <v>6.0705416666666663</v>
      </c>
      <c r="F38" s="320">
        <v>7.4303749999999997</v>
      </c>
      <c r="G38" s="320">
        <v>7.5135333333333332</v>
      </c>
      <c r="H38" s="321">
        <v>8.4426562500000006</v>
      </c>
      <c r="I38" s="320">
        <v>7.7501562499999999</v>
      </c>
      <c r="J38" s="320">
        <v>8.560291666666668</v>
      </c>
      <c r="K38" s="324">
        <v>8.4537249999999986</v>
      </c>
      <c r="L38" s="280">
        <v>8.8208333333333329</v>
      </c>
      <c r="M38" s="324">
        <v>8.1762916666666658</v>
      </c>
      <c r="N38" s="324">
        <v>7.815100000000001</v>
      </c>
      <c r="O38" s="323">
        <f>AVERAGE(C38:N38)</f>
        <v>7.5395961805555549</v>
      </c>
    </row>
    <row r="39" spans="1:15" ht="20.25" customHeight="1" x14ac:dyDescent="0.25">
      <c r="A39" s="243" t="s">
        <v>361</v>
      </c>
      <c r="B39" s="232"/>
      <c r="C39" s="332"/>
      <c r="D39" s="333"/>
      <c r="E39" s="332"/>
      <c r="F39" s="332"/>
      <c r="G39" s="332"/>
      <c r="H39" s="334"/>
      <c r="I39" s="332"/>
      <c r="J39" s="335"/>
      <c r="K39" s="335"/>
      <c r="L39" s="335"/>
      <c r="M39" s="335"/>
      <c r="N39" s="336"/>
      <c r="O39" s="337"/>
    </row>
    <row r="40" spans="1:15" ht="16.5" customHeight="1" x14ac:dyDescent="0.25">
      <c r="A40" s="231" t="s">
        <v>355</v>
      </c>
      <c r="B40" s="232"/>
      <c r="C40" s="332"/>
      <c r="D40" s="333"/>
      <c r="E40" s="332"/>
      <c r="F40" s="332"/>
      <c r="G40" s="332"/>
      <c r="H40" s="334"/>
      <c r="I40" s="332"/>
      <c r="J40" s="335"/>
      <c r="K40" s="335"/>
      <c r="L40" s="335"/>
      <c r="M40" s="335"/>
      <c r="N40" s="336"/>
      <c r="O40" s="337"/>
    </row>
    <row r="41" spans="1:15" ht="27.75" customHeight="1" x14ac:dyDescent="0.25">
      <c r="A41" s="691" t="s">
        <v>360</v>
      </c>
      <c r="B41" s="691"/>
      <c r="C41" s="691"/>
      <c r="D41" s="691"/>
      <c r="E41" s="691"/>
      <c r="F41" s="691"/>
      <c r="G41" s="691"/>
      <c r="H41" s="691"/>
      <c r="I41" s="691"/>
      <c r="J41" s="691"/>
      <c r="K41" s="691"/>
      <c r="L41" s="691"/>
      <c r="M41" s="691"/>
      <c r="N41" s="691"/>
      <c r="O41" s="691"/>
    </row>
    <row r="42" spans="1:15" s="313" customFormat="1" ht="14.25" customHeight="1" x14ac:dyDescent="0.25">
      <c r="A42" s="239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</row>
    <row r="43" spans="1:15" s="313" customFormat="1" ht="14.25" customHeight="1" x14ac:dyDescent="0.25">
      <c r="A43" s="210" t="s">
        <v>0</v>
      </c>
      <c r="B43" s="210" t="s">
        <v>263</v>
      </c>
      <c r="C43" s="210" t="s">
        <v>1</v>
      </c>
      <c r="D43" s="210" t="s">
        <v>2</v>
      </c>
      <c r="E43" s="210" t="s">
        <v>3</v>
      </c>
      <c r="F43" s="210" t="s">
        <v>4</v>
      </c>
      <c r="G43" s="210" t="s">
        <v>5</v>
      </c>
      <c r="H43" s="210" t="s">
        <v>6</v>
      </c>
      <c r="I43" s="210" t="s">
        <v>7</v>
      </c>
      <c r="J43" s="210" t="s">
        <v>8</v>
      </c>
      <c r="K43" s="210" t="s">
        <v>9</v>
      </c>
      <c r="L43" s="210" t="s">
        <v>10</v>
      </c>
      <c r="M43" s="210" t="s">
        <v>11</v>
      </c>
      <c r="N43" s="210" t="s">
        <v>12</v>
      </c>
      <c r="O43" s="210" t="s">
        <v>13</v>
      </c>
    </row>
    <row r="44" spans="1:15" ht="18.75" customHeight="1" x14ac:dyDescent="0.25">
      <c r="A44" s="213" t="s">
        <v>273</v>
      </c>
      <c r="B44" s="276" t="s">
        <v>340</v>
      </c>
      <c r="C44" s="320">
        <v>6.5</v>
      </c>
      <c r="D44" s="320">
        <v>7</v>
      </c>
      <c r="E44" s="320">
        <v>5</v>
      </c>
      <c r="F44" s="320">
        <v>6.4</v>
      </c>
      <c r="G44" s="320">
        <v>9.02</v>
      </c>
      <c r="H44" s="321">
        <v>9.3229166666666661</v>
      </c>
      <c r="I44" s="320">
        <v>8.546875</v>
      </c>
      <c r="J44" s="320">
        <v>8.1515416666666667</v>
      </c>
      <c r="K44" s="324">
        <v>7.8825000000000003</v>
      </c>
      <c r="L44" s="280">
        <v>9.8229166666666679</v>
      </c>
      <c r="M44" s="324">
        <v>9.7207187499999996</v>
      </c>
      <c r="N44" s="324">
        <v>10.449400000000001</v>
      </c>
      <c r="O44" s="323">
        <f>AVERAGE(C44:N44)</f>
        <v>8.1514057291666671</v>
      </c>
    </row>
    <row r="45" spans="1:15" ht="18.75" customHeight="1" x14ac:dyDescent="0.25">
      <c r="A45" s="213" t="s">
        <v>241</v>
      </c>
      <c r="B45" s="276" t="s">
        <v>14</v>
      </c>
      <c r="C45" s="320">
        <v>16.517133333333334</v>
      </c>
      <c r="D45" s="320">
        <v>16.861166666666669</v>
      </c>
      <c r="E45" s="320">
        <v>15.805208333333333</v>
      </c>
      <c r="F45" s="320">
        <v>13.320625</v>
      </c>
      <c r="G45" s="320">
        <v>13.997366666666668</v>
      </c>
      <c r="H45" s="321">
        <v>21.735624999999999</v>
      </c>
      <c r="I45" s="320">
        <v>19.760000000000002</v>
      </c>
      <c r="J45" s="320">
        <v>15.383333333333333</v>
      </c>
      <c r="K45" s="324">
        <v>15.1997</v>
      </c>
      <c r="L45" s="280">
        <v>22.700083333333332</v>
      </c>
      <c r="M45" s="324">
        <v>19.513114583333333</v>
      </c>
      <c r="N45" s="324">
        <v>19.596699999999998</v>
      </c>
      <c r="O45" s="323">
        <f>AVERAGE(C45:N45)</f>
        <v>17.532504687500001</v>
      </c>
    </row>
    <row r="46" spans="1:15" ht="18.75" customHeight="1" x14ac:dyDescent="0.25">
      <c r="A46" s="213" t="s">
        <v>25</v>
      </c>
      <c r="B46" s="276" t="s">
        <v>14</v>
      </c>
      <c r="C46" s="320">
        <v>16.531549999999999</v>
      </c>
      <c r="D46" s="320">
        <v>16.3565</v>
      </c>
      <c r="E46" s="320">
        <v>14.791541666666667</v>
      </c>
      <c r="F46" s="320">
        <v>14.903541666666669</v>
      </c>
      <c r="G46" s="320">
        <v>13.903705555555556</v>
      </c>
      <c r="H46" s="321">
        <v>15.052031250000001</v>
      </c>
      <c r="I46" s="320">
        <v>14.0834375</v>
      </c>
      <c r="J46" s="320">
        <v>17.010833333333334</v>
      </c>
      <c r="K46" s="324">
        <v>18.018249999999998</v>
      </c>
      <c r="L46" s="280">
        <v>19.920541666666665</v>
      </c>
      <c r="M46" s="324">
        <v>19.627114583333331</v>
      </c>
      <c r="N46" s="324">
        <v>19.403300000000002</v>
      </c>
      <c r="O46" s="323">
        <f>AVERAGE(C46:N46)</f>
        <v>16.633528935185186</v>
      </c>
    </row>
    <row r="47" spans="1:15" ht="18.75" customHeight="1" x14ac:dyDescent="0.25">
      <c r="A47" s="213" t="s">
        <v>26</v>
      </c>
      <c r="B47" s="276" t="s">
        <v>263</v>
      </c>
      <c r="C47" s="320">
        <v>8.8257142857142874</v>
      </c>
      <c r="D47" s="320">
        <v>8.5415357142857147</v>
      </c>
      <c r="E47" s="320">
        <v>8.5233928571428574</v>
      </c>
      <c r="F47" s="320">
        <v>10.39575</v>
      </c>
      <c r="G47" s="320">
        <v>9.6388297619047627</v>
      </c>
      <c r="H47" s="321">
        <v>9.942126116071428</v>
      </c>
      <c r="I47" s="320">
        <v>11.206941964285715</v>
      </c>
      <c r="J47" s="320">
        <v>20.193075892857145</v>
      </c>
      <c r="K47" s="324">
        <v>16.864514285714286</v>
      </c>
      <c r="L47" s="280">
        <v>15.888315476190478</v>
      </c>
      <c r="M47" s="324">
        <v>13.913226190476189</v>
      </c>
      <c r="N47" s="324">
        <v>18.722664285714288</v>
      </c>
      <c r="O47" s="323">
        <f>AVERAGE(C47:N47)</f>
        <v>12.721340569196428</v>
      </c>
    </row>
    <row r="48" spans="1:15" ht="18.75" customHeight="1" x14ac:dyDescent="0.25">
      <c r="A48" s="213" t="s">
        <v>242</v>
      </c>
      <c r="B48" s="276" t="s">
        <v>14</v>
      </c>
      <c r="C48" s="320">
        <v>32.615499999999997</v>
      </c>
      <c r="D48" s="320">
        <v>22.59075</v>
      </c>
      <c r="E48" s="320">
        <v>17.392916666666665</v>
      </c>
      <c r="F48" s="320">
        <v>13.729000000000001</v>
      </c>
      <c r="G48" s="320">
        <v>14.353491666666667</v>
      </c>
      <c r="H48" s="321">
        <v>17.237031250000001</v>
      </c>
      <c r="I48" s="320">
        <v>20.392812500000002</v>
      </c>
      <c r="J48" s="320">
        <v>19.127635416666667</v>
      </c>
      <c r="K48" s="324">
        <v>21.930925000000002</v>
      </c>
      <c r="L48" s="280">
        <v>43.504208333333331</v>
      </c>
      <c r="M48" s="324">
        <v>39.703864583333335</v>
      </c>
      <c r="N48" s="324">
        <v>21.173300000000001</v>
      </c>
      <c r="O48" s="323">
        <f t="shared" ref="O48:O66" si="1">AVERAGE(C48:N48)</f>
        <v>23.645952951388889</v>
      </c>
    </row>
    <row r="49" spans="1:15" ht="18.75" customHeight="1" x14ac:dyDescent="0.25">
      <c r="A49" s="213" t="s">
        <v>203</v>
      </c>
      <c r="B49" s="276" t="s">
        <v>14</v>
      </c>
      <c r="C49" s="320">
        <v>29.744050000000005</v>
      </c>
      <c r="D49" s="320">
        <v>20.61675</v>
      </c>
      <c r="E49" s="320">
        <v>15.563750000000001</v>
      </c>
      <c r="F49" s="320">
        <v>10.757999999999999</v>
      </c>
      <c r="G49" s="320">
        <v>11.623841666666667</v>
      </c>
      <c r="H49" s="321">
        <v>13.793359375</v>
      </c>
      <c r="I49" s="320">
        <v>16.731874999999999</v>
      </c>
      <c r="J49" s="320">
        <v>17.417572916666664</v>
      </c>
      <c r="K49" s="324">
        <v>20.455224999999999</v>
      </c>
      <c r="L49" s="280">
        <v>38.583291666666668</v>
      </c>
      <c r="M49" s="324">
        <v>38.213489583333327</v>
      </c>
      <c r="N49" s="324">
        <v>20.49475</v>
      </c>
      <c r="O49" s="323">
        <f t="shared" si="1"/>
        <v>21.166329600694443</v>
      </c>
    </row>
    <row r="50" spans="1:15" ht="18.75" customHeight="1" x14ac:dyDescent="0.25">
      <c r="A50" s="213" t="s">
        <v>27</v>
      </c>
      <c r="B50" s="276" t="s">
        <v>14</v>
      </c>
      <c r="C50" s="320">
        <v>14.8375</v>
      </c>
      <c r="D50" s="320">
        <v>14.739625</v>
      </c>
      <c r="E50" s="320">
        <v>13.451416666666667</v>
      </c>
      <c r="F50" s="320">
        <v>12.0915</v>
      </c>
      <c r="G50" s="320">
        <v>11.668491666666668</v>
      </c>
      <c r="H50" s="321">
        <v>11.931835937500001</v>
      </c>
      <c r="I50" s="320">
        <v>14.0053125</v>
      </c>
      <c r="J50" s="320">
        <v>13.89925</v>
      </c>
      <c r="K50" s="324">
        <v>14.082750000000001</v>
      </c>
      <c r="L50" s="280">
        <v>15.345833333333331</v>
      </c>
      <c r="M50" s="324">
        <v>15.3464375</v>
      </c>
      <c r="N50" s="324">
        <v>14.8001</v>
      </c>
      <c r="O50" s="323">
        <f t="shared" si="1"/>
        <v>13.850004383680556</v>
      </c>
    </row>
    <row r="51" spans="1:15" ht="18.75" customHeight="1" x14ac:dyDescent="0.25">
      <c r="A51" s="213" t="s">
        <v>28</v>
      </c>
      <c r="B51" s="276"/>
      <c r="C51" s="320"/>
      <c r="D51" s="320"/>
      <c r="E51" s="320"/>
      <c r="F51" s="320"/>
      <c r="G51" s="320"/>
      <c r="H51" s="321"/>
      <c r="I51" s="320"/>
      <c r="J51" s="320"/>
      <c r="K51" s="324">
        <v>22.916770833333334</v>
      </c>
      <c r="L51" s="280">
        <v>32.664583333333333</v>
      </c>
      <c r="M51" s="324">
        <v>36.007343749999997</v>
      </c>
      <c r="N51" s="324">
        <v>33.095100000000002</v>
      </c>
      <c r="O51" s="323">
        <f>AVERAGE(C51:N51)</f>
        <v>31.170949479166666</v>
      </c>
    </row>
    <row r="52" spans="1:15" ht="18.75" customHeight="1" x14ac:dyDescent="0.25">
      <c r="A52" s="213" t="s">
        <v>341</v>
      </c>
      <c r="B52" s="276"/>
      <c r="C52" s="320"/>
      <c r="D52" s="320"/>
      <c r="E52" s="320"/>
      <c r="F52" s="320"/>
      <c r="G52" s="320"/>
      <c r="H52" s="321"/>
      <c r="I52" s="320"/>
      <c r="J52" s="320"/>
      <c r="K52" s="324">
        <v>22.916770833333334</v>
      </c>
      <c r="L52" s="280">
        <v>32.570833333333333</v>
      </c>
      <c r="M52" s="324">
        <v>36.111562499999998</v>
      </c>
      <c r="N52" s="324">
        <v>32.798400000000001</v>
      </c>
      <c r="O52" s="323">
        <f>AVERAGE(C52:N52)</f>
        <v>31.099391666666666</v>
      </c>
    </row>
    <row r="53" spans="1:15" ht="18.75" customHeight="1" x14ac:dyDescent="0.25">
      <c r="A53" s="213" t="s">
        <v>29</v>
      </c>
      <c r="B53" s="276"/>
      <c r="C53" s="320"/>
      <c r="D53" s="320"/>
      <c r="E53" s="320"/>
      <c r="F53" s="320"/>
      <c r="G53" s="320"/>
      <c r="H53" s="321"/>
      <c r="I53" s="320"/>
      <c r="J53" s="320"/>
      <c r="K53" s="324">
        <v>21.470833333333331</v>
      </c>
      <c r="L53" s="280">
        <v>26.508333333333333</v>
      </c>
      <c r="M53" s="324">
        <v>31.111697916666667</v>
      </c>
      <c r="N53" s="324">
        <v>28.129966666666668</v>
      </c>
      <c r="O53" s="323">
        <f>AVERAGE(C53:N53)</f>
        <v>26.805207812500001</v>
      </c>
    </row>
    <row r="54" spans="1:15" ht="18.75" customHeight="1" x14ac:dyDescent="0.25">
      <c r="A54" s="213" t="s">
        <v>30</v>
      </c>
      <c r="B54" s="276"/>
      <c r="C54" s="320"/>
      <c r="D54" s="320"/>
      <c r="E54" s="320"/>
      <c r="F54" s="320"/>
      <c r="G54" s="320"/>
      <c r="H54" s="321"/>
      <c r="I54" s="320"/>
      <c r="J54" s="320"/>
      <c r="K54" s="324">
        <v>22.787500000000001</v>
      </c>
      <c r="L54" s="280">
        <v>34.670833333333334</v>
      </c>
      <c r="M54" s="324">
        <v>36.406541666666669</v>
      </c>
      <c r="N54" s="324">
        <v>33.36163333333333</v>
      </c>
      <c r="O54" s="323">
        <f>AVERAGE(C54:N54)</f>
        <v>31.806627083333336</v>
      </c>
    </row>
    <row r="55" spans="1:15" ht="18.75" customHeight="1" x14ac:dyDescent="0.25">
      <c r="A55" s="213" t="s">
        <v>31</v>
      </c>
      <c r="B55" s="276"/>
      <c r="C55" s="320"/>
      <c r="D55" s="320"/>
      <c r="E55" s="320"/>
      <c r="F55" s="320"/>
      <c r="G55" s="320"/>
      <c r="H55" s="321"/>
      <c r="I55" s="320"/>
      <c r="J55" s="320"/>
      <c r="K55" s="324">
        <v>23.604166666666668</v>
      </c>
      <c r="L55" s="280">
        <v>30.229166666666664</v>
      </c>
      <c r="M55" s="324">
        <v>36.298958333333331</v>
      </c>
      <c r="N55" s="324">
        <v>31.697766666666666</v>
      </c>
      <c r="O55" s="323">
        <f>AVERAGE(C55:N55)</f>
        <v>30.457514583333332</v>
      </c>
    </row>
    <row r="56" spans="1:15" ht="18.75" customHeight="1" x14ac:dyDescent="0.25">
      <c r="A56" s="213" t="s">
        <v>342</v>
      </c>
      <c r="B56" s="276"/>
      <c r="C56" s="320"/>
      <c r="D56" s="320"/>
      <c r="E56" s="320"/>
      <c r="F56" s="320"/>
      <c r="G56" s="320"/>
      <c r="H56" s="321"/>
      <c r="I56" s="320"/>
      <c r="J56" s="320"/>
      <c r="K56" s="324"/>
      <c r="L56" s="280"/>
      <c r="M56" s="324"/>
      <c r="N56" s="324"/>
      <c r="O56" s="323"/>
    </row>
    <row r="57" spans="1:15" ht="18.75" customHeight="1" x14ac:dyDescent="0.25">
      <c r="A57" s="213" t="s">
        <v>32</v>
      </c>
      <c r="B57" s="276" t="s">
        <v>263</v>
      </c>
      <c r="C57" s="320">
        <v>15</v>
      </c>
      <c r="D57" s="320">
        <v>15.5</v>
      </c>
      <c r="E57" s="320">
        <v>11.25</v>
      </c>
      <c r="F57" s="320">
        <v>18.887499999999999</v>
      </c>
      <c r="G57" s="320">
        <v>17.878399999999999</v>
      </c>
      <c r="H57" s="321">
        <v>18.49609375</v>
      </c>
      <c r="I57" s="320">
        <v>19.013298611111111</v>
      </c>
      <c r="J57" s="320">
        <v>15.475083333333334</v>
      </c>
      <c r="K57" s="324">
        <v>13.062875</v>
      </c>
      <c r="L57" s="280">
        <v>17.004166666666666</v>
      </c>
      <c r="M57" s="324">
        <v>16.895875</v>
      </c>
      <c r="N57" s="324">
        <v>17.105</v>
      </c>
      <c r="O57" s="323">
        <f t="shared" si="1"/>
        <v>16.297357696759256</v>
      </c>
    </row>
    <row r="58" spans="1:15" ht="18.75" customHeight="1" x14ac:dyDescent="0.25">
      <c r="A58" s="213" t="s">
        <v>33</v>
      </c>
      <c r="B58" s="276" t="s">
        <v>263</v>
      </c>
      <c r="C58" s="320">
        <v>2.6755499999999999</v>
      </c>
      <c r="D58" s="320">
        <v>2.9906250000000001</v>
      </c>
      <c r="E58" s="320">
        <v>3.1135000000000002</v>
      </c>
      <c r="F58" s="320">
        <v>3.0922499999999999</v>
      </c>
      <c r="G58" s="320">
        <v>3.0110749999999999</v>
      </c>
      <c r="H58" s="321">
        <v>3.0730078125000002</v>
      </c>
      <c r="I58" s="320">
        <v>3.2421875</v>
      </c>
      <c r="J58" s="320">
        <v>3.2969479166666664</v>
      </c>
      <c r="K58" s="324">
        <v>3.3402750000000001</v>
      </c>
      <c r="L58" s="280">
        <v>3.5339166666666664</v>
      </c>
      <c r="M58" s="324">
        <v>3.4140208333333333</v>
      </c>
      <c r="N58" s="324">
        <v>3.5866999999999996</v>
      </c>
      <c r="O58" s="323">
        <f t="shared" si="1"/>
        <v>3.1975046440972226</v>
      </c>
    </row>
    <row r="59" spans="1:15" ht="18.75" customHeight="1" x14ac:dyDescent="0.25">
      <c r="A59" s="213" t="s">
        <v>34</v>
      </c>
      <c r="B59" s="276" t="s">
        <v>263</v>
      </c>
      <c r="C59" s="320">
        <v>40.492849999999997</v>
      </c>
      <c r="D59" s="320">
        <v>39.164999999999999</v>
      </c>
      <c r="E59" s="320">
        <v>39.719374999999999</v>
      </c>
      <c r="F59" s="320">
        <v>40.941416666666669</v>
      </c>
      <c r="G59" s="320">
        <v>47.818258333333333</v>
      </c>
      <c r="H59" s="321">
        <v>45.606562500000003</v>
      </c>
      <c r="I59" s="320">
        <v>48.216562500000002</v>
      </c>
      <c r="J59" s="320">
        <v>50.264854166666666</v>
      </c>
      <c r="K59" s="324">
        <v>44.781900000000007</v>
      </c>
      <c r="L59" s="280">
        <v>44.689458333333334</v>
      </c>
      <c r="M59" s="324">
        <v>41.240166666666667</v>
      </c>
      <c r="N59" s="324">
        <v>42.478549999999998</v>
      </c>
      <c r="O59" s="323">
        <f t="shared" si="1"/>
        <v>43.784579513888893</v>
      </c>
    </row>
    <row r="60" spans="1:15" ht="18.75" customHeight="1" x14ac:dyDescent="0.25">
      <c r="A60" s="213" t="s">
        <v>245</v>
      </c>
      <c r="B60" s="276" t="s">
        <v>356</v>
      </c>
      <c r="C60" s="320">
        <v>38</v>
      </c>
      <c r="D60" s="320">
        <v>44</v>
      </c>
      <c r="E60" s="320">
        <v>38.96</v>
      </c>
      <c r="F60" s="320">
        <v>40</v>
      </c>
      <c r="G60" s="320">
        <v>27.106258333333336</v>
      </c>
      <c r="H60" s="321">
        <v>16.750624999999999</v>
      </c>
      <c r="I60" s="320">
        <v>13.570885416666668</v>
      </c>
      <c r="J60" s="320">
        <v>9.2464965277777775</v>
      </c>
      <c r="K60" s="324">
        <v>8.5361750000000001</v>
      </c>
      <c r="L60" s="280">
        <v>10.178458333333332</v>
      </c>
      <c r="M60" s="324">
        <v>9.2352604166666659</v>
      </c>
      <c r="N60" s="324">
        <v>11.201966666666667</v>
      </c>
      <c r="O60" s="323">
        <f t="shared" si="1"/>
        <v>22.232177141203707</v>
      </c>
    </row>
    <row r="61" spans="1:15" ht="18.75" customHeight="1" x14ac:dyDescent="0.25">
      <c r="A61" s="213" t="s">
        <v>343</v>
      </c>
      <c r="B61" s="276" t="s">
        <v>356</v>
      </c>
      <c r="C61" s="320">
        <v>41.67</v>
      </c>
      <c r="D61" s="320">
        <v>35</v>
      </c>
      <c r="E61" s="320">
        <v>48</v>
      </c>
      <c r="F61" s="320">
        <v>45</v>
      </c>
      <c r="G61" s="320">
        <v>36.207166666666673</v>
      </c>
      <c r="H61" s="321">
        <v>32.621679687499999</v>
      </c>
      <c r="I61" s="320">
        <v>33.2890625</v>
      </c>
      <c r="J61" s="320">
        <v>33.806322916666666</v>
      </c>
      <c r="K61" s="324">
        <v>20.834335714285718</v>
      </c>
      <c r="L61" s="280">
        <v>15.49635119047619</v>
      </c>
      <c r="M61" s="324">
        <v>14.663913690476189</v>
      </c>
      <c r="N61" s="324">
        <v>17.286000000000001</v>
      </c>
      <c r="O61" s="323">
        <f t="shared" si="1"/>
        <v>31.156236030505951</v>
      </c>
    </row>
    <row r="62" spans="1:15" ht="18.75" customHeight="1" x14ac:dyDescent="0.25">
      <c r="A62" s="213" t="s">
        <v>35</v>
      </c>
      <c r="B62" s="276" t="s">
        <v>263</v>
      </c>
      <c r="C62" s="320">
        <v>34.017199999999995</v>
      </c>
      <c r="D62" s="320">
        <v>30.799249999999997</v>
      </c>
      <c r="E62" s="320">
        <v>33.024999999999999</v>
      </c>
      <c r="F62" s="320">
        <v>32.716875000000002</v>
      </c>
      <c r="G62" s="320">
        <v>41.409916666666668</v>
      </c>
      <c r="H62" s="321">
        <v>33.273242187499996</v>
      </c>
      <c r="I62" s="320">
        <v>33.2890625</v>
      </c>
      <c r="J62" s="320">
        <v>33.806322916666666</v>
      </c>
      <c r="K62" s="324">
        <v>33.901650000000004</v>
      </c>
      <c r="L62" s="280">
        <v>43.900124999999989</v>
      </c>
      <c r="M62" s="324">
        <v>40.955468750000001</v>
      </c>
      <c r="N62" s="324">
        <v>38.8367</v>
      </c>
      <c r="O62" s="323">
        <f t="shared" si="1"/>
        <v>35.827567751736112</v>
      </c>
    </row>
    <row r="63" spans="1:15" ht="18.75" customHeight="1" x14ac:dyDescent="0.25">
      <c r="A63" s="213" t="s">
        <v>317</v>
      </c>
      <c r="B63" s="276" t="s">
        <v>356</v>
      </c>
      <c r="C63" s="320">
        <v>35.995318518518523</v>
      </c>
      <c r="D63" s="320">
        <v>34.728240740740745</v>
      </c>
      <c r="E63" s="320">
        <v>36.966666666666669</v>
      </c>
      <c r="F63" s="320">
        <v>36.304166666666667</v>
      </c>
      <c r="G63" s="320">
        <v>42.051083333333331</v>
      </c>
      <c r="H63" s="321">
        <v>49.054062500000001</v>
      </c>
      <c r="I63" s="320">
        <v>50.498750000000001</v>
      </c>
      <c r="J63" s="320">
        <v>59.083302083333336</v>
      </c>
      <c r="K63" s="324">
        <v>53.195375000000006</v>
      </c>
      <c r="L63" s="280">
        <v>46.691666666666663</v>
      </c>
      <c r="M63" s="324">
        <v>37.755208333333329</v>
      </c>
      <c r="N63" s="324">
        <v>35.086550000000003</v>
      </c>
      <c r="O63" s="323">
        <f t="shared" si="1"/>
        <v>43.117532542438276</v>
      </c>
    </row>
    <row r="64" spans="1:15" ht="18.75" customHeight="1" x14ac:dyDescent="0.25">
      <c r="A64" s="213" t="s">
        <v>300</v>
      </c>
      <c r="B64" s="276" t="s">
        <v>356</v>
      </c>
      <c r="C64" s="320">
        <v>29.515473958333338</v>
      </c>
      <c r="D64" s="320">
        <v>29.224</v>
      </c>
      <c r="E64" s="320">
        <v>36</v>
      </c>
      <c r="F64" s="320">
        <v>38.400000000000006</v>
      </c>
      <c r="G64" s="320">
        <v>40.32</v>
      </c>
      <c r="H64" s="321">
        <v>45.467500000000001</v>
      </c>
      <c r="I64" s="320">
        <v>47.45708333333333</v>
      </c>
      <c r="J64" s="320">
        <v>60</v>
      </c>
      <c r="K64" s="324">
        <v>41.538833333333336</v>
      </c>
      <c r="L64" s="280">
        <v>37.595833333333331</v>
      </c>
      <c r="M64" s="324">
        <v>30</v>
      </c>
      <c r="N64" s="324">
        <v>26.400000000000002</v>
      </c>
      <c r="O64" s="323">
        <f t="shared" si="1"/>
        <v>38.493226996527774</v>
      </c>
    </row>
    <row r="65" spans="1:15" ht="18.75" customHeight="1" x14ac:dyDescent="0.25">
      <c r="A65" s="213" t="s">
        <v>36</v>
      </c>
      <c r="B65" s="276" t="s">
        <v>263</v>
      </c>
      <c r="C65" s="320">
        <v>29.899099999999997</v>
      </c>
      <c r="D65" s="320">
        <v>28.852</v>
      </c>
      <c r="E65" s="320">
        <v>28.412458333333333</v>
      </c>
      <c r="F65" s="320">
        <v>32.049875</v>
      </c>
      <c r="G65" s="320">
        <v>26.36538333333333</v>
      </c>
      <c r="H65" s="321">
        <v>34.9619140625</v>
      </c>
      <c r="I65" s="320">
        <v>35.185000000000002</v>
      </c>
      <c r="J65" s="320">
        <v>34.673406249999999</v>
      </c>
      <c r="K65" s="324">
        <v>32.902249999999995</v>
      </c>
      <c r="L65" s="280">
        <v>36.054249999999996</v>
      </c>
      <c r="M65" s="324">
        <v>34.651010416666665</v>
      </c>
      <c r="N65" s="324">
        <v>34.79</v>
      </c>
      <c r="O65" s="323">
        <f t="shared" si="1"/>
        <v>32.399720616319449</v>
      </c>
    </row>
    <row r="66" spans="1:15" ht="18.75" customHeight="1" x14ac:dyDescent="0.25">
      <c r="A66" s="213" t="s">
        <v>318</v>
      </c>
      <c r="B66" s="276" t="s">
        <v>263</v>
      </c>
      <c r="C66" s="320">
        <v>5.7333333333333343</v>
      </c>
      <c r="D66" s="320">
        <v>5.666666666666667</v>
      </c>
      <c r="E66" s="320">
        <v>5.8748333333333331</v>
      </c>
      <c r="F66" s="320">
        <v>5.785333333333333</v>
      </c>
      <c r="G66" s="320">
        <v>6.564814814814814</v>
      </c>
      <c r="H66" s="321">
        <v>5.3468749999999998</v>
      </c>
      <c r="I66" s="320">
        <v>4.7387499999999996</v>
      </c>
      <c r="J66" s="320">
        <v>5.1038749999999995</v>
      </c>
      <c r="K66" s="324">
        <v>5.1194444444444436</v>
      </c>
      <c r="L66" s="280">
        <v>5.8208333333333329</v>
      </c>
      <c r="M66" s="324">
        <v>5.2729166666666663</v>
      </c>
      <c r="N66" s="324">
        <v>4.3710666666666667</v>
      </c>
      <c r="O66" s="323">
        <f t="shared" si="1"/>
        <v>5.4498952160493817</v>
      </c>
    </row>
    <row r="67" spans="1:15" ht="18.75" customHeight="1" x14ac:dyDescent="0.25">
      <c r="A67" s="213" t="s">
        <v>37</v>
      </c>
      <c r="B67" s="276" t="s">
        <v>263</v>
      </c>
      <c r="C67" s="320">
        <v>280</v>
      </c>
      <c r="D67" s="320">
        <v>350</v>
      </c>
      <c r="E67" s="320">
        <v>346.5</v>
      </c>
      <c r="F67" s="320">
        <v>294</v>
      </c>
      <c r="G67" s="320">
        <v>352.8</v>
      </c>
      <c r="H67" s="321">
        <v>378</v>
      </c>
      <c r="I67" s="320">
        <v>388.5</v>
      </c>
      <c r="J67" s="320">
        <v>336</v>
      </c>
      <c r="K67" s="324">
        <v>310.94</v>
      </c>
      <c r="L67" s="280">
        <v>272.9235833333334</v>
      </c>
      <c r="M67" s="324">
        <v>220.77431249999998</v>
      </c>
      <c r="N67" s="324">
        <v>225.44059999999996</v>
      </c>
      <c r="O67" s="323">
        <f>AVERAGE(C67:N67)</f>
        <v>312.98987465277781</v>
      </c>
    </row>
    <row r="68" spans="1:15" ht="18.75" customHeight="1" x14ac:dyDescent="0.25">
      <c r="A68" s="213" t="s">
        <v>38</v>
      </c>
      <c r="B68" s="276" t="s">
        <v>356</v>
      </c>
      <c r="C68" s="320"/>
      <c r="D68" s="320"/>
      <c r="E68" s="320"/>
      <c r="F68" s="320"/>
      <c r="G68" s="320"/>
      <c r="H68" s="321"/>
      <c r="I68" s="320"/>
      <c r="J68" s="320"/>
      <c r="K68" s="324"/>
      <c r="L68" s="280">
        <v>61.387500000000003</v>
      </c>
      <c r="M68" s="324">
        <v>45.670041666666663</v>
      </c>
      <c r="N68" s="324">
        <v>48.211066666666667</v>
      </c>
      <c r="O68" s="323">
        <f>AVERAGE(C68:N68)</f>
        <v>51.75620277777778</v>
      </c>
    </row>
    <row r="69" spans="1:15" ht="18.75" customHeight="1" x14ac:dyDescent="0.25">
      <c r="A69" s="213" t="s">
        <v>201</v>
      </c>
      <c r="B69" s="276" t="s">
        <v>263</v>
      </c>
      <c r="C69" s="320">
        <v>13</v>
      </c>
      <c r="D69" s="320">
        <v>13.25</v>
      </c>
      <c r="E69" s="320">
        <v>14.35</v>
      </c>
      <c r="F69" s="320">
        <v>15</v>
      </c>
      <c r="G69" s="320">
        <v>14.75</v>
      </c>
      <c r="H69" s="321">
        <v>12.75</v>
      </c>
      <c r="I69" s="320">
        <v>13.95</v>
      </c>
      <c r="J69" s="320">
        <v>15.13</v>
      </c>
      <c r="K69" s="324">
        <v>15.4</v>
      </c>
      <c r="L69" s="280">
        <v>14.570833333333335</v>
      </c>
      <c r="M69" s="324">
        <v>15.610958333333333</v>
      </c>
      <c r="N69" s="324">
        <v>16.063800000000001</v>
      </c>
      <c r="O69" s="323">
        <f>AVERAGE(C69:N69)</f>
        <v>14.485465972222224</v>
      </c>
    </row>
    <row r="70" spans="1:15" ht="18.75" customHeight="1" x14ac:dyDescent="0.25">
      <c r="A70" s="243" t="s">
        <v>361</v>
      </c>
      <c r="B70" s="363"/>
      <c r="C70" s="336"/>
      <c r="D70" s="336"/>
      <c r="E70" s="336"/>
      <c r="F70" s="336"/>
      <c r="G70" s="336"/>
      <c r="H70" s="336"/>
      <c r="I70" s="336"/>
      <c r="J70" s="336"/>
      <c r="K70" s="336"/>
      <c r="L70" s="292"/>
      <c r="M70" s="336"/>
      <c r="N70" s="336"/>
      <c r="O70" s="340"/>
    </row>
    <row r="71" spans="1:15" ht="18.75" customHeight="1" x14ac:dyDescent="0.25">
      <c r="A71" s="231" t="s">
        <v>355</v>
      </c>
      <c r="B71" s="363"/>
      <c r="C71" s="336"/>
      <c r="D71" s="336"/>
      <c r="E71" s="336"/>
      <c r="F71" s="336"/>
      <c r="G71" s="336"/>
      <c r="H71" s="336"/>
      <c r="I71" s="336"/>
      <c r="J71" s="336"/>
      <c r="K71" s="336"/>
      <c r="L71" s="292"/>
      <c r="M71" s="336"/>
      <c r="N71" s="336"/>
      <c r="O71" s="340"/>
    </row>
    <row r="72" spans="1:15" ht="18.75" customHeight="1" x14ac:dyDescent="0.25">
      <c r="A72" s="231"/>
      <c r="B72" s="363"/>
      <c r="C72" s="336"/>
      <c r="D72" s="336"/>
      <c r="E72" s="336"/>
      <c r="F72" s="336"/>
      <c r="G72" s="336"/>
      <c r="H72" s="336"/>
      <c r="I72" s="336"/>
      <c r="J72" s="336"/>
      <c r="K72" s="336"/>
      <c r="L72" s="292"/>
      <c r="M72" s="336"/>
      <c r="N72" s="336"/>
      <c r="O72" s="340"/>
    </row>
    <row r="73" spans="1:15" ht="18.75" customHeight="1" x14ac:dyDescent="0.25">
      <c r="A73" s="691" t="s">
        <v>360</v>
      </c>
      <c r="B73" s="691"/>
      <c r="C73" s="691"/>
      <c r="D73" s="691"/>
      <c r="E73" s="691"/>
      <c r="F73" s="691"/>
      <c r="G73" s="691"/>
      <c r="H73" s="691"/>
      <c r="I73" s="691"/>
      <c r="J73" s="691"/>
      <c r="K73" s="691"/>
      <c r="L73" s="691"/>
      <c r="M73" s="691"/>
      <c r="N73" s="691"/>
      <c r="O73" s="691"/>
    </row>
    <row r="74" spans="1:15" ht="3.75" customHeight="1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273"/>
    </row>
    <row r="75" spans="1:15" ht="15.75" customHeight="1" x14ac:dyDescent="0.25">
      <c r="A75" s="239"/>
      <c r="B75" s="239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</row>
    <row r="76" spans="1:15" ht="18.75" customHeight="1" x14ac:dyDescent="0.25">
      <c r="A76" s="210" t="s">
        <v>0</v>
      </c>
      <c r="B76" s="210" t="s">
        <v>263</v>
      </c>
      <c r="C76" s="210" t="s">
        <v>1</v>
      </c>
      <c r="D76" s="210" t="s">
        <v>2</v>
      </c>
      <c r="E76" s="210" t="s">
        <v>3</v>
      </c>
      <c r="F76" s="210" t="s">
        <v>4</v>
      </c>
      <c r="G76" s="210" t="s">
        <v>5</v>
      </c>
      <c r="H76" s="210" t="s">
        <v>6</v>
      </c>
      <c r="I76" s="210" t="s">
        <v>7</v>
      </c>
      <c r="J76" s="210" t="s">
        <v>8</v>
      </c>
      <c r="K76" s="210" t="s">
        <v>9</v>
      </c>
      <c r="L76" s="210" t="s">
        <v>10</v>
      </c>
      <c r="M76" s="210" t="s">
        <v>11</v>
      </c>
      <c r="N76" s="210" t="s">
        <v>12</v>
      </c>
      <c r="O76" s="210" t="s">
        <v>13</v>
      </c>
    </row>
    <row r="77" spans="1:15" ht="18.75" customHeight="1" x14ac:dyDescent="0.25">
      <c r="A77" s="341" t="s">
        <v>345</v>
      </c>
      <c r="B77" s="294"/>
      <c r="C77" s="342"/>
      <c r="D77" s="342"/>
      <c r="E77" s="342"/>
      <c r="F77" s="342"/>
      <c r="G77" s="342"/>
      <c r="H77" s="343"/>
      <c r="I77" s="342"/>
      <c r="J77" s="342"/>
      <c r="K77" s="344"/>
      <c r="L77" s="298"/>
      <c r="M77" s="344"/>
      <c r="N77" s="344"/>
      <c r="O77" s="345"/>
    </row>
    <row r="78" spans="1:15" ht="18.75" customHeight="1" x14ac:dyDescent="0.25">
      <c r="A78" s="213" t="s">
        <v>303</v>
      </c>
      <c r="B78" s="276" t="s">
        <v>263</v>
      </c>
      <c r="C78" s="320">
        <v>10.008616666666668</v>
      </c>
      <c r="D78" s="320">
        <v>10.315125</v>
      </c>
      <c r="E78" s="320">
        <v>10.608874999999999</v>
      </c>
      <c r="F78" s="320">
        <v>9.7016249999999999</v>
      </c>
      <c r="G78" s="320">
        <v>8.51145</v>
      </c>
      <c r="H78" s="321">
        <v>9.8879687500000006</v>
      </c>
      <c r="I78" s="320">
        <v>10.28265625</v>
      </c>
      <c r="J78" s="320">
        <v>10.502604166666668</v>
      </c>
      <c r="K78" s="324">
        <v>10.787175000000001</v>
      </c>
      <c r="L78" s="280">
        <v>9.9978333333333342</v>
      </c>
      <c r="M78" s="324">
        <v>8.3135937500000008</v>
      </c>
      <c r="N78" s="324">
        <v>9.2365666666666666</v>
      </c>
      <c r="O78" s="323">
        <f>AVERAGE(C78:N78)</f>
        <v>9.8461741319444442</v>
      </c>
    </row>
    <row r="79" spans="1:15" ht="18.75" customHeight="1" x14ac:dyDescent="0.25">
      <c r="A79" s="213" t="s">
        <v>346</v>
      </c>
      <c r="B79" s="276" t="s">
        <v>263</v>
      </c>
      <c r="C79" s="320">
        <v>7.8612500000000001</v>
      </c>
      <c r="D79" s="320">
        <v>7.9388750000000003</v>
      </c>
      <c r="E79" s="320">
        <v>8.6827083333333341</v>
      </c>
      <c r="F79" s="320">
        <v>7.8810833333333328</v>
      </c>
      <c r="G79" s="320">
        <v>5.6333333333333337</v>
      </c>
      <c r="H79" s="321">
        <v>7.4970703125</v>
      </c>
      <c r="I79" s="320">
        <v>8.6693750000000005</v>
      </c>
      <c r="J79" s="320">
        <v>8.4853333333333332</v>
      </c>
      <c r="K79" s="324">
        <v>8.2574749999999995</v>
      </c>
      <c r="L79" s="280">
        <v>7.7791250000000014</v>
      </c>
      <c r="M79" s="324">
        <v>6.2699895833333326</v>
      </c>
      <c r="N79" s="324">
        <v>6.4849333333333323</v>
      </c>
      <c r="O79" s="323">
        <f>AVERAGE(C79:N79)</f>
        <v>7.6200459635416671</v>
      </c>
    </row>
    <row r="80" spans="1:15" ht="18.75" customHeight="1" x14ac:dyDescent="0.25">
      <c r="A80" s="213" t="s">
        <v>347</v>
      </c>
      <c r="B80" s="276" t="s">
        <v>263</v>
      </c>
      <c r="C80" s="320">
        <v>1.25</v>
      </c>
      <c r="D80" s="320">
        <v>2.5</v>
      </c>
      <c r="E80" s="320">
        <v>3</v>
      </c>
      <c r="F80" s="320">
        <v>2.9081250000000001</v>
      </c>
      <c r="G80" s="320">
        <v>4.4832333333333327</v>
      </c>
      <c r="H80" s="321">
        <v>3.2078515625000001</v>
      </c>
      <c r="I80" s="320">
        <v>3.4710937500000001</v>
      </c>
      <c r="J80" s="320">
        <v>3.8131666666666666</v>
      </c>
      <c r="K80" s="324">
        <v>3.7757250000000004</v>
      </c>
      <c r="L80" s="280">
        <v>3.8062499999999999</v>
      </c>
      <c r="M80" s="324">
        <v>2.5578124999999998</v>
      </c>
      <c r="N80" s="324">
        <v>2.5240666666666667</v>
      </c>
      <c r="O80" s="323">
        <f>AVERAGE(C80:N80)</f>
        <v>3.1081103732638891</v>
      </c>
    </row>
    <row r="81" spans="1:15" ht="18.75" customHeight="1" x14ac:dyDescent="0.3">
      <c r="A81" s="346" t="s">
        <v>357</v>
      </c>
      <c r="B81" s="301"/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47"/>
    </row>
    <row r="82" spans="1:15" ht="18.75" customHeight="1" x14ac:dyDescent="0.25">
      <c r="A82" s="213" t="s">
        <v>250</v>
      </c>
      <c r="B82" s="276" t="s">
        <v>14</v>
      </c>
      <c r="C82" s="320">
        <v>61.761850000000003</v>
      </c>
      <c r="D82" s="320">
        <v>61.962499999999999</v>
      </c>
      <c r="E82" s="320">
        <v>62.187249999999999</v>
      </c>
      <c r="F82" s="320">
        <v>63.168624999999999</v>
      </c>
      <c r="G82" s="320">
        <v>63.6875</v>
      </c>
      <c r="H82" s="321">
        <v>65.41015625</v>
      </c>
      <c r="I82" s="320">
        <v>66.71875</v>
      </c>
      <c r="J82" s="320">
        <v>66.229166666666657</v>
      </c>
      <c r="K82" s="324">
        <v>66.375</v>
      </c>
      <c r="L82" s="280">
        <v>68.099999999999994</v>
      </c>
      <c r="M82" s="324">
        <v>69.623958333333334</v>
      </c>
      <c r="N82" s="324">
        <v>70.903400000000005</v>
      </c>
      <c r="O82" s="323">
        <f>AVERAGE(C82:N82)</f>
        <v>65.510679687500001</v>
      </c>
    </row>
    <row r="83" spans="1:15" ht="18.75" customHeight="1" x14ac:dyDescent="0.25">
      <c r="A83" s="213" t="s">
        <v>251</v>
      </c>
      <c r="B83" s="276" t="s">
        <v>14</v>
      </c>
      <c r="C83" s="320">
        <v>61.013750000000002</v>
      </c>
      <c r="D83" s="320">
        <v>62.274999999999999</v>
      </c>
      <c r="E83" s="320">
        <v>62.1875</v>
      </c>
      <c r="F83" s="320">
        <v>62.5625</v>
      </c>
      <c r="G83" s="320">
        <v>63.65</v>
      </c>
      <c r="H83" s="321">
        <v>63.61328125</v>
      </c>
      <c r="I83" s="320">
        <v>65.390625</v>
      </c>
      <c r="J83" s="320">
        <v>65.270833333333343</v>
      </c>
      <c r="K83" s="324">
        <v>65.48</v>
      </c>
      <c r="L83" s="280">
        <v>67.933333333333337</v>
      </c>
      <c r="M83" s="324">
        <v>68.922624999999996</v>
      </c>
      <c r="N83" s="324">
        <v>70.456599999999995</v>
      </c>
      <c r="O83" s="323">
        <f t="shared" ref="O83:O92" si="2">AVERAGE(C83:N83)</f>
        <v>64.896337326388888</v>
      </c>
    </row>
    <row r="84" spans="1:15" ht="18.75" customHeight="1" x14ac:dyDescent="0.25">
      <c r="A84" s="213" t="s">
        <v>252</v>
      </c>
      <c r="B84" s="276" t="s">
        <v>14</v>
      </c>
      <c r="C84" s="320">
        <v>44.20399068107605</v>
      </c>
      <c r="D84" s="320">
        <v>44.662500000000001</v>
      </c>
      <c r="E84" s="320">
        <v>47.208333333333336</v>
      </c>
      <c r="F84" s="320">
        <v>47.774999999999999</v>
      </c>
      <c r="G84" s="320">
        <v>47.512500000000003</v>
      </c>
      <c r="H84" s="321">
        <v>48.0859375</v>
      </c>
      <c r="I84" s="320">
        <v>50.46875</v>
      </c>
      <c r="J84" s="320">
        <v>51.466145833333336</v>
      </c>
      <c r="K84" s="324">
        <v>51.626666666666665</v>
      </c>
      <c r="L84" s="280">
        <v>49.674999999999997</v>
      </c>
      <c r="M84" s="324">
        <v>57.267416666666669</v>
      </c>
      <c r="N84" s="324">
        <v>52.183199999999999</v>
      </c>
      <c r="O84" s="323">
        <f t="shared" si="2"/>
        <v>49.344620056756334</v>
      </c>
    </row>
    <row r="85" spans="1:15" ht="18.75" customHeight="1" x14ac:dyDescent="0.25">
      <c r="A85" s="213" t="s">
        <v>253</v>
      </c>
      <c r="B85" s="276" t="s">
        <v>14</v>
      </c>
      <c r="C85" s="320">
        <v>62.348739509582529</v>
      </c>
      <c r="D85" s="320">
        <v>62.3125</v>
      </c>
      <c r="E85" s="320">
        <v>63.975000000000001</v>
      </c>
      <c r="F85" s="320">
        <v>63.274875000000002</v>
      </c>
      <c r="G85" s="320">
        <v>63.65</v>
      </c>
      <c r="H85" s="321">
        <v>64.4140625</v>
      </c>
      <c r="I85" s="320">
        <v>64.6875</v>
      </c>
      <c r="J85" s="320">
        <v>64.1875</v>
      </c>
      <c r="K85" s="324">
        <v>65.625</v>
      </c>
      <c r="L85" s="280">
        <v>67.3</v>
      </c>
      <c r="M85" s="324">
        <v>67.661458333333343</v>
      </c>
      <c r="N85" s="324">
        <v>68.400450000000006</v>
      </c>
      <c r="O85" s="323">
        <f t="shared" si="2"/>
        <v>64.819757111909652</v>
      </c>
    </row>
    <row r="86" spans="1:15" ht="18.75" customHeight="1" x14ac:dyDescent="0.25">
      <c r="A86" s="213" t="s">
        <v>348</v>
      </c>
      <c r="B86" s="276" t="s">
        <v>14</v>
      </c>
      <c r="C86" s="320">
        <v>52.772400000000005</v>
      </c>
      <c r="D86" s="320">
        <v>52.341625000000001</v>
      </c>
      <c r="E86" s="320">
        <v>52.479166666666664</v>
      </c>
      <c r="F86" s="320">
        <v>53.832875000000001</v>
      </c>
      <c r="G86" s="320">
        <v>59.533333333333324</v>
      </c>
      <c r="H86" s="321">
        <v>62.79296875</v>
      </c>
      <c r="I86" s="320">
        <v>66.40625</v>
      </c>
      <c r="J86" s="320">
        <v>70.64895833333334</v>
      </c>
      <c r="K86" s="324">
        <v>70.362499999999997</v>
      </c>
      <c r="L86" s="280">
        <v>69.387583333333325</v>
      </c>
      <c r="M86" s="324">
        <v>77.15729166666668</v>
      </c>
      <c r="N86" s="324">
        <v>66.5</v>
      </c>
      <c r="O86" s="323">
        <f t="shared" si="2"/>
        <v>62.851246006944429</v>
      </c>
    </row>
    <row r="87" spans="1:15" ht="18.75" customHeight="1" x14ac:dyDescent="0.25">
      <c r="A87" s="213" t="s">
        <v>349</v>
      </c>
      <c r="B87" s="276" t="s">
        <v>14</v>
      </c>
      <c r="C87" s="320">
        <v>51.892499999999998</v>
      </c>
      <c r="D87" s="320">
        <v>49</v>
      </c>
      <c r="E87" s="320">
        <v>49.270833333333336</v>
      </c>
      <c r="F87" s="320">
        <v>51.637625</v>
      </c>
      <c r="G87" s="320">
        <v>56.798666666666669</v>
      </c>
      <c r="H87" s="321">
        <v>55.491914062500001</v>
      </c>
      <c r="I87" s="320">
        <v>55</v>
      </c>
      <c r="J87" s="320">
        <v>55</v>
      </c>
      <c r="K87" s="324">
        <v>58.24</v>
      </c>
      <c r="L87" s="280">
        <v>58.905166666666659</v>
      </c>
      <c r="M87" s="324">
        <v>63.546875</v>
      </c>
      <c r="N87" s="324">
        <v>75</v>
      </c>
      <c r="O87" s="323">
        <f t="shared" si="2"/>
        <v>56.648631727430562</v>
      </c>
    </row>
    <row r="88" spans="1:15" ht="18.75" customHeight="1" x14ac:dyDescent="0.25">
      <c r="A88" s="213" t="s">
        <v>257</v>
      </c>
      <c r="B88" s="276" t="s">
        <v>14</v>
      </c>
      <c r="C88" s="320">
        <v>28</v>
      </c>
      <c r="D88" s="320">
        <v>27.5</v>
      </c>
      <c r="E88" s="320">
        <v>28.518181818181819</v>
      </c>
      <c r="F88" s="320">
        <v>28</v>
      </c>
      <c r="G88" s="320">
        <v>23</v>
      </c>
      <c r="H88" s="348">
        <v>26.947916666666664</v>
      </c>
      <c r="I88" s="348">
        <v>28.1875</v>
      </c>
      <c r="J88" s="348">
        <v>27.15</v>
      </c>
      <c r="K88" s="348">
        <v>28.936866666666667</v>
      </c>
      <c r="L88" s="348">
        <v>31.574999999999999</v>
      </c>
      <c r="M88" s="348">
        <v>33.243625000000002</v>
      </c>
      <c r="N88" s="324">
        <v>34.831633333333329</v>
      </c>
      <c r="O88" s="323">
        <f>AVERAGE(C88:N88)</f>
        <v>28.824226957070707</v>
      </c>
    </row>
    <row r="89" spans="1:15" ht="18.75" customHeight="1" x14ac:dyDescent="0.25">
      <c r="A89" s="213" t="s">
        <v>258</v>
      </c>
      <c r="B89" s="276" t="s">
        <v>14</v>
      </c>
      <c r="C89" s="320">
        <v>30.8675</v>
      </c>
      <c r="D89" s="320">
        <v>28.15</v>
      </c>
      <c r="E89" s="320">
        <v>27.502083333333331</v>
      </c>
      <c r="F89" s="320">
        <v>33.622500000000002</v>
      </c>
      <c r="G89" s="320">
        <v>33.040833333333332</v>
      </c>
      <c r="H89" s="321">
        <v>34.739648437500001</v>
      </c>
      <c r="I89" s="320">
        <v>35.187343749999997</v>
      </c>
      <c r="J89" s="320">
        <v>35.224645833333334</v>
      </c>
      <c r="K89" s="324">
        <v>36.409999999999997</v>
      </c>
      <c r="L89" s="280">
        <v>38.865083333333331</v>
      </c>
      <c r="M89" s="324">
        <v>39.143229166666664</v>
      </c>
      <c r="N89" s="324">
        <v>40.93503333333333</v>
      </c>
      <c r="O89" s="323">
        <f t="shared" si="2"/>
        <v>34.473991710069448</v>
      </c>
    </row>
    <row r="90" spans="1:15" ht="18.75" customHeight="1" x14ac:dyDescent="0.25">
      <c r="A90" s="213" t="s">
        <v>256</v>
      </c>
      <c r="B90" s="276" t="s">
        <v>14</v>
      </c>
      <c r="C90" s="324"/>
      <c r="D90" s="324"/>
      <c r="E90" s="324"/>
      <c r="F90" s="324"/>
      <c r="G90" s="324"/>
      <c r="H90" s="324"/>
      <c r="I90" s="324"/>
      <c r="J90" s="324"/>
      <c r="K90" s="324">
        <v>75</v>
      </c>
      <c r="L90" s="324">
        <v>83.224999999999994</v>
      </c>
      <c r="M90" s="324">
        <v>84.75</v>
      </c>
      <c r="N90" s="324">
        <v>87.13333333333334</v>
      </c>
      <c r="O90" s="323">
        <f>AVERAGE(C90:N90)</f>
        <v>82.527083333333337</v>
      </c>
    </row>
    <row r="91" spans="1:15" ht="18.75" customHeight="1" x14ac:dyDescent="0.25">
      <c r="A91" s="326" t="s">
        <v>321</v>
      </c>
      <c r="B91" s="276"/>
      <c r="C91" s="320"/>
      <c r="D91" s="320"/>
      <c r="E91" s="320"/>
      <c r="F91" s="320"/>
      <c r="G91" s="320"/>
      <c r="H91" s="321"/>
      <c r="I91" s="320"/>
      <c r="J91" s="320"/>
      <c r="K91" s="324"/>
      <c r="L91" s="280"/>
      <c r="M91" s="324"/>
      <c r="N91" s="324"/>
      <c r="O91" s="323"/>
    </row>
    <row r="92" spans="1:15" ht="18.75" customHeight="1" x14ac:dyDescent="0.25">
      <c r="A92" s="213" t="s">
        <v>358</v>
      </c>
      <c r="B92" s="276" t="s">
        <v>263</v>
      </c>
      <c r="C92" s="320">
        <v>2.9769666666666668</v>
      </c>
      <c r="D92" s="320">
        <v>2.5734583333333334</v>
      </c>
      <c r="E92" s="320">
        <v>2.4833333333333334</v>
      </c>
      <c r="F92" s="320">
        <v>3.0479166666666666</v>
      </c>
      <c r="G92" s="304">
        <v>3.0541666666666667</v>
      </c>
      <c r="H92" s="304">
        <v>3.0205078125</v>
      </c>
      <c r="I92" s="320">
        <v>3</v>
      </c>
      <c r="J92" s="320">
        <v>3</v>
      </c>
      <c r="K92" s="324">
        <v>3.1629999999999998</v>
      </c>
      <c r="L92" s="280">
        <v>3.4850833333333333</v>
      </c>
      <c r="M92" s="324">
        <v>3.6067291666666668</v>
      </c>
      <c r="N92" s="324">
        <v>3.9557999999999991</v>
      </c>
      <c r="O92" s="323">
        <f t="shared" si="2"/>
        <v>3.1139134982638885</v>
      </c>
    </row>
    <row r="93" spans="1:15" ht="9.75" customHeight="1" x14ac:dyDescent="0.25">
      <c r="A93" s="231"/>
      <c r="B93" s="311"/>
      <c r="C93" s="26"/>
      <c r="D93" s="26"/>
      <c r="E93" s="26"/>
      <c r="F93" s="26"/>
      <c r="G93" s="26"/>
      <c r="H93" s="27"/>
      <c r="I93" s="26"/>
      <c r="J93" s="26"/>
      <c r="K93" s="28"/>
      <c r="L93" s="29"/>
      <c r="M93" s="28"/>
      <c r="N93" s="28"/>
      <c r="O93" s="337"/>
    </row>
    <row r="94" spans="1:15" ht="15.75" customHeight="1" x14ac:dyDescent="0.25">
      <c r="A94" s="243" t="s">
        <v>361</v>
      </c>
      <c r="B94" s="306"/>
      <c r="C94" s="8"/>
      <c r="D94" s="307"/>
      <c r="E94" s="8"/>
      <c r="F94" s="8"/>
      <c r="G94" s="8"/>
      <c r="H94" s="8"/>
      <c r="I94" s="8"/>
      <c r="J94" s="8"/>
      <c r="K94" s="8"/>
      <c r="L94" s="8"/>
      <c r="M94" s="8"/>
      <c r="N94" s="8"/>
      <c r="O94" s="308"/>
    </row>
    <row r="95" spans="1:15" x14ac:dyDescent="0.25">
      <c r="A95" s="231" t="s">
        <v>355</v>
      </c>
      <c r="B95" s="306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308"/>
    </row>
    <row r="97" spans="2:15" x14ac:dyDescent="0.25"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</row>
    <row r="100" spans="2:15" x14ac:dyDescent="0.25">
      <c r="C100" s="26"/>
      <c r="D100" s="26"/>
      <c r="E100" s="26"/>
      <c r="F100" s="26"/>
      <c r="G100" s="26"/>
      <c r="H100" s="27"/>
      <c r="I100" s="26"/>
      <c r="J100" s="26"/>
      <c r="K100" s="28"/>
      <c r="L100" s="29"/>
      <c r="M100" s="28"/>
      <c r="N100" s="28"/>
    </row>
    <row r="101" spans="2:15" x14ac:dyDescent="0.25"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</row>
    <row r="102" spans="2:15" s="315" customFormat="1" x14ac:dyDescent="0.25">
      <c r="B102" s="364"/>
      <c r="O102" s="361"/>
    </row>
    <row r="103" spans="2:15" s="315" customFormat="1" x14ac:dyDescent="0.25">
      <c r="B103" s="364"/>
      <c r="O103" s="361"/>
    </row>
    <row r="104" spans="2:15" s="315" customFormat="1" x14ac:dyDescent="0.25">
      <c r="B104" s="364"/>
      <c r="O104" s="361"/>
    </row>
  </sheetData>
  <mergeCells count="3">
    <mergeCell ref="A1:O1"/>
    <mergeCell ref="A41:O41"/>
    <mergeCell ref="A73:O73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A22" workbookViewId="0">
      <selection activeCell="B22" sqref="B1:B1048576"/>
    </sheetView>
  </sheetViews>
  <sheetFormatPr baseColWidth="10" defaultRowHeight="13.5" x14ac:dyDescent="0.25"/>
  <cols>
    <col min="1" max="1" width="18.140625" style="272" customWidth="1"/>
    <col min="2" max="2" width="5.5703125" style="5" customWidth="1"/>
    <col min="3" max="3" width="6.5703125" style="272" customWidth="1"/>
    <col min="4" max="4" width="7.140625" style="272" customWidth="1"/>
    <col min="5" max="5" width="7" style="272" customWidth="1"/>
    <col min="6" max="6" width="7.140625" style="272" customWidth="1"/>
    <col min="7" max="7" width="7.28515625" style="272" customWidth="1"/>
    <col min="8" max="8" width="7" style="272" customWidth="1"/>
    <col min="9" max="9" width="7.140625" style="272" customWidth="1"/>
    <col min="10" max="10" width="6.7109375" style="272" customWidth="1"/>
    <col min="11" max="11" width="7" style="272" customWidth="1"/>
    <col min="12" max="12" width="6.5703125" style="272" customWidth="1"/>
    <col min="13" max="13" width="7.28515625" style="272" customWidth="1"/>
    <col min="14" max="14" width="7.140625" style="272" customWidth="1"/>
    <col min="15" max="15" width="7.42578125" style="313" customWidth="1"/>
    <col min="16" max="16" width="11.42578125" style="272"/>
    <col min="17" max="17" width="20" style="272" customWidth="1"/>
    <col min="18" max="22" width="11.42578125" style="272"/>
    <col min="23" max="23" width="12.5703125" style="272" bestFit="1" customWidth="1"/>
    <col min="24" max="253" width="11.42578125" style="272"/>
    <col min="254" max="254" width="18.140625" style="272" customWidth="1"/>
    <col min="255" max="255" width="5.5703125" style="272" customWidth="1"/>
    <col min="256" max="256" width="6.5703125" style="272" customWidth="1"/>
    <col min="257" max="257" width="7.140625" style="272" customWidth="1"/>
    <col min="258" max="258" width="7" style="272" customWidth="1"/>
    <col min="259" max="259" width="7.140625" style="272" customWidth="1"/>
    <col min="260" max="260" width="7.28515625" style="272" customWidth="1"/>
    <col min="261" max="261" width="7" style="272" customWidth="1"/>
    <col min="262" max="262" width="0" style="272" hidden="1" customWidth="1"/>
    <col min="263" max="263" width="7.140625" style="272" customWidth="1"/>
    <col min="264" max="264" width="6.7109375" style="272" customWidth="1"/>
    <col min="265" max="265" width="7" style="272" customWidth="1"/>
    <col min="266" max="266" width="6.5703125" style="272" customWidth="1"/>
    <col min="267" max="267" width="7.28515625" style="272" customWidth="1"/>
    <col min="268" max="268" width="7.140625" style="272" customWidth="1"/>
    <col min="269" max="269" width="7.42578125" style="272" customWidth="1"/>
    <col min="270" max="270" width="6.28515625" style="272" customWidth="1"/>
    <col min="271" max="271" width="6.5703125" style="272" customWidth="1"/>
    <col min="272" max="272" width="11.42578125" style="272"/>
    <col min="273" max="273" width="20" style="272" customWidth="1"/>
    <col min="274" max="278" width="11.42578125" style="272"/>
    <col min="279" max="279" width="12.5703125" style="272" bestFit="1" customWidth="1"/>
    <col min="280" max="509" width="11.42578125" style="272"/>
    <col min="510" max="510" width="18.140625" style="272" customWidth="1"/>
    <col min="511" max="511" width="5.5703125" style="272" customWidth="1"/>
    <col min="512" max="512" width="6.5703125" style="272" customWidth="1"/>
    <col min="513" max="513" width="7.140625" style="272" customWidth="1"/>
    <col min="514" max="514" width="7" style="272" customWidth="1"/>
    <col min="515" max="515" width="7.140625" style="272" customWidth="1"/>
    <col min="516" max="516" width="7.28515625" style="272" customWidth="1"/>
    <col min="517" max="517" width="7" style="272" customWidth="1"/>
    <col min="518" max="518" width="0" style="272" hidden="1" customWidth="1"/>
    <col min="519" max="519" width="7.140625" style="272" customWidth="1"/>
    <col min="520" max="520" width="6.7109375" style="272" customWidth="1"/>
    <col min="521" max="521" width="7" style="272" customWidth="1"/>
    <col min="522" max="522" width="6.5703125" style="272" customWidth="1"/>
    <col min="523" max="523" width="7.28515625" style="272" customWidth="1"/>
    <col min="524" max="524" width="7.140625" style="272" customWidth="1"/>
    <col min="525" max="525" width="7.42578125" style="272" customWidth="1"/>
    <col min="526" max="526" width="6.28515625" style="272" customWidth="1"/>
    <col min="527" max="527" width="6.5703125" style="272" customWidth="1"/>
    <col min="528" max="528" width="11.42578125" style="272"/>
    <col min="529" max="529" width="20" style="272" customWidth="1"/>
    <col min="530" max="534" width="11.42578125" style="272"/>
    <col min="535" max="535" width="12.5703125" style="272" bestFit="1" customWidth="1"/>
    <col min="536" max="765" width="11.42578125" style="272"/>
    <col min="766" max="766" width="18.140625" style="272" customWidth="1"/>
    <col min="767" max="767" width="5.5703125" style="272" customWidth="1"/>
    <col min="768" max="768" width="6.5703125" style="272" customWidth="1"/>
    <col min="769" max="769" width="7.140625" style="272" customWidth="1"/>
    <col min="770" max="770" width="7" style="272" customWidth="1"/>
    <col min="771" max="771" width="7.140625" style="272" customWidth="1"/>
    <col min="772" max="772" width="7.28515625" style="272" customWidth="1"/>
    <col min="773" max="773" width="7" style="272" customWidth="1"/>
    <col min="774" max="774" width="0" style="272" hidden="1" customWidth="1"/>
    <col min="775" max="775" width="7.140625" style="272" customWidth="1"/>
    <col min="776" max="776" width="6.7109375" style="272" customWidth="1"/>
    <col min="777" max="777" width="7" style="272" customWidth="1"/>
    <col min="778" max="778" width="6.5703125" style="272" customWidth="1"/>
    <col min="779" max="779" width="7.28515625" style="272" customWidth="1"/>
    <col min="780" max="780" width="7.140625" style="272" customWidth="1"/>
    <col min="781" max="781" width="7.42578125" style="272" customWidth="1"/>
    <col min="782" max="782" width="6.28515625" style="272" customWidth="1"/>
    <col min="783" max="783" width="6.5703125" style="272" customWidth="1"/>
    <col min="784" max="784" width="11.42578125" style="272"/>
    <col min="785" max="785" width="20" style="272" customWidth="1"/>
    <col min="786" max="790" width="11.42578125" style="272"/>
    <col min="791" max="791" width="12.5703125" style="272" bestFit="1" customWidth="1"/>
    <col min="792" max="1021" width="11.42578125" style="272"/>
    <col min="1022" max="1022" width="18.140625" style="272" customWidth="1"/>
    <col min="1023" max="1023" width="5.5703125" style="272" customWidth="1"/>
    <col min="1024" max="1024" width="6.5703125" style="272" customWidth="1"/>
    <col min="1025" max="1025" width="7.140625" style="272" customWidth="1"/>
    <col min="1026" max="1026" width="7" style="272" customWidth="1"/>
    <col min="1027" max="1027" width="7.140625" style="272" customWidth="1"/>
    <col min="1028" max="1028" width="7.28515625" style="272" customWidth="1"/>
    <col min="1029" max="1029" width="7" style="272" customWidth="1"/>
    <col min="1030" max="1030" width="0" style="272" hidden="1" customWidth="1"/>
    <col min="1031" max="1031" width="7.140625" style="272" customWidth="1"/>
    <col min="1032" max="1032" width="6.7109375" style="272" customWidth="1"/>
    <col min="1033" max="1033" width="7" style="272" customWidth="1"/>
    <col min="1034" max="1034" width="6.5703125" style="272" customWidth="1"/>
    <col min="1035" max="1035" width="7.28515625" style="272" customWidth="1"/>
    <col min="1036" max="1036" width="7.140625" style="272" customWidth="1"/>
    <col min="1037" max="1037" width="7.42578125" style="272" customWidth="1"/>
    <col min="1038" max="1038" width="6.28515625" style="272" customWidth="1"/>
    <col min="1039" max="1039" width="6.5703125" style="272" customWidth="1"/>
    <col min="1040" max="1040" width="11.42578125" style="272"/>
    <col min="1041" max="1041" width="20" style="272" customWidth="1"/>
    <col min="1042" max="1046" width="11.42578125" style="272"/>
    <col min="1047" max="1047" width="12.5703125" style="272" bestFit="1" customWidth="1"/>
    <col min="1048" max="1277" width="11.42578125" style="272"/>
    <col min="1278" max="1278" width="18.140625" style="272" customWidth="1"/>
    <col min="1279" max="1279" width="5.5703125" style="272" customWidth="1"/>
    <col min="1280" max="1280" width="6.5703125" style="272" customWidth="1"/>
    <col min="1281" max="1281" width="7.140625" style="272" customWidth="1"/>
    <col min="1282" max="1282" width="7" style="272" customWidth="1"/>
    <col min="1283" max="1283" width="7.140625" style="272" customWidth="1"/>
    <col min="1284" max="1284" width="7.28515625" style="272" customWidth="1"/>
    <col min="1285" max="1285" width="7" style="272" customWidth="1"/>
    <col min="1286" max="1286" width="0" style="272" hidden="1" customWidth="1"/>
    <col min="1287" max="1287" width="7.140625" style="272" customWidth="1"/>
    <col min="1288" max="1288" width="6.7109375" style="272" customWidth="1"/>
    <col min="1289" max="1289" width="7" style="272" customWidth="1"/>
    <col min="1290" max="1290" width="6.5703125" style="272" customWidth="1"/>
    <col min="1291" max="1291" width="7.28515625" style="272" customWidth="1"/>
    <col min="1292" max="1292" width="7.140625" style="272" customWidth="1"/>
    <col min="1293" max="1293" width="7.42578125" style="272" customWidth="1"/>
    <col min="1294" max="1294" width="6.28515625" style="272" customWidth="1"/>
    <col min="1295" max="1295" width="6.5703125" style="272" customWidth="1"/>
    <col min="1296" max="1296" width="11.42578125" style="272"/>
    <col min="1297" max="1297" width="20" style="272" customWidth="1"/>
    <col min="1298" max="1302" width="11.42578125" style="272"/>
    <col min="1303" max="1303" width="12.5703125" style="272" bestFit="1" customWidth="1"/>
    <col min="1304" max="1533" width="11.42578125" style="272"/>
    <col min="1534" max="1534" width="18.140625" style="272" customWidth="1"/>
    <col min="1535" max="1535" width="5.5703125" style="272" customWidth="1"/>
    <col min="1536" max="1536" width="6.5703125" style="272" customWidth="1"/>
    <col min="1537" max="1537" width="7.140625" style="272" customWidth="1"/>
    <col min="1538" max="1538" width="7" style="272" customWidth="1"/>
    <col min="1539" max="1539" width="7.140625" style="272" customWidth="1"/>
    <col min="1540" max="1540" width="7.28515625" style="272" customWidth="1"/>
    <col min="1541" max="1541" width="7" style="272" customWidth="1"/>
    <col min="1542" max="1542" width="0" style="272" hidden="1" customWidth="1"/>
    <col min="1543" max="1543" width="7.140625" style="272" customWidth="1"/>
    <col min="1544" max="1544" width="6.7109375" style="272" customWidth="1"/>
    <col min="1545" max="1545" width="7" style="272" customWidth="1"/>
    <col min="1546" max="1546" width="6.5703125" style="272" customWidth="1"/>
    <col min="1547" max="1547" width="7.28515625" style="272" customWidth="1"/>
    <col min="1548" max="1548" width="7.140625" style="272" customWidth="1"/>
    <col min="1549" max="1549" width="7.42578125" style="272" customWidth="1"/>
    <col min="1550" max="1550" width="6.28515625" style="272" customWidth="1"/>
    <col min="1551" max="1551" width="6.5703125" style="272" customWidth="1"/>
    <col min="1552" max="1552" width="11.42578125" style="272"/>
    <col min="1553" max="1553" width="20" style="272" customWidth="1"/>
    <col min="1554" max="1558" width="11.42578125" style="272"/>
    <col min="1559" max="1559" width="12.5703125" style="272" bestFit="1" customWidth="1"/>
    <col min="1560" max="1789" width="11.42578125" style="272"/>
    <col min="1790" max="1790" width="18.140625" style="272" customWidth="1"/>
    <col min="1791" max="1791" width="5.5703125" style="272" customWidth="1"/>
    <col min="1792" max="1792" width="6.5703125" style="272" customWidth="1"/>
    <col min="1793" max="1793" width="7.140625" style="272" customWidth="1"/>
    <col min="1794" max="1794" width="7" style="272" customWidth="1"/>
    <col min="1795" max="1795" width="7.140625" style="272" customWidth="1"/>
    <col min="1796" max="1796" width="7.28515625" style="272" customWidth="1"/>
    <col min="1797" max="1797" width="7" style="272" customWidth="1"/>
    <col min="1798" max="1798" width="0" style="272" hidden="1" customWidth="1"/>
    <col min="1799" max="1799" width="7.140625" style="272" customWidth="1"/>
    <col min="1800" max="1800" width="6.7109375" style="272" customWidth="1"/>
    <col min="1801" max="1801" width="7" style="272" customWidth="1"/>
    <col min="1802" max="1802" width="6.5703125" style="272" customWidth="1"/>
    <col min="1803" max="1803" width="7.28515625" style="272" customWidth="1"/>
    <col min="1804" max="1804" width="7.140625" style="272" customWidth="1"/>
    <col min="1805" max="1805" width="7.42578125" style="272" customWidth="1"/>
    <col min="1806" max="1806" width="6.28515625" style="272" customWidth="1"/>
    <col min="1807" max="1807" width="6.5703125" style="272" customWidth="1"/>
    <col min="1808" max="1808" width="11.42578125" style="272"/>
    <col min="1809" max="1809" width="20" style="272" customWidth="1"/>
    <col min="1810" max="1814" width="11.42578125" style="272"/>
    <col min="1815" max="1815" width="12.5703125" style="272" bestFit="1" customWidth="1"/>
    <col min="1816" max="2045" width="11.42578125" style="272"/>
    <col min="2046" max="2046" width="18.140625" style="272" customWidth="1"/>
    <col min="2047" max="2047" width="5.5703125" style="272" customWidth="1"/>
    <col min="2048" max="2048" width="6.5703125" style="272" customWidth="1"/>
    <col min="2049" max="2049" width="7.140625" style="272" customWidth="1"/>
    <col min="2050" max="2050" width="7" style="272" customWidth="1"/>
    <col min="2051" max="2051" width="7.140625" style="272" customWidth="1"/>
    <col min="2052" max="2052" width="7.28515625" style="272" customWidth="1"/>
    <col min="2053" max="2053" width="7" style="272" customWidth="1"/>
    <col min="2054" max="2054" width="0" style="272" hidden="1" customWidth="1"/>
    <col min="2055" max="2055" width="7.140625" style="272" customWidth="1"/>
    <col min="2056" max="2056" width="6.7109375" style="272" customWidth="1"/>
    <col min="2057" max="2057" width="7" style="272" customWidth="1"/>
    <col min="2058" max="2058" width="6.5703125" style="272" customWidth="1"/>
    <col min="2059" max="2059" width="7.28515625" style="272" customWidth="1"/>
    <col min="2060" max="2060" width="7.140625" style="272" customWidth="1"/>
    <col min="2061" max="2061" width="7.42578125" style="272" customWidth="1"/>
    <col min="2062" max="2062" width="6.28515625" style="272" customWidth="1"/>
    <col min="2063" max="2063" width="6.5703125" style="272" customWidth="1"/>
    <col min="2064" max="2064" width="11.42578125" style="272"/>
    <col min="2065" max="2065" width="20" style="272" customWidth="1"/>
    <col min="2066" max="2070" width="11.42578125" style="272"/>
    <col min="2071" max="2071" width="12.5703125" style="272" bestFit="1" customWidth="1"/>
    <col min="2072" max="2301" width="11.42578125" style="272"/>
    <col min="2302" max="2302" width="18.140625" style="272" customWidth="1"/>
    <col min="2303" max="2303" width="5.5703125" style="272" customWidth="1"/>
    <col min="2304" max="2304" width="6.5703125" style="272" customWidth="1"/>
    <col min="2305" max="2305" width="7.140625" style="272" customWidth="1"/>
    <col min="2306" max="2306" width="7" style="272" customWidth="1"/>
    <col min="2307" max="2307" width="7.140625" style="272" customWidth="1"/>
    <col min="2308" max="2308" width="7.28515625" style="272" customWidth="1"/>
    <col min="2309" max="2309" width="7" style="272" customWidth="1"/>
    <col min="2310" max="2310" width="0" style="272" hidden="1" customWidth="1"/>
    <col min="2311" max="2311" width="7.140625" style="272" customWidth="1"/>
    <col min="2312" max="2312" width="6.7109375" style="272" customWidth="1"/>
    <col min="2313" max="2313" width="7" style="272" customWidth="1"/>
    <col min="2314" max="2314" width="6.5703125" style="272" customWidth="1"/>
    <col min="2315" max="2315" width="7.28515625" style="272" customWidth="1"/>
    <col min="2316" max="2316" width="7.140625" style="272" customWidth="1"/>
    <col min="2317" max="2317" width="7.42578125" style="272" customWidth="1"/>
    <col min="2318" max="2318" width="6.28515625" style="272" customWidth="1"/>
    <col min="2319" max="2319" width="6.5703125" style="272" customWidth="1"/>
    <col min="2320" max="2320" width="11.42578125" style="272"/>
    <col min="2321" max="2321" width="20" style="272" customWidth="1"/>
    <col min="2322" max="2326" width="11.42578125" style="272"/>
    <col min="2327" max="2327" width="12.5703125" style="272" bestFit="1" customWidth="1"/>
    <col min="2328" max="2557" width="11.42578125" style="272"/>
    <col min="2558" max="2558" width="18.140625" style="272" customWidth="1"/>
    <col min="2559" max="2559" width="5.5703125" style="272" customWidth="1"/>
    <col min="2560" max="2560" width="6.5703125" style="272" customWidth="1"/>
    <col min="2561" max="2561" width="7.140625" style="272" customWidth="1"/>
    <col min="2562" max="2562" width="7" style="272" customWidth="1"/>
    <col min="2563" max="2563" width="7.140625" style="272" customWidth="1"/>
    <col min="2564" max="2564" width="7.28515625" style="272" customWidth="1"/>
    <col min="2565" max="2565" width="7" style="272" customWidth="1"/>
    <col min="2566" max="2566" width="0" style="272" hidden="1" customWidth="1"/>
    <col min="2567" max="2567" width="7.140625" style="272" customWidth="1"/>
    <col min="2568" max="2568" width="6.7109375" style="272" customWidth="1"/>
    <col min="2569" max="2569" width="7" style="272" customWidth="1"/>
    <col min="2570" max="2570" width="6.5703125" style="272" customWidth="1"/>
    <col min="2571" max="2571" width="7.28515625" style="272" customWidth="1"/>
    <col min="2572" max="2572" width="7.140625" style="272" customWidth="1"/>
    <col min="2573" max="2573" width="7.42578125" style="272" customWidth="1"/>
    <col min="2574" max="2574" width="6.28515625" style="272" customWidth="1"/>
    <col min="2575" max="2575" width="6.5703125" style="272" customWidth="1"/>
    <col min="2576" max="2576" width="11.42578125" style="272"/>
    <col min="2577" max="2577" width="20" style="272" customWidth="1"/>
    <col min="2578" max="2582" width="11.42578125" style="272"/>
    <col min="2583" max="2583" width="12.5703125" style="272" bestFit="1" customWidth="1"/>
    <col min="2584" max="2813" width="11.42578125" style="272"/>
    <col min="2814" max="2814" width="18.140625" style="272" customWidth="1"/>
    <col min="2815" max="2815" width="5.5703125" style="272" customWidth="1"/>
    <col min="2816" max="2816" width="6.5703125" style="272" customWidth="1"/>
    <col min="2817" max="2817" width="7.140625" style="272" customWidth="1"/>
    <col min="2818" max="2818" width="7" style="272" customWidth="1"/>
    <col min="2819" max="2819" width="7.140625" style="272" customWidth="1"/>
    <col min="2820" max="2820" width="7.28515625" style="272" customWidth="1"/>
    <col min="2821" max="2821" width="7" style="272" customWidth="1"/>
    <col min="2822" max="2822" width="0" style="272" hidden="1" customWidth="1"/>
    <col min="2823" max="2823" width="7.140625" style="272" customWidth="1"/>
    <col min="2824" max="2824" width="6.7109375" style="272" customWidth="1"/>
    <col min="2825" max="2825" width="7" style="272" customWidth="1"/>
    <col min="2826" max="2826" width="6.5703125" style="272" customWidth="1"/>
    <col min="2827" max="2827" width="7.28515625" style="272" customWidth="1"/>
    <col min="2828" max="2828" width="7.140625" style="272" customWidth="1"/>
    <col min="2829" max="2829" width="7.42578125" style="272" customWidth="1"/>
    <col min="2830" max="2830" width="6.28515625" style="272" customWidth="1"/>
    <col min="2831" max="2831" width="6.5703125" style="272" customWidth="1"/>
    <col min="2832" max="2832" width="11.42578125" style="272"/>
    <col min="2833" max="2833" width="20" style="272" customWidth="1"/>
    <col min="2834" max="2838" width="11.42578125" style="272"/>
    <col min="2839" max="2839" width="12.5703125" style="272" bestFit="1" customWidth="1"/>
    <col min="2840" max="3069" width="11.42578125" style="272"/>
    <col min="3070" max="3070" width="18.140625" style="272" customWidth="1"/>
    <col min="3071" max="3071" width="5.5703125" style="272" customWidth="1"/>
    <col min="3072" max="3072" width="6.5703125" style="272" customWidth="1"/>
    <col min="3073" max="3073" width="7.140625" style="272" customWidth="1"/>
    <col min="3074" max="3074" width="7" style="272" customWidth="1"/>
    <col min="3075" max="3075" width="7.140625" style="272" customWidth="1"/>
    <col min="3076" max="3076" width="7.28515625" style="272" customWidth="1"/>
    <col min="3077" max="3077" width="7" style="272" customWidth="1"/>
    <col min="3078" max="3078" width="0" style="272" hidden="1" customWidth="1"/>
    <col min="3079" max="3079" width="7.140625" style="272" customWidth="1"/>
    <col min="3080" max="3080" width="6.7109375" style="272" customWidth="1"/>
    <col min="3081" max="3081" width="7" style="272" customWidth="1"/>
    <col min="3082" max="3082" width="6.5703125" style="272" customWidth="1"/>
    <col min="3083" max="3083" width="7.28515625" style="272" customWidth="1"/>
    <col min="3084" max="3084" width="7.140625" style="272" customWidth="1"/>
    <col min="3085" max="3085" width="7.42578125" style="272" customWidth="1"/>
    <col min="3086" max="3086" width="6.28515625" style="272" customWidth="1"/>
    <col min="3087" max="3087" width="6.5703125" style="272" customWidth="1"/>
    <col min="3088" max="3088" width="11.42578125" style="272"/>
    <col min="3089" max="3089" width="20" style="272" customWidth="1"/>
    <col min="3090" max="3094" width="11.42578125" style="272"/>
    <col min="3095" max="3095" width="12.5703125" style="272" bestFit="1" customWidth="1"/>
    <col min="3096" max="3325" width="11.42578125" style="272"/>
    <col min="3326" max="3326" width="18.140625" style="272" customWidth="1"/>
    <col min="3327" max="3327" width="5.5703125" style="272" customWidth="1"/>
    <col min="3328" max="3328" width="6.5703125" style="272" customWidth="1"/>
    <col min="3329" max="3329" width="7.140625" style="272" customWidth="1"/>
    <col min="3330" max="3330" width="7" style="272" customWidth="1"/>
    <col min="3331" max="3331" width="7.140625" style="272" customWidth="1"/>
    <col min="3332" max="3332" width="7.28515625" style="272" customWidth="1"/>
    <col min="3333" max="3333" width="7" style="272" customWidth="1"/>
    <col min="3334" max="3334" width="0" style="272" hidden="1" customWidth="1"/>
    <col min="3335" max="3335" width="7.140625" style="272" customWidth="1"/>
    <col min="3336" max="3336" width="6.7109375" style="272" customWidth="1"/>
    <col min="3337" max="3337" width="7" style="272" customWidth="1"/>
    <col min="3338" max="3338" width="6.5703125" style="272" customWidth="1"/>
    <col min="3339" max="3339" width="7.28515625" style="272" customWidth="1"/>
    <col min="3340" max="3340" width="7.140625" style="272" customWidth="1"/>
    <col min="3341" max="3341" width="7.42578125" style="272" customWidth="1"/>
    <col min="3342" max="3342" width="6.28515625" style="272" customWidth="1"/>
    <col min="3343" max="3343" width="6.5703125" style="272" customWidth="1"/>
    <col min="3344" max="3344" width="11.42578125" style="272"/>
    <col min="3345" max="3345" width="20" style="272" customWidth="1"/>
    <col min="3346" max="3350" width="11.42578125" style="272"/>
    <col min="3351" max="3351" width="12.5703125" style="272" bestFit="1" customWidth="1"/>
    <col min="3352" max="3581" width="11.42578125" style="272"/>
    <col min="3582" max="3582" width="18.140625" style="272" customWidth="1"/>
    <col min="3583" max="3583" width="5.5703125" style="272" customWidth="1"/>
    <col min="3584" max="3584" width="6.5703125" style="272" customWidth="1"/>
    <col min="3585" max="3585" width="7.140625" style="272" customWidth="1"/>
    <col min="3586" max="3586" width="7" style="272" customWidth="1"/>
    <col min="3587" max="3587" width="7.140625" style="272" customWidth="1"/>
    <col min="3588" max="3588" width="7.28515625" style="272" customWidth="1"/>
    <col min="3589" max="3589" width="7" style="272" customWidth="1"/>
    <col min="3590" max="3590" width="0" style="272" hidden="1" customWidth="1"/>
    <col min="3591" max="3591" width="7.140625" style="272" customWidth="1"/>
    <col min="3592" max="3592" width="6.7109375" style="272" customWidth="1"/>
    <col min="3593" max="3593" width="7" style="272" customWidth="1"/>
    <col min="3594" max="3594" width="6.5703125" style="272" customWidth="1"/>
    <col min="3595" max="3595" width="7.28515625" style="272" customWidth="1"/>
    <col min="3596" max="3596" width="7.140625" style="272" customWidth="1"/>
    <col min="3597" max="3597" width="7.42578125" style="272" customWidth="1"/>
    <col min="3598" max="3598" width="6.28515625" style="272" customWidth="1"/>
    <col min="3599" max="3599" width="6.5703125" style="272" customWidth="1"/>
    <col min="3600" max="3600" width="11.42578125" style="272"/>
    <col min="3601" max="3601" width="20" style="272" customWidth="1"/>
    <col min="3602" max="3606" width="11.42578125" style="272"/>
    <col min="3607" max="3607" width="12.5703125" style="272" bestFit="1" customWidth="1"/>
    <col min="3608" max="3837" width="11.42578125" style="272"/>
    <col min="3838" max="3838" width="18.140625" style="272" customWidth="1"/>
    <col min="3839" max="3839" width="5.5703125" style="272" customWidth="1"/>
    <col min="3840" max="3840" width="6.5703125" style="272" customWidth="1"/>
    <col min="3841" max="3841" width="7.140625" style="272" customWidth="1"/>
    <col min="3842" max="3842" width="7" style="272" customWidth="1"/>
    <col min="3843" max="3843" width="7.140625" style="272" customWidth="1"/>
    <col min="3844" max="3844" width="7.28515625" style="272" customWidth="1"/>
    <col min="3845" max="3845" width="7" style="272" customWidth="1"/>
    <col min="3846" max="3846" width="0" style="272" hidden="1" customWidth="1"/>
    <col min="3847" max="3847" width="7.140625" style="272" customWidth="1"/>
    <col min="3848" max="3848" width="6.7109375" style="272" customWidth="1"/>
    <col min="3849" max="3849" width="7" style="272" customWidth="1"/>
    <col min="3850" max="3850" width="6.5703125" style="272" customWidth="1"/>
    <col min="3851" max="3851" width="7.28515625" style="272" customWidth="1"/>
    <col min="3852" max="3852" width="7.140625" style="272" customWidth="1"/>
    <col min="3853" max="3853" width="7.42578125" style="272" customWidth="1"/>
    <col min="3854" max="3854" width="6.28515625" style="272" customWidth="1"/>
    <col min="3855" max="3855" width="6.5703125" style="272" customWidth="1"/>
    <col min="3856" max="3856" width="11.42578125" style="272"/>
    <col min="3857" max="3857" width="20" style="272" customWidth="1"/>
    <col min="3858" max="3862" width="11.42578125" style="272"/>
    <col min="3863" max="3863" width="12.5703125" style="272" bestFit="1" customWidth="1"/>
    <col min="3864" max="4093" width="11.42578125" style="272"/>
    <col min="4094" max="4094" width="18.140625" style="272" customWidth="1"/>
    <col min="4095" max="4095" width="5.5703125" style="272" customWidth="1"/>
    <col min="4096" max="4096" width="6.5703125" style="272" customWidth="1"/>
    <col min="4097" max="4097" width="7.140625" style="272" customWidth="1"/>
    <col min="4098" max="4098" width="7" style="272" customWidth="1"/>
    <col min="4099" max="4099" width="7.140625" style="272" customWidth="1"/>
    <col min="4100" max="4100" width="7.28515625" style="272" customWidth="1"/>
    <col min="4101" max="4101" width="7" style="272" customWidth="1"/>
    <col min="4102" max="4102" width="0" style="272" hidden="1" customWidth="1"/>
    <col min="4103" max="4103" width="7.140625" style="272" customWidth="1"/>
    <col min="4104" max="4104" width="6.7109375" style="272" customWidth="1"/>
    <col min="4105" max="4105" width="7" style="272" customWidth="1"/>
    <col min="4106" max="4106" width="6.5703125" style="272" customWidth="1"/>
    <col min="4107" max="4107" width="7.28515625" style="272" customWidth="1"/>
    <col min="4108" max="4108" width="7.140625" style="272" customWidth="1"/>
    <col min="4109" max="4109" width="7.42578125" style="272" customWidth="1"/>
    <col min="4110" max="4110" width="6.28515625" style="272" customWidth="1"/>
    <col min="4111" max="4111" width="6.5703125" style="272" customWidth="1"/>
    <col min="4112" max="4112" width="11.42578125" style="272"/>
    <col min="4113" max="4113" width="20" style="272" customWidth="1"/>
    <col min="4114" max="4118" width="11.42578125" style="272"/>
    <col min="4119" max="4119" width="12.5703125" style="272" bestFit="1" customWidth="1"/>
    <col min="4120" max="4349" width="11.42578125" style="272"/>
    <col min="4350" max="4350" width="18.140625" style="272" customWidth="1"/>
    <col min="4351" max="4351" width="5.5703125" style="272" customWidth="1"/>
    <col min="4352" max="4352" width="6.5703125" style="272" customWidth="1"/>
    <col min="4353" max="4353" width="7.140625" style="272" customWidth="1"/>
    <col min="4354" max="4354" width="7" style="272" customWidth="1"/>
    <col min="4355" max="4355" width="7.140625" style="272" customWidth="1"/>
    <col min="4356" max="4356" width="7.28515625" style="272" customWidth="1"/>
    <col min="4357" max="4357" width="7" style="272" customWidth="1"/>
    <col min="4358" max="4358" width="0" style="272" hidden="1" customWidth="1"/>
    <col min="4359" max="4359" width="7.140625" style="272" customWidth="1"/>
    <col min="4360" max="4360" width="6.7109375" style="272" customWidth="1"/>
    <col min="4361" max="4361" width="7" style="272" customWidth="1"/>
    <col min="4362" max="4362" width="6.5703125" style="272" customWidth="1"/>
    <col min="4363" max="4363" width="7.28515625" style="272" customWidth="1"/>
    <col min="4364" max="4364" width="7.140625" style="272" customWidth="1"/>
    <col min="4365" max="4365" width="7.42578125" style="272" customWidth="1"/>
    <col min="4366" max="4366" width="6.28515625" style="272" customWidth="1"/>
    <col min="4367" max="4367" width="6.5703125" style="272" customWidth="1"/>
    <col min="4368" max="4368" width="11.42578125" style="272"/>
    <col min="4369" max="4369" width="20" style="272" customWidth="1"/>
    <col min="4370" max="4374" width="11.42578125" style="272"/>
    <col min="4375" max="4375" width="12.5703125" style="272" bestFit="1" customWidth="1"/>
    <col min="4376" max="4605" width="11.42578125" style="272"/>
    <col min="4606" max="4606" width="18.140625" style="272" customWidth="1"/>
    <col min="4607" max="4607" width="5.5703125" style="272" customWidth="1"/>
    <col min="4608" max="4608" width="6.5703125" style="272" customWidth="1"/>
    <col min="4609" max="4609" width="7.140625" style="272" customWidth="1"/>
    <col min="4610" max="4610" width="7" style="272" customWidth="1"/>
    <col min="4611" max="4611" width="7.140625" style="272" customWidth="1"/>
    <col min="4612" max="4612" width="7.28515625" style="272" customWidth="1"/>
    <col min="4613" max="4613" width="7" style="272" customWidth="1"/>
    <col min="4614" max="4614" width="0" style="272" hidden="1" customWidth="1"/>
    <col min="4615" max="4615" width="7.140625" style="272" customWidth="1"/>
    <col min="4616" max="4616" width="6.7109375" style="272" customWidth="1"/>
    <col min="4617" max="4617" width="7" style="272" customWidth="1"/>
    <col min="4618" max="4618" width="6.5703125" style="272" customWidth="1"/>
    <col min="4619" max="4619" width="7.28515625" style="272" customWidth="1"/>
    <col min="4620" max="4620" width="7.140625" style="272" customWidth="1"/>
    <col min="4621" max="4621" width="7.42578125" style="272" customWidth="1"/>
    <col min="4622" max="4622" width="6.28515625" style="272" customWidth="1"/>
    <col min="4623" max="4623" width="6.5703125" style="272" customWidth="1"/>
    <col min="4624" max="4624" width="11.42578125" style="272"/>
    <col min="4625" max="4625" width="20" style="272" customWidth="1"/>
    <col min="4626" max="4630" width="11.42578125" style="272"/>
    <col min="4631" max="4631" width="12.5703125" style="272" bestFit="1" customWidth="1"/>
    <col min="4632" max="4861" width="11.42578125" style="272"/>
    <col min="4862" max="4862" width="18.140625" style="272" customWidth="1"/>
    <col min="4863" max="4863" width="5.5703125" style="272" customWidth="1"/>
    <col min="4864" max="4864" width="6.5703125" style="272" customWidth="1"/>
    <col min="4865" max="4865" width="7.140625" style="272" customWidth="1"/>
    <col min="4866" max="4866" width="7" style="272" customWidth="1"/>
    <col min="4867" max="4867" width="7.140625" style="272" customWidth="1"/>
    <col min="4868" max="4868" width="7.28515625" style="272" customWidth="1"/>
    <col min="4869" max="4869" width="7" style="272" customWidth="1"/>
    <col min="4870" max="4870" width="0" style="272" hidden="1" customWidth="1"/>
    <col min="4871" max="4871" width="7.140625" style="272" customWidth="1"/>
    <col min="4872" max="4872" width="6.7109375" style="272" customWidth="1"/>
    <col min="4873" max="4873" width="7" style="272" customWidth="1"/>
    <col min="4874" max="4874" width="6.5703125" style="272" customWidth="1"/>
    <col min="4875" max="4875" width="7.28515625" style="272" customWidth="1"/>
    <col min="4876" max="4876" width="7.140625" style="272" customWidth="1"/>
    <col min="4877" max="4877" width="7.42578125" style="272" customWidth="1"/>
    <col min="4878" max="4878" width="6.28515625" style="272" customWidth="1"/>
    <col min="4879" max="4879" width="6.5703125" style="272" customWidth="1"/>
    <col min="4880" max="4880" width="11.42578125" style="272"/>
    <col min="4881" max="4881" width="20" style="272" customWidth="1"/>
    <col min="4882" max="4886" width="11.42578125" style="272"/>
    <col min="4887" max="4887" width="12.5703125" style="272" bestFit="1" customWidth="1"/>
    <col min="4888" max="5117" width="11.42578125" style="272"/>
    <col min="5118" max="5118" width="18.140625" style="272" customWidth="1"/>
    <col min="5119" max="5119" width="5.5703125" style="272" customWidth="1"/>
    <col min="5120" max="5120" width="6.5703125" style="272" customWidth="1"/>
    <col min="5121" max="5121" width="7.140625" style="272" customWidth="1"/>
    <col min="5122" max="5122" width="7" style="272" customWidth="1"/>
    <col min="5123" max="5123" width="7.140625" style="272" customWidth="1"/>
    <col min="5124" max="5124" width="7.28515625" style="272" customWidth="1"/>
    <col min="5125" max="5125" width="7" style="272" customWidth="1"/>
    <col min="5126" max="5126" width="0" style="272" hidden="1" customWidth="1"/>
    <col min="5127" max="5127" width="7.140625" style="272" customWidth="1"/>
    <col min="5128" max="5128" width="6.7109375" style="272" customWidth="1"/>
    <col min="5129" max="5129" width="7" style="272" customWidth="1"/>
    <col min="5130" max="5130" width="6.5703125" style="272" customWidth="1"/>
    <col min="5131" max="5131" width="7.28515625" style="272" customWidth="1"/>
    <col min="5132" max="5132" width="7.140625" style="272" customWidth="1"/>
    <col min="5133" max="5133" width="7.42578125" style="272" customWidth="1"/>
    <col min="5134" max="5134" width="6.28515625" style="272" customWidth="1"/>
    <col min="5135" max="5135" width="6.5703125" style="272" customWidth="1"/>
    <col min="5136" max="5136" width="11.42578125" style="272"/>
    <col min="5137" max="5137" width="20" style="272" customWidth="1"/>
    <col min="5138" max="5142" width="11.42578125" style="272"/>
    <col min="5143" max="5143" width="12.5703125" style="272" bestFit="1" customWidth="1"/>
    <col min="5144" max="5373" width="11.42578125" style="272"/>
    <col min="5374" max="5374" width="18.140625" style="272" customWidth="1"/>
    <col min="5375" max="5375" width="5.5703125" style="272" customWidth="1"/>
    <col min="5376" max="5376" width="6.5703125" style="272" customWidth="1"/>
    <col min="5377" max="5377" width="7.140625" style="272" customWidth="1"/>
    <col min="5378" max="5378" width="7" style="272" customWidth="1"/>
    <col min="5379" max="5379" width="7.140625" style="272" customWidth="1"/>
    <col min="5380" max="5380" width="7.28515625" style="272" customWidth="1"/>
    <col min="5381" max="5381" width="7" style="272" customWidth="1"/>
    <col min="5382" max="5382" width="0" style="272" hidden="1" customWidth="1"/>
    <col min="5383" max="5383" width="7.140625" style="272" customWidth="1"/>
    <col min="5384" max="5384" width="6.7109375" style="272" customWidth="1"/>
    <col min="5385" max="5385" width="7" style="272" customWidth="1"/>
    <col min="5386" max="5386" width="6.5703125" style="272" customWidth="1"/>
    <col min="5387" max="5387" width="7.28515625" style="272" customWidth="1"/>
    <col min="5388" max="5388" width="7.140625" style="272" customWidth="1"/>
    <col min="5389" max="5389" width="7.42578125" style="272" customWidth="1"/>
    <col min="5390" max="5390" width="6.28515625" style="272" customWidth="1"/>
    <col min="5391" max="5391" width="6.5703125" style="272" customWidth="1"/>
    <col min="5392" max="5392" width="11.42578125" style="272"/>
    <col min="5393" max="5393" width="20" style="272" customWidth="1"/>
    <col min="5394" max="5398" width="11.42578125" style="272"/>
    <col min="5399" max="5399" width="12.5703125" style="272" bestFit="1" customWidth="1"/>
    <col min="5400" max="5629" width="11.42578125" style="272"/>
    <col min="5630" max="5630" width="18.140625" style="272" customWidth="1"/>
    <col min="5631" max="5631" width="5.5703125" style="272" customWidth="1"/>
    <col min="5632" max="5632" width="6.5703125" style="272" customWidth="1"/>
    <col min="5633" max="5633" width="7.140625" style="272" customWidth="1"/>
    <col min="5634" max="5634" width="7" style="272" customWidth="1"/>
    <col min="5635" max="5635" width="7.140625" style="272" customWidth="1"/>
    <col min="5636" max="5636" width="7.28515625" style="272" customWidth="1"/>
    <col min="5637" max="5637" width="7" style="272" customWidth="1"/>
    <col min="5638" max="5638" width="0" style="272" hidden="1" customWidth="1"/>
    <col min="5639" max="5639" width="7.140625" style="272" customWidth="1"/>
    <col min="5640" max="5640" width="6.7109375" style="272" customWidth="1"/>
    <col min="5641" max="5641" width="7" style="272" customWidth="1"/>
    <col min="5642" max="5642" width="6.5703125" style="272" customWidth="1"/>
    <col min="5643" max="5643" width="7.28515625" style="272" customWidth="1"/>
    <col min="5644" max="5644" width="7.140625" style="272" customWidth="1"/>
    <col min="5645" max="5645" width="7.42578125" style="272" customWidth="1"/>
    <col min="5646" max="5646" width="6.28515625" style="272" customWidth="1"/>
    <col min="5647" max="5647" width="6.5703125" style="272" customWidth="1"/>
    <col min="5648" max="5648" width="11.42578125" style="272"/>
    <col min="5649" max="5649" width="20" style="272" customWidth="1"/>
    <col min="5650" max="5654" width="11.42578125" style="272"/>
    <col min="5655" max="5655" width="12.5703125" style="272" bestFit="1" customWidth="1"/>
    <col min="5656" max="5885" width="11.42578125" style="272"/>
    <col min="5886" max="5886" width="18.140625" style="272" customWidth="1"/>
    <col min="5887" max="5887" width="5.5703125" style="272" customWidth="1"/>
    <col min="5888" max="5888" width="6.5703125" style="272" customWidth="1"/>
    <col min="5889" max="5889" width="7.140625" style="272" customWidth="1"/>
    <col min="5890" max="5890" width="7" style="272" customWidth="1"/>
    <col min="5891" max="5891" width="7.140625" style="272" customWidth="1"/>
    <col min="5892" max="5892" width="7.28515625" style="272" customWidth="1"/>
    <col min="5893" max="5893" width="7" style="272" customWidth="1"/>
    <col min="5894" max="5894" width="0" style="272" hidden="1" customWidth="1"/>
    <col min="5895" max="5895" width="7.140625" style="272" customWidth="1"/>
    <col min="5896" max="5896" width="6.7109375" style="272" customWidth="1"/>
    <col min="5897" max="5897" width="7" style="272" customWidth="1"/>
    <col min="5898" max="5898" width="6.5703125" style="272" customWidth="1"/>
    <col min="5899" max="5899" width="7.28515625" style="272" customWidth="1"/>
    <col min="5900" max="5900" width="7.140625" style="272" customWidth="1"/>
    <col min="5901" max="5901" width="7.42578125" style="272" customWidth="1"/>
    <col min="5902" max="5902" width="6.28515625" style="272" customWidth="1"/>
    <col min="5903" max="5903" width="6.5703125" style="272" customWidth="1"/>
    <col min="5904" max="5904" width="11.42578125" style="272"/>
    <col min="5905" max="5905" width="20" style="272" customWidth="1"/>
    <col min="5906" max="5910" width="11.42578125" style="272"/>
    <col min="5911" max="5911" width="12.5703125" style="272" bestFit="1" customWidth="1"/>
    <col min="5912" max="6141" width="11.42578125" style="272"/>
    <col min="6142" max="6142" width="18.140625" style="272" customWidth="1"/>
    <col min="6143" max="6143" width="5.5703125" style="272" customWidth="1"/>
    <col min="6144" max="6144" width="6.5703125" style="272" customWidth="1"/>
    <col min="6145" max="6145" width="7.140625" style="272" customWidth="1"/>
    <col min="6146" max="6146" width="7" style="272" customWidth="1"/>
    <col min="6147" max="6147" width="7.140625" style="272" customWidth="1"/>
    <col min="6148" max="6148" width="7.28515625" style="272" customWidth="1"/>
    <col min="6149" max="6149" width="7" style="272" customWidth="1"/>
    <col min="6150" max="6150" width="0" style="272" hidden="1" customWidth="1"/>
    <col min="6151" max="6151" width="7.140625" style="272" customWidth="1"/>
    <col min="6152" max="6152" width="6.7109375" style="272" customWidth="1"/>
    <col min="6153" max="6153" width="7" style="272" customWidth="1"/>
    <col min="6154" max="6154" width="6.5703125" style="272" customWidth="1"/>
    <col min="6155" max="6155" width="7.28515625" style="272" customWidth="1"/>
    <col min="6156" max="6156" width="7.140625" style="272" customWidth="1"/>
    <col min="6157" max="6157" width="7.42578125" style="272" customWidth="1"/>
    <col min="6158" max="6158" width="6.28515625" style="272" customWidth="1"/>
    <col min="6159" max="6159" width="6.5703125" style="272" customWidth="1"/>
    <col min="6160" max="6160" width="11.42578125" style="272"/>
    <col min="6161" max="6161" width="20" style="272" customWidth="1"/>
    <col min="6162" max="6166" width="11.42578125" style="272"/>
    <col min="6167" max="6167" width="12.5703125" style="272" bestFit="1" customWidth="1"/>
    <col min="6168" max="6397" width="11.42578125" style="272"/>
    <col min="6398" max="6398" width="18.140625" style="272" customWidth="1"/>
    <col min="6399" max="6399" width="5.5703125" style="272" customWidth="1"/>
    <col min="6400" max="6400" width="6.5703125" style="272" customWidth="1"/>
    <col min="6401" max="6401" width="7.140625" style="272" customWidth="1"/>
    <col min="6402" max="6402" width="7" style="272" customWidth="1"/>
    <col min="6403" max="6403" width="7.140625" style="272" customWidth="1"/>
    <col min="6404" max="6404" width="7.28515625" style="272" customWidth="1"/>
    <col min="6405" max="6405" width="7" style="272" customWidth="1"/>
    <col min="6406" max="6406" width="0" style="272" hidden="1" customWidth="1"/>
    <col min="6407" max="6407" width="7.140625" style="272" customWidth="1"/>
    <col min="6408" max="6408" width="6.7109375" style="272" customWidth="1"/>
    <col min="6409" max="6409" width="7" style="272" customWidth="1"/>
    <col min="6410" max="6410" width="6.5703125" style="272" customWidth="1"/>
    <col min="6411" max="6411" width="7.28515625" style="272" customWidth="1"/>
    <col min="6412" max="6412" width="7.140625" style="272" customWidth="1"/>
    <col min="6413" max="6413" width="7.42578125" style="272" customWidth="1"/>
    <col min="6414" max="6414" width="6.28515625" style="272" customWidth="1"/>
    <col min="6415" max="6415" width="6.5703125" style="272" customWidth="1"/>
    <col min="6416" max="6416" width="11.42578125" style="272"/>
    <col min="6417" max="6417" width="20" style="272" customWidth="1"/>
    <col min="6418" max="6422" width="11.42578125" style="272"/>
    <col min="6423" max="6423" width="12.5703125" style="272" bestFit="1" customWidth="1"/>
    <col min="6424" max="6653" width="11.42578125" style="272"/>
    <col min="6654" max="6654" width="18.140625" style="272" customWidth="1"/>
    <col min="6655" max="6655" width="5.5703125" style="272" customWidth="1"/>
    <col min="6656" max="6656" width="6.5703125" style="272" customWidth="1"/>
    <col min="6657" max="6657" width="7.140625" style="272" customWidth="1"/>
    <col min="6658" max="6658" width="7" style="272" customWidth="1"/>
    <col min="6659" max="6659" width="7.140625" style="272" customWidth="1"/>
    <col min="6660" max="6660" width="7.28515625" style="272" customWidth="1"/>
    <col min="6661" max="6661" width="7" style="272" customWidth="1"/>
    <col min="6662" max="6662" width="0" style="272" hidden="1" customWidth="1"/>
    <col min="6663" max="6663" width="7.140625" style="272" customWidth="1"/>
    <col min="6664" max="6664" width="6.7109375" style="272" customWidth="1"/>
    <col min="6665" max="6665" width="7" style="272" customWidth="1"/>
    <col min="6666" max="6666" width="6.5703125" style="272" customWidth="1"/>
    <col min="6667" max="6667" width="7.28515625" style="272" customWidth="1"/>
    <col min="6668" max="6668" width="7.140625" style="272" customWidth="1"/>
    <col min="6669" max="6669" width="7.42578125" style="272" customWidth="1"/>
    <col min="6670" max="6670" width="6.28515625" style="272" customWidth="1"/>
    <col min="6671" max="6671" width="6.5703125" style="272" customWidth="1"/>
    <col min="6672" max="6672" width="11.42578125" style="272"/>
    <col min="6673" max="6673" width="20" style="272" customWidth="1"/>
    <col min="6674" max="6678" width="11.42578125" style="272"/>
    <col min="6679" max="6679" width="12.5703125" style="272" bestFit="1" customWidth="1"/>
    <col min="6680" max="6909" width="11.42578125" style="272"/>
    <col min="6910" max="6910" width="18.140625" style="272" customWidth="1"/>
    <col min="6911" max="6911" width="5.5703125" style="272" customWidth="1"/>
    <col min="6912" max="6912" width="6.5703125" style="272" customWidth="1"/>
    <col min="6913" max="6913" width="7.140625" style="272" customWidth="1"/>
    <col min="6914" max="6914" width="7" style="272" customWidth="1"/>
    <col min="6915" max="6915" width="7.140625" style="272" customWidth="1"/>
    <col min="6916" max="6916" width="7.28515625" style="272" customWidth="1"/>
    <col min="6917" max="6917" width="7" style="272" customWidth="1"/>
    <col min="6918" max="6918" width="0" style="272" hidden="1" customWidth="1"/>
    <col min="6919" max="6919" width="7.140625" style="272" customWidth="1"/>
    <col min="6920" max="6920" width="6.7109375" style="272" customWidth="1"/>
    <col min="6921" max="6921" width="7" style="272" customWidth="1"/>
    <col min="6922" max="6922" width="6.5703125" style="272" customWidth="1"/>
    <col min="6923" max="6923" width="7.28515625" style="272" customWidth="1"/>
    <col min="6924" max="6924" width="7.140625" style="272" customWidth="1"/>
    <col min="6925" max="6925" width="7.42578125" style="272" customWidth="1"/>
    <col min="6926" max="6926" width="6.28515625" style="272" customWidth="1"/>
    <col min="6927" max="6927" width="6.5703125" style="272" customWidth="1"/>
    <col min="6928" max="6928" width="11.42578125" style="272"/>
    <col min="6929" max="6929" width="20" style="272" customWidth="1"/>
    <col min="6930" max="6934" width="11.42578125" style="272"/>
    <col min="6935" max="6935" width="12.5703125" style="272" bestFit="1" customWidth="1"/>
    <col min="6936" max="7165" width="11.42578125" style="272"/>
    <col min="7166" max="7166" width="18.140625" style="272" customWidth="1"/>
    <col min="7167" max="7167" width="5.5703125" style="272" customWidth="1"/>
    <col min="7168" max="7168" width="6.5703125" style="272" customWidth="1"/>
    <col min="7169" max="7169" width="7.140625" style="272" customWidth="1"/>
    <col min="7170" max="7170" width="7" style="272" customWidth="1"/>
    <col min="7171" max="7171" width="7.140625" style="272" customWidth="1"/>
    <col min="7172" max="7172" width="7.28515625" style="272" customWidth="1"/>
    <col min="7173" max="7173" width="7" style="272" customWidth="1"/>
    <col min="7174" max="7174" width="0" style="272" hidden="1" customWidth="1"/>
    <col min="7175" max="7175" width="7.140625" style="272" customWidth="1"/>
    <col min="7176" max="7176" width="6.7109375" style="272" customWidth="1"/>
    <col min="7177" max="7177" width="7" style="272" customWidth="1"/>
    <col min="7178" max="7178" width="6.5703125" style="272" customWidth="1"/>
    <col min="7179" max="7179" width="7.28515625" style="272" customWidth="1"/>
    <col min="7180" max="7180" width="7.140625" style="272" customWidth="1"/>
    <col min="7181" max="7181" width="7.42578125" style="272" customWidth="1"/>
    <col min="7182" max="7182" width="6.28515625" style="272" customWidth="1"/>
    <col min="7183" max="7183" width="6.5703125" style="272" customWidth="1"/>
    <col min="7184" max="7184" width="11.42578125" style="272"/>
    <col min="7185" max="7185" width="20" style="272" customWidth="1"/>
    <col min="7186" max="7190" width="11.42578125" style="272"/>
    <col min="7191" max="7191" width="12.5703125" style="272" bestFit="1" customWidth="1"/>
    <col min="7192" max="7421" width="11.42578125" style="272"/>
    <col min="7422" max="7422" width="18.140625" style="272" customWidth="1"/>
    <col min="7423" max="7423" width="5.5703125" style="272" customWidth="1"/>
    <col min="7424" max="7424" width="6.5703125" style="272" customWidth="1"/>
    <col min="7425" max="7425" width="7.140625" style="272" customWidth="1"/>
    <col min="7426" max="7426" width="7" style="272" customWidth="1"/>
    <col min="7427" max="7427" width="7.140625" style="272" customWidth="1"/>
    <col min="7428" max="7428" width="7.28515625" style="272" customWidth="1"/>
    <col min="7429" max="7429" width="7" style="272" customWidth="1"/>
    <col min="7430" max="7430" width="0" style="272" hidden="1" customWidth="1"/>
    <col min="7431" max="7431" width="7.140625" style="272" customWidth="1"/>
    <col min="7432" max="7432" width="6.7109375" style="272" customWidth="1"/>
    <col min="7433" max="7433" width="7" style="272" customWidth="1"/>
    <col min="7434" max="7434" width="6.5703125" style="272" customWidth="1"/>
    <col min="7435" max="7435" width="7.28515625" style="272" customWidth="1"/>
    <col min="7436" max="7436" width="7.140625" style="272" customWidth="1"/>
    <col min="7437" max="7437" width="7.42578125" style="272" customWidth="1"/>
    <col min="7438" max="7438" width="6.28515625" style="272" customWidth="1"/>
    <col min="7439" max="7439" width="6.5703125" style="272" customWidth="1"/>
    <col min="7440" max="7440" width="11.42578125" style="272"/>
    <col min="7441" max="7441" width="20" style="272" customWidth="1"/>
    <col min="7442" max="7446" width="11.42578125" style="272"/>
    <col min="7447" max="7447" width="12.5703125" style="272" bestFit="1" customWidth="1"/>
    <col min="7448" max="7677" width="11.42578125" style="272"/>
    <col min="7678" max="7678" width="18.140625" style="272" customWidth="1"/>
    <col min="7679" max="7679" width="5.5703125" style="272" customWidth="1"/>
    <col min="7680" max="7680" width="6.5703125" style="272" customWidth="1"/>
    <col min="7681" max="7681" width="7.140625" style="272" customWidth="1"/>
    <col min="7682" max="7682" width="7" style="272" customWidth="1"/>
    <col min="7683" max="7683" width="7.140625" style="272" customWidth="1"/>
    <col min="7684" max="7684" width="7.28515625" style="272" customWidth="1"/>
    <col min="7685" max="7685" width="7" style="272" customWidth="1"/>
    <col min="7686" max="7686" width="0" style="272" hidden="1" customWidth="1"/>
    <col min="7687" max="7687" width="7.140625" style="272" customWidth="1"/>
    <col min="7688" max="7688" width="6.7109375" style="272" customWidth="1"/>
    <col min="7689" max="7689" width="7" style="272" customWidth="1"/>
    <col min="7690" max="7690" width="6.5703125" style="272" customWidth="1"/>
    <col min="7691" max="7691" width="7.28515625" style="272" customWidth="1"/>
    <col min="7692" max="7692" width="7.140625" style="272" customWidth="1"/>
    <col min="7693" max="7693" width="7.42578125" style="272" customWidth="1"/>
    <col min="7694" max="7694" width="6.28515625" style="272" customWidth="1"/>
    <col min="7695" max="7695" width="6.5703125" style="272" customWidth="1"/>
    <col min="7696" max="7696" width="11.42578125" style="272"/>
    <col min="7697" max="7697" width="20" style="272" customWidth="1"/>
    <col min="7698" max="7702" width="11.42578125" style="272"/>
    <col min="7703" max="7703" width="12.5703125" style="272" bestFit="1" customWidth="1"/>
    <col min="7704" max="7933" width="11.42578125" style="272"/>
    <col min="7934" max="7934" width="18.140625" style="272" customWidth="1"/>
    <col min="7935" max="7935" width="5.5703125" style="272" customWidth="1"/>
    <col min="7936" max="7936" width="6.5703125" style="272" customWidth="1"/>
    <col min="7937" max="7937" width="7.140625" style="272" customWidth="1"/>
    <col min="7938" max="7938" width="7" style="272" customWidth="1"/>
    <col min="7939" max="7939" width="7.140625" style="272" customWidth="1"/>
    <col min="7940" max="7940" width="7.28515625" style="272" customWidth="1"/>
    <col min="7941" max="7941" width="7" style="272" customWidth="1"/>
    <col min="7942" max="7942" width="0" style="272" hidden="1" customWidth="1"/>
    <col min="7943" max="7943" width="7.140625" style="272" customWidth="1"/>
    <col min="7944" max="7944" width="6.7109375" style="272" customWidth="1"/>
    <col min="7945" max="7945" width="7" style="272" customWidth="1"/>
    <col min="7946" max="7946" width="6.5703125" style="272" customWidth="1"/>
    <col min="7947" max="7947" width="7.28515625" style="272" customWidth="1"/>
    <col min="7948" max="7948" width="7.140625" style="272" customWidth="1"/>
    <col min="7949" max="7949" width="7.42578125" style="272" customWidth="1"/>
    <col min="7950" max="7950" width="6.28515625" style="272" customWidth="1"/>
    <col min="7951" max="7951" width="6.5703125" style="272" customWidth="1"/>
    <col min="7952" max="7952" width="11.42578125" style="272"/>
    <col min="7953" max="7953" width="20" style="272" customWidth="1"/>
    <col min="7954" max="7958" width="11.42578125" style="272"/>
    <col min="7959" max="7959" width="12.5703125" style="272" bestFit="1" customWidth="1"/>
    <col min="7960" max="8189" width="11.42578125" style="272"/>
    <col min="8190" max="8190" width="18.140625" style="272" customWidth="1"/>
    <col min="8191" max="8191" width="5.5703125" style="272" customWidth="1"/>
    <col min="8192" max="8192" width="6.5703125" style="272" customWidth="1"/>
    <col min="8193" max="8193" width="7.140625" style="272" customWidth="1"/>
    <col min="8194" max="8194" width="7" style="272" customWidth="1"/>
    <col min="8195" max="8195" width="7.140625" style="272" customWidth="1"/>
    <col min="8196" max="8196" width="7.28515625" style="272" customWidth="1"/>
    <col min="8197" max="8197" width="7" style="272" customWidth="1"/>
    <col min="8198" max="8198" width="0" style="272" hidden="1" customWidth="1"/>
    <col min="8199" max="8199" width="7.140625" style="272" customWidth="1"/>
    <col min="8200" max="8200" width="6.7109375" style="272" customWidth="1"/>
    <col min="8201" max="8201" width="7" style="272" customWidth="1"/>
    <col min="8202" max="8202" width="6.5703125" style="272" customWidth="1"/>
    <col min="8203" max="8203" width="7.28515625" style="272" customWidth="1"/>
    <col min="8204" max="8204" width="7.140625" style="272" customWidth="1"/>
    <col min="8205" max="8205" width="7.42578125" style="272" customWidth="1"/>
    <col min="8206" max="8206" width="6.28515625" style="272" customWidth="1"/>
    <col min="8207" max="8207" width="6.5703125" style="272" customWidth="1"/>
    <col min="8208" max="8208" width="11.42578125" style="272"/>
    <col min="8209" max="8209" width="20" style="272" customWidth="1"/>
    <col min="8210" max="8214" width="11.42578125" style="272"/>
    <col min="8215" max="8215" width="12.5703125" style="272" bestFit="1" customWidth="1"/>
    <col min="8216" max="8445" width="11.42578125" style="272"/>
    <col min="8446" max="8446" width="18.140625" style="272" customWidth="1"/>
    <col min="8447" max="8447" width="5.5703125" style="272" customWidth="1"/>
    <col min="8448" max="8448" width="6.5703125" style="272" customWidth="1"/>
    <col min="8449" max="8449" width="7.140625" style="272" customWidth="1"/>
    <col min="8450" max="8450" width="7" style="272" customWidth="1"/>
    <col min="8451" max="8451" width="7.140625" style="272" customWidth="1"/>
    <col min="8452" max="8452" width="7.28515625" style="272" customWidth="1"/>
    <col min="8453" max="8453" width="7" style="272" customWidth="1"/>
    <col min="8454" max="8454" width="0" style="272" hidden="1" customWidth="1"/>
    <col min="8455" max="8455" width="7.140625" style="272" customWidth="1"/>
    <col min="8456" max="8456" width="6.7109375" style="272" customWidth="1"/>
    <col min="8457" max="8457" width="7" style="272" customWidth="1"/>
    <col min="8458" max="8458" width="6.5703125" style="272" customWidth="1"/>
    <col min="8459" max="8459" width="7.28515625" style="272" customWidth="1"/>
    <col min="8460" max="8460" width="7.140625" style="272" customWidth="1"/>
    <col min="8461" max="8461" width="7.42578125" style="272" customWidth="1"/>
    <col min="8462" max="8462" width="6.28515625" style="272" customWidth="1"/>
    <col min="8463" max="8463" width="6.5703125" style="272" customWidth="1"/>
    <col min="8464" max="8464" width="11.42578125" style="272"/>
    <col min="8465" max="8465" width="20" style="272" customWidth="1"/>
    <col min="8466" max="8470" width="11.42578125" style="272"/>
    <col min="8471" max="8471" width="12.5703125" style="272" bestFit="1" customWidth="1"/>
    <col min="8472" max="8701" width="11.42578125" style="272"/>
    <col min="8702" max="8702" width="18.140625" style="272" customWidth="1"/>
    <col min="8703" max="8703" width="5.5703125" style="272" customWidth="1"/>
    <col min="8704" max="8704" width="6.5703125" style="272" customWidth="1"/>
    <col min="8705" max="8705" width="7.140625" style="272" customWidth="1"/>
    <col min="8706" max="8706" width="7" style="272" customWidth="1"/>
    <col min="8707" max="8707" width="7.140625" style="272" customWidth="1"/>
    <col min="8708" max="8708" width="7.28515625" style="272" customWidth="1"/>
    <col min="8709" max="8709" width="7" style="272" customWidth="1"/>
    <col min="8710" max="8710" width="0" style="272" hidden="1" customWidth="1"/>
    <col min="8711" max="8711" width="7.140625" style="272" customWidth="1"/>
    <col min="8712" max="8712" width="6.7109375" style="272" customWidth="1"/>
    <col min="8713" max="8713" width="7" style="272" customWidth="1"/>
    <col min="8714" max="8714" width="6.5703125" style="272" customWidth="1"/>
    <col min="8715" max="8715" width="7.28515625" style="272" customWidth="1"/>
    <col min="8716" max="8716" width="7.140625" style="272" customWidth="1"/>
    <col min="8717" max="8717" width="7.42578125" style="272" customWidth="1"/>
    <col min="8718" max="8718" width="6.28515625" style="272" customWidth="1"/>
    <col min="8719" max="8719" width="6.5703125" style="272" customWidth="1"/>
    <col min="8720" max="8720" width="11.42578125" style="272"/>
    <col min="8721" max="8721" width="20" style="272" customWidth="1"/>
    <col min="8722" max="8726" width="11.42578125" style="272"/>
    <col min="8727" max="8727" width="12.5703125" style="272" bestFit="1" customWidth="1"/>
    <col min="8728" max="8957" width="11.42578125" style="272"/>
    <col min="8958" max="8958" width="18.140625" style="272" customWidth="1"/>
    <col min="8959" max="8959" width="5.5703125" style="272" customWidth="1"/>
    <col min="8960" max="8960" width="6.5703125" style="272" customWidth="1"/>
    <col min="8961" max="8961" width="7.140625" style="272" customWidth="1"/>
    <col min="8962" max="8962" width="7" style="272" customWidth="1"/>
    <col min="8963" max="8963" width="7.140625" style="272" customWidth="1"/>
    <col min="8964" max="8964" width="7.28515625" style="272" customWidth="1"/>
    <col min="8965" max="8965" width="7" style="272" customWidth="1"/>
    <col min="8966" max="8966" width="0" style="272" hidden="1" customWidth="1"/>
    <col min="8967" max="8967" width="7.140625" style="272" customWidth="1"/>
    <col min="8968" max="8968" width="6.7109375" style="272" customWidth="1"/>
    <col min="8969" max="8969" width="7" style="272" customWidth="1"/>
    <col min="8970" max="8970" width="6.5703125" style="272" customWidth="1"/>
    <col min="8971" max="8971" width="7.28515625" style="272" customWidth="1"/>
    <col min="8972" max="8972" width="7.140625" style="272" customWidth="1"/>
    <col min="8973" max="8973" width="7.42578125" style="272" customWidth="1"/>
    <col min="8974" max="8974" width="6.28515625" style="272" customWidth="1"/>
    <col min="8975" max="8975" width="6.5703125" style="272" customWidth="1"/>
    <col min="8976" max="8976" width="11.42578125" style="272"/>
    <col min="8977" max="8977" width="20" style="272" customWidth="1"/>
    <col min="8978" max="8982" width="11.42578125" style="272"/>
    <col min="8983" max="8983" width="12.5703125" style="272" bestFit="1" customWidth="1"/>
    <col min="8984" max="9213" width="11.42578125" style="272"/>
    <col min="9214" max="9214" width="18.140625" style="272" customWidth="1"/>
    <col min="9215" max="9215" width="5.5703125" style="272" customWidth="1"/>
    <col min="9216" max="9216" width="6.5703125" style="272" customWidth="1"/>
    <col min="9217" max="9217" width="7.140625" style="272" customWidth="1"/>
    <col min="9218" max="9218" width="7" style="272" customWidth="1"/>
    <col min="9219" max="9219" width="7.140625" style="272" customWidth="1"/>
    <col min="9220" max="9220" width="7.28515625" style="272" customWidth="1"/>
    <col min="9221" max="9221" width="7" style="272" customWidth="1"/>
    <col min="9222" max="9222" width="0" style="272" hidden="1" customWidth="1"/>
    <col min="9223" max="9223" width="7.140625" style="272" customWidth="1"/>
    <col min="9224" max="9224" width="6.7109375" style="272" customWidth="1"/>
    <col min="9225" max="9225" width="7" style="272" customWidth="1"/>
    <col min="9226" max="9226" width="6.5703125" style="272" customWidth="1"/>
    <col min="9227" max="9227" width="7.28515625" style="272" customWidth="1"/>
    <col min="9228" max="9228" width="7.140625" style="272" customWidth="1"/>
    <col min="9229" max="9229" width="7.42578125" style="272" customWidth="1"/>
    <col min="9230" max="9230" width="6.28515625" style="272" customWidth="1"/>
    <col min="9231" max="9231" width="6.5703125" style="272" customWidth="1"/>
    <col min="9232" max="9232" width="11.42578125" style="272"/>
    <col min="9233" max="9233" width="20" style="272" customWidth="1"/>
    <col min="9234" max="9238" width="11.42578125" style="272"/>
    <col min="9239" max="9239" width="12.5703125" style="272" bestFit="1" customWidth="1"/>
    <col min="9240" max="9469" width="11.42578125" style="272"/>
    <col min="9470" max="9470" width="18.140625" style="272" customWidth="1"/>
    <col min="9471" max="9471" width="5.5703125" style="272" customWidth="1"/>
    <col min="9472" max="9472" width="6.5703125" style="272" customWidth="1"/>
    <col min="9473" max="9473" width="7.140625" style="272" customWidth="1"/>
    <col min="9474" max="9474" width="7" style="272" customWidth="1"/>
    <col min="9475" max="9475" width="7.140625" style="272" customWidth="1"/>
    <col min="9476" max="9476" width="7.28515625" style="272" customWidth="1"/>
    <col min="9477" max="9477" width="7" style="272" customWidth="1"/>
    <col min="9478" max="9478" width="0" style="272" hidden="1" customWidth="1"/>
    <col min="9479" max="9479" width="7.140625" style="272" customWidth="1"/>
    <col min="9480" max="9480" width="6.7109375" style="272" customWidth="1"/>
    <col min="9481" max="9481" width="7" style="272" customWidth="1"/>
    <col min="9482" max="9482" width="6.5703125" style="272" customWidth="1"/>
    <col min="9483" max="9483" width="7.28515625" style="272" customWidth="1"/>
    <col min="9484" max="9484" width="7.140625" style="272" customWidth="1"/>
    <col min="9485" max="9485" width="7.42578125" style="272" customWidth="1"/>
    <col min="9486" max="9486" width="6.28515625" style="272" customWidth="1"/>
    <col min="9487" max="9487" width="6.5703125" style="272" customWidth="1"/>
    <col min="9488" max="9488" width="11.42578125" style="272"/>
    <col min="9489" max="9489" width="20" style="272" customWidth="1"/>
    <col min="9490" max="9494" width="11.42578125" style="272"/>
    <col min="9495" max="9495" width="12.5703125" style="272" bestFit="1" customWidth="1"/>
    <col min="9496" max="9725" width="11.42578125" style="272"/>
    <col min="9726" max="9726" width="18.140625" style="272" customWidth="1"/>
    <col min="9727" max="9727" width="5.5703125" style="272" customWidth="1"/>
    <col min="9728" max="9728" width="6.5703125" style="272" customWidth="1"/>
    <col min="9729" max="9729" width="7.140625" style="272" customWidth="1"/>
    <col min="9730" max="9730" width="7" style="272" customWidth="1"/>
    <col min="9731" max="9731" width="7.140625" style="272" customWidth="1"/>
    <col min="9732" max="9732" width="7.28515625" style="272" customWidth="1"/>
    <col min="9733" max="9733" width="7" style="272" customWidth="1"/>
    <col min="9734" max="9734" width="0" style="272" hidden="1" customWidth="1"/>
    <col min="9735" max="9735" width="7.140625" style="272" customWidth="1"/>
    <col min="9736" max="9736" width="6.7109375" style="272" customWidth="1"/>
    <col min="9737" max="9737" width="7" style="272" customWidth="1"/>
    <col min="9738" max="9738" width="6.5703125" style="272" customWidth="1"/>
    <col min="9739" max="9739" width="7.28515625" style="272" customWidth="1"/>
    <col min="9740" max="9740" width="7.140625" style="272" customWidth="1"/>
    <col min="9741" max="9741" width="7.42578125" style="272" customWidth="1"/>
    <col min="9742" max="9742" width="6.28515625" style="272" customWidth="1"/>
    <col min="9743" max="9743" width="6.5703125" style="272" customWidth="1"/>
    <col min="9744" max="9744" width="11.42578125" style="272"/>
    <col min="9745" max="9745" width="20" style="272" customWidth="1"/>
    <col min="9746" max="9750" width="11.42578125" style="272"/>
    <col min="9751" max="9751" width="12.5703125" style="272" bestFit="1" customWidth="1"/>
    <col min="9752" max="9981" width="11.42578125" style="272"/>
    <col min="9982" max="9982" width="18.140625" style="272" customWidth="1"/>
    <col min="9983" max="9983" width="5.5703125" style="272" customWidth="1"/>
    <col min="9984" max="9984" width="6.5703125" style="272" customWidth="1"/>
    <col min="9985" max="9985" width="7.140625" style="272" customWidth="1"/>
    <col min="9986" max="9986" width="7" style="272" customWidth="1"/>
    <col min="9987" max="9987" width="7.140625" style="272" customWidth="1"/>
    <col min="9988" max="9988" width="7.28515625" style="272" customWidth="1"/>
    <col min="9989" max="9989" width="7" style="272" customWidth="1"/>
    <col min="9990" max="9990" width="0" style="272" hidden="1" customWidth="1"/>
    <col min="9991" max="9991" width="7.140625" style="272" customWidth="1"/>
    <col min="9992" max="9992" width="6.7109375" style="272" customWidth="1"/>
    <col min="9993" max="9993" width="7" style="272" customWidth="1"/>
    <col min="9994" max="9994" width="6.5703125" style="272" customWidth="1"/>
    <col min="9995" max="9995" width="7.28515625" style="272" customWidth="1"/>
    <col min="9996" max="9996" width="7.140625" style="272" customWidth="1"/>
    <col min="9997" max="9997" width="7.42578125" style="272" customWidth="1"/>
    <col min="9998" max="9998" width="6.28515625" style="272" customWidth="1"/>
    <col min="9999" max="9999" width="6.5703125" style="272" customWidth="1"/>
    <col min="10000" max="10000" width="11.42578125" style="272"/>
    <col min="10001" max="10001" width="20" style="272" customWidth="1"/>
    <col min="10002" max="10006" width="11.42578125" style="272"/>
    <col min="10007" max="10007" width="12.5703125" style="272" bestFit="1" customWidth="1"/>
    <col min="10008" max="10237" width="11.42578125" style="272"/>
    <col min="10238" max="10238" width="18.140625" style="272" customWidth="1"/>
    <col min="10239" max="10239" width="5.5703125" style="272" customWidth="1"/>
    <col min="10240" max="10240" width="6.5703125" style="272" customWidth="1"/>
    <col min="10241" max="10241" width="7.140625" style="272" customWidth="1"/>
    <col min="10242" max="10242" width="7" style="272" customWidth="1"/>
    <col min="10243" max="10243" width="7.140625" style="272" customWidth="1"/>
    <col min="10244" max="10244" width="7.28515625" style="272" customWidth="1"/>
    <col min="10245" max="10245" width="7" style="272" customWidth="1"/>
    <col min="10246" max="10246" width="0" style="272" hidden="1" customWidth="1"/>
    <col min="10247" max="10247" width="7.140625" style="272" customWidth="1"/>
    <col min="10248" max="10248" width="6.7109375" style="272" customWidth="1"/>
    <col min="10249" max="10249" width="7" style="272" customWidth="1"/>
    <col min="10250" max="10250" width="6.5703125" style="272" customWidth="1"/>
    <col min="10251" max="10251" width="7.28515625" style="272" customWidth="1"/>
    <col min="10252" max="10252" width="7.140625" style="272" customWidth="1"/>
    <col min="10253" max="10253" width="7.42578125" style="272" customWidth="1"/>
    <col min="10254" max="10254" width="6.28515625" style="272" customWidth="1"/>
    <col min="10255" max="10255" width="6.5703125" style="272" customWidth="1"/>
    <col min="10256" max="10256" width="11.42578125" style="272"/>
    <col min="10257" max="10257" width="20" style="272" customWidth="1"/>
    <col min="10258" max="10262" width="11.42578125" style="272"/>
    <col min="10263" max="10263" width="12.5703125" style="272" bestFit="1" customWidth="1"/>
    <col min="10264" max="10493" width="11.42578125" style="272"/>
    <col min="10494" max="10494" width="18.140625" style="272" customWidth="1"/>
    <col min="10495" max="10495" width="5.5703125" style="272" customWidth="1"/>
    <col min="10496" max="10496" width="6.5703125" style="272" customWidth="1"/>
    <col min="10497" max="10497" width="7.140625" style="272" customWidth="1"/>
    <col min="10498" max="10498" width="7" style="272" customWidth="1"/>
    <col min="10499" max="10499" width="7.140625" style="272" customWidth="1"/>
    <col min="10500" max="10500" width="7.28515625" style="272" customWidth="1"/>
    <col min="10501" max="10501" width="7" style="272" customWidth="1"/>
    <col min="10502" max="10502" width="0" style="272" hidden="1" customWidth="1"/>
    <col min="10503" max="10503" width="7.140625" style="272" customWidth="1"/>
    <col min="10504" max="10504" width="6.7109375" style="272" customWidth="1"/>
    <col min="10505" max="10505" width="7" style="272" customWidth="1"/>
    <col min="10506" max="10506" width="6.5703125" style="272" customWidth="1"/>
    <col min="10507" max="10507" width="7.28515625" style="272" customWidth="1"/>
    <col min="10508" max="10508" width="7.140625" style="272" customWidth="1"/>
    <col min="10509" max="10509" width="7.42578125" style="272" customWidth="1"/>
    <col min="10510" max="10510" width="6.28515625" style="272" customWidth="1"/>
    <col min="10511" max="10511" width="6.5703125" style="272" customWidth="1"/>
    <col min="10512" max="10512" width="11.42578125" style="272"/>
    <col min="10513" max="10513" width="20" style="272" customWidth="1"/>
    <col min="10514" max="10518" width="11.42578125" style="272"/>
    <col min="10519" max="10519" width="12.5703125" style="272" bestFit="1" customWidth="1"/>
    <col min="10520" max="10749" width="11.42578125" style="272"/>
    <col min="10750" max="10750" width="18.140625" style="272" customWidth="1"/>
    <col min="10751" max="10751" width="5.5703125" style="272" customWidth="1"/>
    <col min="10752" max="10752" width="6.5703125" style="272" customWidth="1"/>
    <col min="10753" max="10753" width="7.140625" style="272" customWidth="1"/>
    <col min="10754" max="10754" width="7" style="272" customWidth="1"/>
    <col min="10755" max="10755" width="7.140625" style="272" customWidth="1"/>
    <col min="10756" max="10756" width="7.28515625" style="272" customWidth="1"/>
    <col min="10757" max="10757" width="7" style="272" customWidth="1"/>
    <col min="10758" max="10758" width="0" style="272" hidden="1" customWidth="1"/>
    <col min="10759" max="10759" width="7.140625" style="272" customWidth="1"/>
    <col min="10760" max="10760" width="6.7109375" style="272" customWidth="1"/>
    <col min="10761" max="10761" width="7" style="272" customWidth="1"/>
    <col min="10762" max="10762" width="6.5703125" style="272" customWidth="1"/>
    <col min="10763" max="10763" width="7.28515625" style="272" customWidth="1"/>
    <col min="10764" max="10764" width="7.140625" style="272" customWidth="1"/>
    <col min="10765" max="10765" width="7.42578125" style="272" customWidth="1"/>
    <col min="10766" max="10766" width="6.28515625" style="272" customWidth="1"/>
    <col min="10767" max="10767" width="6.5703125" style="272" customWidth="1"/>
    <col min="10768" max="10768" width="11.42578125" style="272"/>
    <col min="10769" max="10769" width="20" style="272" customWidth="1"/>
    <col min="10770" max="10774" width="11.42578125" style="272"/>
    <col min="10775" max="10775" width="12.5703125" style="272" bestFit="1" customWidth="1"/>
    <col min="10776" max="11005" width="11.42578125" style="272"/>
    <col min="11006" max="11006" width="18.140625" style="272" customWidth="1"/>
    <col min="11007" max="11007" width="5.5703125" style="272" customWidth="1"/>
    <col min="11008" max="11008" width="6.5703125" style="272" customWidth="1"/>
    <col min="11009" max="11009" width="7.140625" style="272" customWidth="1"/>
    <col min="11010" max="11010" width="7" style="272" customWidth="1"/>
    <col min="11011" max="11011" width="7.140625" style="272" customWidth="1"/>
    <col min="11012" max="11012" width="7.28515625" style="272" customWidth="1"/>
    <col min="11013" max="11013" width="7" style="272" customWidth="1"/>
    <col min="11014" max="11014" width="0" style="272" hidden="1" customWidth="1"/>
    <col min="11015" max="11015" width="7.140625" style="272" customWidth="1"/>
    <col min="11016" max="11016" width="6.7109375" style="272" customWidth="1"/>
    <col min="11017" max="11017" width="7" style="272" customWidth="1"/>
    <col min="11018" max="11018" width="6.5703125" style="272" customWidth="1"/>
    <col min="11019" max="11019" width="7.28515625" style="272" customWidth="1"/>
    <col min="11020" max="11020" width="7.140625" style="272" customWidth="1"/>
    <col min="11021" max="11021" width="7.42578125" style="272" customWidth="1"/>
    <col min="11022" max="11022" width="6.28515625" style="272" customWidth="1"/>
    <col min="11023" max="11023" width="6.5703125" style="272" customWidth="1"/>
    <col min="11024" max="11024" width="11.42578125" style="272"/>
    <col min="11025" max="11025" width="20" style="272" customWidth="1"/>
    <col min="11026" max="11030" width="11.42578125" style="272"/>
    <col min="11031" max="11031" width="12.5703125" style="272" bestFit="1" customWidth="1"/>
    <col min="11032" max="11261" width="11.42578125" style="272"/>
    <col min="11262" max="11262" width="18.140625" style="272" customWidth="1"/>
    <col min="11263" max="11263" width="5.5703125" style="272" customWidth="1"/>
    <col min="11264" max="11264" width="6.5703125" style="272" customWidth="1"/>
    <col min="11265" max="11265" width="7.140625" style="272" customWidth="1"/>
    <col min="11266" max="11266" width="7" style="272" customWidth="1"/>
    <col min="11267" max="11267" width="7.140625" style="272" customWidth="1"/>
    <col min="11268" max="11268" width="7.28515625" style="272" customWidth="1"/>
    <col min="11269" max="11269" width="7" style="272" customWidth="1"/>
    <col min="11270" max="11270" width="0" style="272" hidden="1" customWidth="1"/>
    <col min="11271" max="11271" width="7.140625" style="272" customWidth="1"/>
    <col min="11272" max="11272" width="6.7109375" style="272" customWidth="1"/>
    <col min="11273" max="11273" width="7" style="272" customWidth="1"/>
    <col min="11274" max="11274" width="6.5703125" style="272" customWidth="1"/>
    <col min="11275" max="11275" width="7.28515625" style="272" customWidth="1"/>
    <col min="11276" max="11276" width="7.140625" style="272" customWidth="1"/>
    <col min="11277" max="11277" width="7.42578125" style="272" customWidth="1"/>
    <col min="11278" max="11278" width="6.28515625" style="272" customWidth="1"/>
    <col min="11279" max="11279" width="6.5703125" style="272" customWidth="1"/>
    <col min="11280" max="11280" width="11.42578125" style="272"/>
    <col min="11281" max="11281" width="20" style="272" customWidth="1"/>
    <col min="11282" max="11286" width="11.42578125" style="272"/>
    <col min="11287" max="11287" width="12.5703125" style="272" bestFit="1" customWidth="1"/>
    <col min="11288" max="11517" width="11.42578125" style="272"/>
    <col min="11518" max="11518" width="18.140625" style="272" customWidth="1"/>
    <col min="11519" max="11519" width="5.5703125" style="272" customWidth="1"/>
    <col min="11520" max="11520" width="6.5703125" style="272" customWidth="1"/>
    <col min="11521" max="11521" width="7.140625" style="272" customWidth="1"/>
    <col min="11522" max="11522" width="7" style="272" customWidth="1"/>
    <col min="11523" max="11523" width="7.140625" style="272" customWidth="1"/>
    <col min="11524" max="11524" width="7.28515625" style="272" customWidth="1"/>
    <col min="11525" max="11525" width="7" style="272" customWidth="1"/>
    <col min="11526" max="11526" width="0" style="272" hidden="1" customWidth="1"/>
    <col min="11527" max="11527" width="7.140625" style="272" customWidth="1"/>
    <col min="11528" max="11528" width="6.7109375" style="272" customWidth="1"/>
    <col min="11529" max="11529" width="7" style="272" customWidth="1"/>
    <col min="11530" max="11530" width="6.5703125" style="272" customWidth="1"/>
    <col min="11531" max="11531" width="7.28515625" style="272" customWidth="1"/>
    <col min="11532" max="11532" width="7.140625" style="272" customWidth="1"/>
    <col min="11533" max="11533" width="7.42578125" style="272" customWidth="1"/>
    <col min="11534" max="11534" width="6.28515625" style="272" customWidth="1"/>
    <col min="11535" max="11535" width="6.5703125" style="272" customWidth="1"/>
    <col min="11536" max="11536" width="11.42578125" style="272"/>
    <col min="11537" max="11537" width="20" style="272" customWidth="1"/>
    <col min="11538" max="11542" width="11.42578125" style="272"/>
    <col min="11543" max="11543" width="12.5703125" style="272" bestFit="1" customWidth="1"/>
    <col min="11544" max="11773" width="11.42578125" style="272"/>
    <col min="11774" max="11774" width="18.140625" style="272" customWidth="1"/>
    <col min="11775" max="11775" width="5.5703125" style="272" customWidth="1"/>
    <col min="11776" max="11776" width="6.5703125" style="272" customWidth="1"/>
    <col min="11777" max="11777" width="7.140625" style="272" customWidth="1"/>
    <col min="11778" max="11778" width="7" style="272" customWidth="1"/>
    <col min="11779" max="11779" width="7.140625" style="272" customWidth="1"/>
    <col min="11780" max="11780" width="7.28515625" style="272" customWidth="1"/>
    <col min="11781" max="11781" width="7" style="272" customWidth="1"/>
    <col min="11782" max="11782" width="0" style="272" hidden="1" customWidth="1"/>
    <col min="11783" max="11783" width="7.140625" style="272" customWidth="1"/>
    <col min="11784" max="11784" width="6.7109375" style="272" customWidth="1"/>
    <col min="11785" max="11785" width="7" style="272" customWidth="1"/>
    <col min="11786" max="11786" width="6.5703125" style="272" customWidth="1"/>
    <col min="11787" max="11787" width="7.28515625" style="272" customWidth="1"/>
    <col min="11788" max="11788" width="7.140625" style="272" customWidth="1"/>
    <col min="11789" max="11789" width="7.42578125" style="272" customWidth="1"/>
    <col min="11790" max="11790" width="6.28515625" style="272" customWidth="1"/>
    <col min="11791" max="11791" width="6.5703125" style="272" customWidth="1"/>
    <col min="11792" max="11792" width="11.42578125" style="272"/>
    <col min="11793" max="11793" width="20" style="272" customWidth="1"/>
    <col min="11794" max="11798" width="11.42578125" style="272"/>
    <col min="11799" max="11799" width="12.5703125" style="272" bestFit="1" customWidth="1"/>
    <col min="11800" max="12029" width="11.42578125" style="272"/>
    <col min="12030" max="12030" width="18.140625" style="272" customWidth="1"/>
    <col min="12031" max="12031" width="5.5703125" style="272" customWidth="1"/>
    <col min="12032" max="12032" width="6.5703125" style="272" customWidth="1"/>
    <col min="12033" max="12033" width="7.140625" style="272" customWidth="1"/>
    <col min="12034" max="12034" width="7" style="272" customWidth="1"/>
    <col min="12035" max="12035" width="7.140625" style="272" customWidth="1"/>
    <col min="12036" max="12036" width="7.28515625" style="272" customWidth="1"/>
    <col min="12037" max="12037" width="7" style="272" customWidth="1"/>
    <col min="12038" max="12038" width="0" style="272" hidden="1" customWidth="1"/>
    <col min="12039" max="12039" width="7.140625" style="272" customWidth="1"/>
    <col min="12040" max="12040" width="6.7109375" style="272" customWidth="1"/>
    <col min="12041" max="12041" width="7" style="272" customWidth="1"/>
    <col min="12042" max="12042" width="6.5703125" style="272" customWidth="1"/>
    <col min="12043" max="12043" width="7.28515625" style="272" customWidth="1"/>
    <col min="12044" max="12044" width="7.140625" style="272" customWidth="1"/>
    <col min="12045" max="12045" width="7.42578125" style="272" customWidth="1"/>
    <col min="12046" max="12046" width="6.28515625" style="272" customWidth="1"/>
    <col min="12047" max="12047" width="6.5703125" style="272" customWidth="1"/>
    <col min="12048" max="12048" width="11.42578125" style="272"/>
    <col min="12049" max="12049" width="20" style="272" customWidth="1"/>
    <col min="12050" max="12054" width="11.42578125" style="272"/>
    <col min="12055" max="12055" width="12.5703125" style="272" bestFit="1" customWidth="1"/>
    <col min="12056" max="12285" width="11.42578125" style="272"/>
    <col min="12286" max="12286" width="18.140625" style="272" customWidth="1"/>
    <col min="12287" max="12287" width="5.5703125" style="272" customWidth="1"/>
    <col min="12288" max="12288" width="6.5703125" style="272" customWidth="1"/>
    <col min="12289" max="12289" width="7.140625" style="272" customWidth="1"/>
    <col min="12290" max="12290" width="7" style="272" customWidth="1"/>
    <col min="12291" max="12291" width="7.140625" style="272" customWidth="1"/>
    <col min="12292" max="12292" width="7.28515625" style="272" customWidth="1"/>
    <col min="12293" max="12293" width="7" style="272" customWidth="1"/>
    <col min="12294" max="12294" width="0" style="272" hidden="1" customWidth="1"/>
    <col min="12295" max="12295" width="7.140625" style="272" customWidth="1"/>
    <col min="12296" max="12296" width="6.7109375" style="272" customWidth="1"/>
    <col min="12297" max="12297" width="7" style="272" customWidth="1"/>
    <col min="12298" max="12298" width="6.5703125" style="272" customWidth="1"/>
    <col min="12299" max="12299" width="7.28515625" style="272" customWidth="1"/>
    <col min="12300" max="12300" width="7.140625" style="272" customWidth="1"/>
    <col min="12301" max="12301" width="7.42578125" style="272" customWidth="1"/>
    <col min="12302" max="12302" width="6.28515625" style="272" customWidth="1"/>
    <col min="12303" max="12303" width="6.5703125" style="272" customWidth="1"/>
    <col min="12304" max="12304" width="11.42578125" style="272"/>
    <col min="12305" max="12305" width="20" style="272" customWidth="1"/>
    <col min="12306" max="12310" width="11.42578125" style="272"/>
    <col min="12311" max="12311" width="12.5703125" style="272" bestFit="1" customWidth="1"/>
    <col min="12312" max="12541" width="11.42578125" style="272"/>
    <col min="12542" max="12542" width="18.140625" style="272" customWidth="1"/>
    <col min="12543" max="12543" width="5.5703125" style="272" customWidth="1"/>
    <col min="12544" max="12544" width="6.5703125" style="272" customWidth="1"/>
    <col min="12545" max="12545" width="7.140625" style="272" customWidth="1"/>
    <col min="12546" max="12546" width="7" style="272" customWidth="1"/>
    <col min="12547" max="12547" width="7.140625" style="272" customWidth="1"/>
    <col min="12548" max="12548" width="7.28515625" style="272" customWidth="1"/>
    <col min="12549" max="12549" width="7" style="272" customWidth="1"/>
    <col min="12550" max="12550" width="0" style="272" hidden="1" customWidth="1"/>
    <col min="12551" max="12551" width="7.140625" style="272" customWidth="1"/>
    <col min="12552" max="12552" width="6.7109375" style="272" customWidth="1"/>
    <col min="12553" max="12553" width="7" style="272" customWidth="1"/>
    <col min="12554" max="12554" width="6.5703125" style="272" customWidth="1"/>
    <col min="12555" max="12555" width="7.28515625" style="272" customWidth="1"/>
    <col min="12556" max="12556" width="7.140625" style="272" customWidth="1"/>
    <col min="12557" max="12557" width="7.42578125" style="272" customWidth="1"/>
    <col min="12558" max="12558" width="6.28515625" style="272" customWidth="1"/>
    <col min="12559" max="12559" width="6.5703125" style="272" customWidth="1"/>
    <col min="12560" max="12560" width="11.42578125" style="272"/>
    <col min="12561" max="12561" width="20" style="272" customWidth="1"/>
    <col min="12562" max="12566" width="11.42578125" style="272"/>
    <col min="12567" max="12567" width="12.5703125" style="272" bestFit="1" customWidth="1"/>
    <col min="12568" max="12797" width="11.42578125" style="272"/>
    <col min="12798" max="12798" width="18.140625" style="272" customWidth="1"/>
    <col min="12799" max="12799" width="5.5703125" style="272" customWidth="1"/>
    <col min="12800" max="12800" width="6.5703125" style="272" customWidth="1"/>
    <col min="12801" max="12801" width="7.140625" style="272" customWidth="1"/>
    <col min="12802" max="12802" width="7" style="272" customWidth="1"/>
    <col min="12803" max="12803" width="7.140625" style="272" customWidth="1"/>
    <col min="12804" max="12804" width="7.28515625" style="272" customWidth="1"/>
    <col min="12805" max="12805" width="7" style="272" customWidth="1"/>
    <col min="12806" max="12806" width="0" style="272" hidden="1" customWidth="1"/>
    <col min="12807" max="12807" width="7.140625" style="272" customWidth="1"/>
    <col min="12808" max="12808" width="6.7109375" style="272" customWidth="1"/>
    <col min="12809" max="12809" width="7" style="272" customWidth="1"/>
    <col min="12810" max="12810" width="6.5703125" style="272" customWidth="1"/>
    <col min="12811" max="12811" width="7.28515625" style="272" customWidth="1"/>
    <col min="12812" max="12812" width="7.140625" style="272" customWidth="1"/>
    <col min="12813" max="12813" width="7.42578125" style="272" customWidth="1"/>
    <col min="12814" max="12814" width="6.28515625" style="272" customWidth="1"/>
    <col min="12815" max="12815" width="6.5703125" style="272" customWidth="1"/>
    <col min="12816" max="12816" width="11.42578125" style="272"/>
    <col min="12817" max="12817" width="20" style="272" customWidth="1"/>
    <col min="12818" max="12822" width="11.42578125" style="272"/>
    <col min="12823" max="12823" width="12.5703125" style="272" bestFit="1" customWidth="1"/>
    <col min="12824" max="13053" width="11.42578125" style="272"/>
    <col min="13054" max="13054" width="18.140625" style="272" customWidth="1"/>
    <col min="13055" max="13055" width="5.5703125" style="272" customWidth="1"/>
    <col min="13056" max="13056" width="6.5703125" style="272" customWidth="1"/>
    <col min="13057" max="13057" width="7.140625" style="272" customWidth="1"/>
    <col min="13058" max="13058" width="7" style="272" customWidth="1"/>
    <col min="13059" max="13059" width="7.140625" style="272" customWidth="1"/>
    <col min="13060" max="13060" width="7.28515625" style="272" customWidth="1"/>
    <col min="13061" max="13061" width="7" style="272" customWidth="1"/>
    <col min="13062" max="13062" width="0" style="272" hidden="1" customWidth="1"/>
    <col min="13063" max="13063" width="7.140625" style="272" customWidth="1"/>
    <col min="13064" max="13064" width="6.7109375" style="272" customWidth="1"/>
    <col min="13065" max="13065" width="7" style="272" customWidth="1"/>
    <col min="13066" max="13066" width="6.5703125" style="272" customWidth="1"/>
    <col min="13067" max="13067" width="7.28515625" style="272" customWidth="1"/>
    <col min="13068" max="13068" width="7.140625" style="272" customWidth="1"/>
    <col min="13069" max="13069" width="7.42578125" style="272" customWidth="1"/>
    <col min="13070" max="13070" width="6.28515625" style="272" customWidth="1"/>
    <col min="13071" max="13071" width="6.5703125" style="272" customWidth="1"/>
    <col min="13072" max="13072" width="11.42578125" style="272"/>
    <col min="13073" max="13073" width="20" style="272" customWidth="1"/>
    <col min="13074" max="13078" width="11.42578125" style="272"/>
    <col min="13079" max="13079" width="12.5703125" style="272" bestFit="1" customWidth="1"/>
    <col min="13080" max="13309" width="11.42578125" style="272"/>
    <col min="13310" max="13310" width="18.140625" style="272" customWidth="1"/>
    <col min="13311" max="13311" width="5.5703125" style="272" customWidth="1"/>
    <col min="13312" max="13312" width="6.5703125" style="272" customWidth="1"/>
    <col min="13313" max="13313" width="7.140625" style="272" customWidth="1"/>
    <col min="13314" max="13314" width="7" style="272" customWidth="1"/>
    <col min="13315" max="13315" width="7.140625" style="272" customWidth="1"/>
    <col min="13316" max="13316" width="7.28515625" style="272" customWidth="1"/>
    <col min="13317" max="13317" width="7" style="272" customWidth="1"/>
    <col min="13318" max="13318" width="0" style="272" hidden="1" customWidth="1"/>
    <col min="13319" max="13319" width="7.140625" style="272" customWidth="1"/>
    <col min="13320" max="13320" width="6.7109375" style="272" customWidth="1"/>
    <col min="13321" max="13321" width="7" style="272" customWidth="1"/>
    <col min="13322" max="13322" width="6.5703125" style="272" customWidth="1"/>
    <col min="13323" max="13323" width="7.28515625" style="272" customWidth="1"/>
    <col min="13324" max="13324" width="7.140625" style="272" customWidth="1"/>
    <col min="13325" max="13325" width="7.42578125" style="272" customWidth="1"/>
    <col min="13326" max="13326" width="6.28515625" style="272" customWidth="1"/>
    <col min="13327" max="13327" width="6.5703125" style="272" customWidth="1"/>
    <col min="13328" max="13328" width="11.42578125" style="272"/>
    <col min="13329" max="13329" width="20" style="272" customWidth="1"/>
    <col min="13330" max="13334" width="11.42578125" style="272"/>
    <col min="13335" max="13335" width="12.5703125" style="272" bestFit="1" customWidth="1"/>
    <col min="13336" max="13565" width="11.42578125" style="272"/>
    <col min="13566" max="13566" width="18.140625" style="272" customWidth="1"/>
    <col min="13567" max="13567" width="5.5703125" style="272" customWidth="1"/>
    <col min="13568" max="13568" width="6.5703125" style="272" customWidth="1"/>
    <col min="13569" max="13569" width="7.140625" style="272" customWidth="1"/>
    <col min="13570" max="13570" width="7" style="272" customWidth="1"/>
    <col min="13571" max="13571" width="7.140625" style="272" customWidth="1"/>
    <col min="13572" max="13572" width="7.28515625" style="272" customWidth="1"/>
    <col min="13573" max="13573" width="7" style="272" customWidth="1"/>
    <col min="13574" max="13574" width="0" style="272" hidden="1" customWidth="1"/>
    <col min="13575" max="13575" width="7.140625" style="272" customWidth="1"/>
    <col min="13576" max="13576" width="6.7109375" style="272" customWidth="1"/>
    <col min="13577" max="13577" width="7" style="272" customWidth="1"/>
    <col min="13578" max="13578" width="6.5703125" style="272" customWidth="1"/>
    <col min="13579" max="13579" width="7.28515625" style="272" customWidth="1"/>
    <col min="13580" max="13580" width="7.140625" style="272" customWidth="1"/>
    <col min="13581" max="13581" width="7.42578125" style="272" customWidth="1"/>
    <col min="13582" max="13582" width="6.28515625" style="272" customWidth="1"/>
    <col min="13583" max="13583" width="6.5703125" style="272" customWidth="1"/>
    <col min="13584" max="13584" width="11.42578125" style="272"/>
    <col min="13585" max="13585" width="20" style="272" customWidth="1"/>
    <col min="13586" max="13590" width="11.42578125" style="272"/>
    <col min="13591" max="13591" width="12.5703125" style="272" bestFit="1" customWidth="1"/>
    <col min="13592" max="13821" width="11.42578125" style="272"/>
    <col min="13822" max="13822" width="18.140625" style="272" customWidth="1"/>
    <col min="13823" max="13823" width="5.5703125" style="272" customWidth="1"/>
    <col min="13824" max="13824" width="6.5703125" style="272" customWidth="1"/>
    <col min="13825" max="13825" width="7.140625" style="272" customWidth="1"/>
    <col min="13826" max="13826" width="7" style="272" customWidth="1"/>
    <col min="13827" max="13827" width="7.140625" style="272" customWidth="1"/>
    <col min="13828" max="13828" width="7.28515625" style="272" customWidth="1"/>
    <col min="13829" max="13829" width="7" style="272" customWidth="1"/>
    <col min="13830" max="13830" width="0" style="272" hidden="1" customWidth="1"/>
    <col min="13831" max="13831" width="7.140625" style="272" customWidth="1"/>
    <col min="13832" max="13832" width="6.7109375" style="272" customWidth="1"/>
    <col min="13833" max="13833" width="7" style="272" customWidth="1"/>
    <col min="13834" max="13834" width="6.5703125" style="272" customWidth="1"/>
    <col min="13835" max="13835" width="7.28515625" style="272" customWidth="1"/>
    <col min="13836" max="13836" width="7.140625" style="272" customWidth="1"/>
    <col min="13837" max="13837" width="7.42578125" style="272" customWidth="1"/>
    <col min="13838" max="13838" width="6.28515625" style="272" customWidth="1"/>
    <col min="13839" max="13839" width="6.5703125" style="272" customWidth="1"/>
    <col min="13840" max="13840" width="11.42578125" style="272"/>
    <col min="13841" max="13841" width="20" style="272" customWidth="1"/>
    <col min="13842" max="13846" width="11.42578125" style="272"/>
    <col min="13847" max="13847" width="12.5703125" style="272" bestFit="1" customWidth="1"/>
    <col min="13848" max="14077" width="11.42578125" style="272"/>
    <col min="14078" max="14078" width="18.140625" style="272" customWidth="1"/>
    <col min="14079" max="14079" width="5.5703125" style="272" customWidth="1"/>
    <col min="14080" max="14080" width="6.5703125" style="272" customWidth="1"/>
    <col min="14081" max="14081" width="7.140625" style="272" customWidth="1"/>
    <col min="14082" max="14082" width="7" style="272" customWidth="1"/>
    <col min="14083" max="14083" width="7.140625" style="272" customWidth="1"/>
    <col min="14084" max="14084" width="7.28515625" style="272" customWidth="1"/>
    <col min="14085" max="14085" width="7" style="272" customWidth="1"/>
    <col min="14086" max="14086" width="0" style="272" hidden="1" customWidth="1"/>
    <col min="14087" max="14087" width="7.140625" style="272" customWidth="1"/>
    <col min="14088" max="14088" width="6.7109375" style="272" customWidth="1"/>
    <col min="14089" max="14089" width="7" style="272" customWidth="1"/>
    <col min="14090" max="14090" width="6.5703125" style="272" customWidth="1"/>
    <col min="14091" max="14091" width="7.28515625" style="272" customWidth="1"/>
    <col min="14092" max="14092" width="7.140625" style="272" customWidth="1"/>
    <col min="14093" max="14093" width="7.42578125" style="272" customWidth="1"/>
    <col min="14094" max="14094" width="6.28515625" style="272" customWidth="1"/>
    <col min="14095" max="14095" width="6.5703125" style="272" customWidth="1"/>
    <col min="14096" max="14096" width="11.42578125" style="272"/>
    <col min="14097" max="14097" width="20" style="272" customWidth="1"/>
    <col min="14098" max="14102" width="11.42578125" style="272"/>
    <col min="14103" max="14103" width="12.5703125" style="272" bestFit="1" customWidth="1"/>
    <col min="14104" max="14333" width="11.42578125" style="272"/>
    <col min="14334" max="14334" width="18.140625" style="272" customWidth="1"/>
    <col min="14335" max="14335" width="5.5703125" style="272" customWidth="1"/>
    <col min="14336" max="14336" width="6.5703125" style="272" customWidth="1"/>
    <col min="14337" max="14337" width="7.140625" style="272" customWidth="1"/>
    <col min="14338" max="14338" width="7" style="272" customWidth="1"/>
    <col min="14339" max="14339" width="7.140625" style="272" customWidth="1"/>
    <col min="14340" max="14340" width="7.28515625" style="272" customWidth="1"/>
    <col min="14341" max="14341" width="7" style="272" customWidth="1"/>
    <col min="14342" max="14342" width="0" style="272" hidden="1" customWidth="1"/>
    <col min="14343" max="14343" width="7.140625" style="272" customWidth="1"/>
    <col min="14344" max="14344" width="6.7109375" style="272" customWidth="1"/>
    <col min="14345" max="14345" width="7" style="272" customWidth="1"/>
    <col min="14346" max="14346" width="6.5703125" style="272" customWidth="1"/>
    <col min="14347" max="14347" width="7.28515625" style="272" customWidth="1"/>
    <col min="14348" max="14348" width="7.140625" style="272" customWidth="1"/>
    <col min="14349" max="14349" width="7.42578125" style="272" customWidth="1"/>
    <col min="14350" max="14350" width="6.28515625" style="272" customWidth="1"/>
    <col min="14351" max="14351" width="6.5703125" style="272" customWidth="1"/>
    <col min="14352" max="14352" width="11.42578125" style="272"/>
    <col min="14353" max="14353" width="20" style="272" customWidth="1"/>
    <col min="14354" max="14358" width="11.42578125" style="272"/>
    <col min="14359" max="14359" width="12.5703125" style="272" bestFit="1" customWidth="1"/>
    <col min="14360" max="14589" width="11.42578125" style="272"/>
    <col min="14590" max="14590" width="18.140625" style="272" customWidth="1"/>
    <col min="14591" max="14591" width="5.5703125" style="272" customWidth="1"/>
    <col min="14592" max="14592" width="6.5703125" style="272" customWidth="1"/>
    <col min="14593" max="14593" width="7.140625" style="272" customWidth="1"/>
    <col min="14594" max="14594" width="7" style="272" customWidth="1"/>
    <col min="14595" max="14595" width="7.140625" style="272" customWidth="1"/>
    <col min="14596" max="14596" width="7.28515625" style="272" customWidth="1"/>
    <col min="14597" max="14597" width="7" style="272" customWidth="1"/>
    <col min="14598" max="14598" width="0" style="272" hidden="1" customWidth="1"/>
    <col min="14599" max="14599" width="7.140625" style="272" customWidth="1"/>
    <col min="14600" max="14600" width="6.7109375" style="272" customWidth="1"/>
    <col min="14601" max="14601" width="7" style="272" customWidth="1"/>
    <col min="14602" max="14602" width="6.5703125" style="272" customWidth="1"/>
    <col min="14603" max="14603" width="7.28515625" style="272" customWidth="1"/>
    <col min="14604" max="14604" width="7.140625" style="272" customWidth="1"/>
    <col min="14605" max="14605" width="7.42578125" style="272" customWidth="1"/>
    <col min="14606" max="14606" width="6.28515625" style="272" customWidth="1"/>
    <col min="14607" max="14607" width="6.5703125" style="272" customWidth="1"/>
    <col min="14608" max="14608" width="11.42578125" style="272"/>
    <col min="14609" max="14609" width="20" style="272" customWidth="1"/>
    <col min="14610" max="14614" width="11.42578125" style="272"/>
    <col min="14615" max="14615" width="12.5703125" style="272" bestFit="1" customWidth="1"/>
    <col min="14616" max="14845" width="11.42578125" style="272"/>
    <col min="14846" max="14846" width="18.140625" style="272" customWidth="1"/>
    <col min="14847" max="14847" width="5.5703125" style="272" customWidth="1"/>
    <col min="14848" max="14848" width="6.5703125" style="272" customWidth="1"/>
    <col min="14849" max="14849" width="7.140625" style="272" customWidth="1"/>
    <col min="14850" max="14850" width="7" style="272" customWidth="1"/>
    <col min="14851" max="14851" width="7.140625" style="272" customWidth="1"/>
    <col min="14852" max="14852" width="7.28515625" style="272" customWidth="1"/>
    <col min="14853" max="14853" width="7" style="272" customWidth="1"/>
    <col min="14854" max="14854" width="0" style="272" hidden="1" customWidth="1"/>
    <col min="14855" max="14855" width="7.140625" style="272" customWidth="1"/>
    <col min="14856" max="14856" width="6.7109375" style="272" customWidth="1"/>
    <col min="14857" max="14857" width="7" style="272" customWidth="1"/>
    <col min="14858" max="14858" width="6.5703125" style="272" customWidth="1"/>
    <col min="14859" max="14859" width="7.28515625" style="272" customWidth="1"/>
    <col min="14860" max="14860" width="7.140625" style="272" customWidth="1"/>
    <col min="14861" max="14861" width="7.42578125" style="272" customWidth="1"/>
    <col min="14862" max="14862" width="6.28515625" style="272" customWidth="1"/>
    <col min="14863" max="14863" width="6.5703125" style="272" customWidth="1"/>
    <col min="14864" max="14864" width="11.42578125" style="272"/>
    <col min="14865" max="14865" width="20" style="272" customWidth="1"/>
    <col min="14866" max="14870" width="11.42578125" style="272"/>
    <col min="14871" max="14871" width="12.5703125" style="272" bestFit="1" customWidth="1"/>
    <col min="14872" max="15101" width="11.42578125" style="272"/>
    <col min="15102" max="15102" width="18.140625" style="272" customWidth="1"/>
    <col min="15103" max="15103" width="5.5703125" style="272" customWidth="1"/>
    <col min="15104" max="15104" width="6.5703125" style="272" customWidth="1"/>
    <col min="15105" max="15105" width="7.140625" style="272" customWidth="1"/>
    <col min="15106" max="15106" width="7" style="272" customWidth="1"/>
    <col min="15107" max="15107" width="7.140625" style="272" customWidth="1"/>
    <col min="15108" max="15108" width="7.28515625" style="272" customWidth="1"/>
    <col min="15109" max="15109" width="7" style="272" customWidth="1"/>
    <col min="15110" max="15110" width="0" style="272" hidden="1" customWidth="1"/>
    <col min="15111" max="15111" width="7.140625" style="272" customWidth="1"/>
    <col min="15112" max="15112" width="6.7109375" style="272" customWidth="1"/>
    <col min="15113" max="15113" width="7" style="272" customWidth="1"/>
    <col min="15114" max="15114" width="6.5703125" style="272" customWidth="1"/>
    <col min="15115" max="15115" width="7.28515625" style="272" customWidth="1"/>
    <col min="15116" max="15116" width="7.140625" style="272" customWidth="1"/>
    <col min="15117" max="15117" width="7.42578125" style="272" customWidth="1"/>
    <col min="15118" max="15118" width="6.28515625" style="272" customWidth="1"/>
    <col min="15119" max="15119" width="6.5703125" style="272" customWidth="1"/>
    <col min="15120" max="15120" width="11.42578125" style="272"/>
    <col min="15121" max="15121" width="20" style="272" customWidth="1"/>
    <col min="15122" max="15126" width="11.42578125" style="272"/>
    <col min="15127" max="15127" width="12.5703125" style="272" bestFit="1" customWidth="1"/>
    <col min="15128" max="15357" width="11.42578125" style="272"/>
    <col min="15358" max="15358" width="18.140625" style="272" customWidth="1"/>
    <col min="15359" max="15359" width="5.5703125" style="272" customWidth="1"/>
    <col min="15360" max="15360" width="6.5703125" style="272" customWidth="1"/>
    <col min="15361" max="15361" width="7.140625" style="272" customWidth="1"/>
    <col min="15362" max="15362" width="7" style="272" customWidth="1"/>
    <col min="15363" max="15363" width="7.140625" style="272" customWidth="1"/>
    <col min="15364" max="15364" width="7.28515625" style="272" customWidth="1"/>
    <col min="15365" max="15365" width="7" style="272" customWidth="1"/>
    <col min="15366" max="15366" width="0" style="272" hidden="1" customWidth="1"/>
    <col min="15367" max="15367" width="7.140625" style="272" customWidth="1"/>
    <col min="15368" max="15368" width="6.7109375" style="272" customWidth="1"/>
    <col min="15369" max="15369" width="7" style="272" customWidth="1"/>
    <col min="15370" max="15370" width="6.5703125" style="272" customWidth="1"/>
    <col min="15371" max="15371" width="7.28515625" style="272" customWidth="1"/>
    <col min="15372" max="15372" width="7.140625" style="272" customWidth="1"/>
    <col min="15373" max="15373" width="7.42578125" style="272" customWidth="1"/>
    <col min="15374" max="15374" width="6.28515625" style="272" customWidth="1"/>
    <col min="15375" max="15375" width="6.5703125" style="272" customWidth="1"/>
    <col min="15376" max="15376" width="11.42578125" style="272"/>
    <col min="15377" max="15377" width="20" style="272" customWidth="1"/>
    <col min="15378" max="15382" width="11.42578125" style="272"/>
    <col min="15383" max="15383" width="12.5703125" style="272" bestFit="1" customWidth="1"/>
    <col min="15384" max="15613" width="11.42578125" style="272"/>
    <col min="15614" max="15614" width="18.140625" style="272" customWidth="1"/>
    <col min="15615" max="15615" width="5.5703125" style="272" customWidth="1"/>
    <col min="15616" max="15616" width="6.5703125" style="272" customWidth="1"/>
    <col min="15617" max="15617" width="7.140625" style="272" customWidth="1"/>
    <col min="15618" max="15618" width="7" style="272" customWidth="1"/>
    <col min="15619" max="15619" width="7.140625" style="272" customWidth="1"/>
    <col min="15620" max="15620" width="7.28515625" style="272" customWidth="1"/>
    <col min="15621" max="15621" width="7" style="272" customWidth="1"/>
    <col min="15622" max="15622" width="0" style="272" hidden="1" customWidth="1"/>
    <col min="15623" max="15623" width="7.140625" style="272" customWidth="1"/>
    <col min="15624" max="15624" width="6.7109375" style="272" customWidth="1"/>
    <col min="15625" max="15625" width="7" style="272" customWidth="1"/>
    <col min="15626" max="15626" width="6.5703125" style="272" customWidth="1"/>
    <col min="15627" max="15627" width="7.28515625" style="272" customWidth="1"/>
    <col min="15628" max="15628" width="7.140625" style="272" customWidth="1"/>
    <col min="15629" max="15629" width="7.42578125" style="272" customWidth="1"/>
    <col min="15630" max="15630" width="6.28515625" style="272" customWidth="1"/>
    <col min="15631" max="15631" width="6.5703125" style="272" customWidth="1"/>
    <col min="15632" max="15632" width="11.42578125" style="272"/>
    <col min="15633" max="15633" width="20" style="272" customWidth="1"/>
    <col min="15634" max="15638" width="11.42578125" style="272"/>
    <col min="15639" max="15639" width="12.5703125" style="272" bestFit="1" customWidth="1"/>
    <col min="15640" max="15869" width="11.42578125" style="272"/>
    <col min="15870" max="15870" width="18.140625" style="272" customWidth="1"/>
    <col min="15871" max="15871" width="5.5703125" style="272" customWidth="1"/>
    <col min="15872" max="15872" width="6.5703125" style="272" customWidth="1"/>
    <col min="15873" max="15873" width="7.140625" style="272" customWidth="1"/>
    <col min="15874" max="15874" width="7" style="272" customWidth="1"/>
    <col min="15875" max="15875" width="7.140625" style="272" customWidth="1"/>
    <col min="15876" max="15876" width="7.28515625" style="272" customWidth="1"/>
    <col min="15877" max="15877" width="7" style="272" customWidth="1"/>
    <col min="15878" max="15878" width="0" style="272" hidden="1" customWidth="1"/>
    <col min="15879" max="15879" width="7.140625" style="272" customWidth="1"/>
    <col min="15880" max="15880" width="6.7109375" style="272" customWidth="1"/>
    <col min="15881" max="15881" width="7" style="272" customWidth="1"/>
    <col min="15882" max="15882" width="6.5703125" style="272" customWidth="1"/>
    <col min="15883" max="15883" width="7.28515625" style="272" customWidth="1"/>
    <col min="15884" max="15884" width="7.140625" style="272" customWidth="1"/>
    <col min="15885" max="15885" width="7.42578125" style="272" customWidth="1"/>
    <col min="15886" max="15886" width="6.28515625" style="272" customWidth="1"/>
    <col min="15887" max="15887" width="6.5703125" style="272" customWidth="1"/>
    <col min="15888" max="15888" width="11.42578125" style="272"/>
    <col min="15889" max="15889" width="20" style="272" customWidth="1"/>
    <col min="15890" max="15894" width="11.42578125" style="272"/>
    <col min="15895" max="15895" width="12.5703125" style="272" bestFit="1" customWidth="1"/>
    <col min="15896" max="16125" width="11.42578125" style="272"/>
    <col min="16126" max="16126" width="18.140625" style="272" customWidth="1"/>
    <col min="16127" max="16127" width="5.5703125" style="272" customWidth="1"/>
    <col min="16128" max="16128" width="6.5703125" style="272" customWidth="1"/>
    <col min="16129" max="16129" width="7.140625" style="272" customWidth="1"/>
    <col min="16130" max="16130" width="7" style="272" customWidth="1"/>
    <col min="16131" max="16131" width="7.140625" style="272" customWidth="1"/>
    <col min="16132" max="16132" width="7.28515625" style="272" customWidth="1"/>
    <col min="16133" max="16133" width="7" style="272" customWidth="1"/>
    <col min="16134" max="16134" width="0" style="272" hidden="1" customWidth="1"/>
    <col min="16135" max="16135" width="7.140625" style="272" customWidth="1"/>
    <col min="16136" max="16136" width="6.7109375" style="272" customWidth="1"/>
    <col min="16137" max="16137" width="7" style="272" customWidth="1"/>
    <col min="16138" max="16138" width="6.5703125" style="272" customWidth="1"/>
    <col min="16139" max="16139" width="7.28515625" style="272" customWidth="1"/>
    <col min="16140" max="16140" width="7.140625" style="272" customWidth="1"/>
    <col min="16141" max="16141" width="7.42578125" style="272" customWidth="1"/>
    <col min="16142" max="16142" width="6.28515625" style="272" customWidth="1"/>
    <col min="16143" max="16143" width="6.5703125" style="272" customWidth="1"/>
    <col min="16144" max="16144" width="11.42578125" style="272"/>
    <col min="16145" max="16145" width="20" style="272" customWidth="1"/>
    <col min="16146" max="16150" width="11.42578125" style="272"/>
    <col min="16151" max="16151" width="12.5703125" style="272" bestFit="1" customWidth="1"/>
    <col min="16152" max="16384" width="11.42578125" style="272"/>
  </cols>
  <sheetData>
    <row r="1" spans="1:15" ht="27.75" customHeight="1" x14ac:dyDescent="0.25">
      <c r="A1" s="692" t="s">
        <v>362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5" ht="7.5" customHeight="1" thickBot="1" x14ac:dyDescent="0.3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73"/>
    </row>
    <row r="3" spans="1:15" s="313" customFormat="1" ht="15.75" customHeight="1" thickTop="1" x14ac:dyDescent="0.2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313" customFormat="1" ht="15.75" customHeight="1" thickBot="1" x14ac:dyDescent="0.3">
      <c r="A4" s="366" t="s">
        <v>0</v>
      </c>
      <c r="B4" s="366" t="s">
        <v>263</v>
      </c>
      <c r="C4" s="366" t="s">
        <v>1</v>
      </c>
      <c r="D4" s="366" t="s">
        <v>2</v>
      </c>
      <c r="E4" s="366" t="s">
        <v>3</v>
      </c>
      <c r="F4" s="366" t="s">
        <v>4</v>
      </c>
      <c r="G4" s="366" t="s">
        <v>5</v>
      </c>
      <c r="H4" s="366" t="s">
        <v>6</v>
      </c>
      <c r="I4" s="366" t="s">
        <v>7</v>
      </c>
      <c r="J4" s="366" t="s">
        <v>8</v>
      </c>
      <c r="K4" s="366" t="s">
        <v>9</v>
      </c>
      <c r="L4" s="366" t="s">
        <v>10</v>
      </c>
      <c r="M4" s="366" t="s">
        <v>11</v>
      </c>
      <c r="N4" s="366" t="s">
        <v>12</v>
      </c>
      <c r="O4" s="366" t="s">
        <v>13</v>
      </c>
    </row>
    <row r="5" spans="1:15" ht="13.5" customHeight="1" thickTop="1" x14ac:dyDescent="0.25">
      <c r="A5" s="231" t="s">
        <v>217</v>
      </c>
      <c r="B5" s="232" t="s">
        <v>14</v>
      </c>
      <c r="C5" s="332">
        <v>14.206925000000002</v>
      </c>
      <c r="D5" s="332">
        <v>13.876041666666666</v>
      </c>
      <c r="E5" s="332">
        <v>13.953583333333333</v>
      </c>
      <c r="F5" s="332">
        <v>14.909958333333332</v>
      </c>
      <c r="G5" s="332">
        <v>14.324824999999999</v>
      </c>
      <c r="H5" s="367">
        <v>14.491937500000001</v>
      </c>
      <c r="I5" s="332">
        <v>14.960291666666667</v>
      </c>
      <c r="J5" s="335">
        <v>14.180708333333333</v>
      </c>
      <c r="K5" s="335">
        <v>13.98671875</v>
      </c>
      <c r="L5" s="292">
        <v>14.183125</v>
      </c>
      <c r="M5" s="336">
        <v>14.008375000000001</v>
      </c>
      <c r="N5" s="336">
        <v>14.410125000000001</v>
      </c>
      <c r="O5" s="337">
        <f t="shared" ref="O5:O34" si="0">AVERAGE(C5:N5)</f>
        <v>14.291051215277776</v>
      </c>
    </row>
    <row r="6" spans="1:15" ht="13.5" customHeight="1" x14ac:dyDescent="0.25">
      <c r="A6" s="231" t="s">
        <v>216</v>
      </c>
      <c r="B6" s="232" t="s">
        <v>14</v>
      </c>
      <c r="C6" s="332">
        <v>16.4026</v>
      </c>
      <c r="D6" s="332">
        <v>16.459500000000002</v>
      </c>
      <c r="E6" s="332">
        <v>16.012875000000001</v>
      </c>
      <c r="F6" s="332">
        <v>16.914041666666666</v>
      </c>
      <c r="G6" s="332">
        <v>16.437900000000003</v>
      </c>
      <c r="H6" s="367">
        <v>16.952406249999999</v>
      </c>
      <c r="I6" s="332">
        <v>16.990458333333333</v>
      </c>
      <c r="J6" s="335">
        <v>15.694958333333336</v>
      </c>
      <c r="K6" s="335">
        <v>15.770781250000001</v>
      </c>
      <c r="L6" s="292">
        <v>16.272500000000001</v>
      </c>
      <c r="M6" s="336">
        <v>16.220874999999999</v>
      </c>
      <c r="N6" s="336">
        <v>16.3155</v>
      </c>
      <c r="O6" s="337">
        <f t="shared" si="0"/>
        <v>16.370366319444447</v>
      </c>
    </row>
    <row r="7" spans="1:15" ht="13.5" customHeight="1" x14ac:dyDescent="0.25">
      <c r="A7" s="231" t="s">
        <v>15</v>
      </c>
      <c r="B7" s="232" t="s">
        <v>14</v>
      </c>
      <c r="C7" s="332">
        <v>9.3245000000000005</v>
      </c>
      <c r="D7" s="332">
        <v>9.7498749999999994</v>
      </c>
      <c r="E7" s="332">
        <v>8.8663333333333334</v>
      </c>
      <c r="F7" s="332">
        <v>8.0716666666666654</v>
      </c>
      <c r="G7" s="332">
        <v>9.9753500000000006</v>
      </c>
      <c r="H7" s="367">
        <v>9.6824999999999992</v>
      </c>
      <c r="I7" s="332">
        <v>9.1707916666666698</v>
      </c>
      <c r="J7" s="335">
        <v>9.5829833333333294</v>
      </c>
      <c r="K7" s="335">
        <v>8.0175312500000011</v>
      </c>
      <c r="L7" s="292">
        <v>9.9436250000000008</v>
      </c>
      <c r="M7" s="336">
        <v>8.4457500000000003</v>
      </c>
      <c r="N7" s="336">
        <v>8.8234375000000007</v>
      </c>
      <c r="O7" s="337">
        <f t="shared" si="0"/>
        <v>9.1378619791666669</v>
      </c>
    </row>
    <row r="8" spans="1:15" ht="13.5" customHeight="1" x14ac:dyDescent="0.25">
      <c r="A8" s="231" t="s">
        <v>16</v>
      </c>
      <c r="B8" s="232" t="s">
        <v>14</v>
      </c>
      <c r="C8" s="332">
        <v>8.5421999999999993</v>
      </c>
      <c r="D8" s="332">
        <v>8.5126666666666679</v>
      </c>
      <c r="E8" s="332">
        <v>9.8096354166666657</v>
      </c>
      <c r="F8" s="332">
        <v>9.7708333333333321</v>
      </c>
      <c r="G8" s="332">
        <v>8.8912249999999986</v>
      </c>
      <c r="H8" s="367">
        <v>7.87909375</v>
      </c>
      <c r="I8" s="332">
        <v>8.3645416666666677</v>
      </c>
      <c r="J8" s="335">
        <v>8.499175000000001</v>
      </c>
      <c r="K8" s="335">
        <v>9.3134999999999994</v>
      </c>
      <c r="L8" s="292">
        <v>9.2710833333333333</v>
      </c>
      <c r="M8" s="336">
        <v>12.403874999999998</v>
      </c>
      <c r="N8" s="336">
        <v>12.491374999999998</v>
      </c>
      <c r="O8" s="337">
        <f t="shared" si="0"/>
        <v>9.4791003472222233</v>
      </c>
    </row>
    <row r="9" spans="1:15" ht="13.5" customHeight="1" x14ac:dyDescent="0.25">
      <c r="A9" s="231" t="s">
        <v>17</v>
      </c>
      <c r="B9" s="232" t="s">
        <v>14</v>
      </c>
      <c r="C9" s="332">
        <v>17.472674999999999</v>
      </c>
      <c r="D9" s="332">
        <v>18.366875</v>
      </c>
      <c r="E9" s="332">
        <v>18.572322916666664</v>
      </c>
      <c r="F9" s="332">
        <v>20.121833333333331</v>
      </c>
      <c r="G9" s="332">
        <v>18.053599999999999</v>
      </c>
      <c r="H9" s="367">
        <v>18.185500000000001</v>
      </c>
      <c r="I9" s="332">
        <v>19.912249999999997</v>
      </c>
      <c r="J9" s="335">
        <v>20.243891666666663</v>
      </c>
      <c r="K9" s="335">
        <v>19.114624999999997</v>
      </c>
      <c r="L9" s="292">
        <v>19.14320833333333</v>
      </c>
      <c r="M9" s="336">
        <v>20.48725</v>
      </c>
      <c r="N9" s="336">
        <v>21.263937499999997</v>
      </c>
      <c r="O9" s="337">
        <f t="shared" si="0"/>
        <v>19.244830729166662</v>
      </c>
    </row>
    <row r="10" spans="1:15" ht="13.5" customHeight="1" x14ac:dyDescent="0.25">
      <c r="A10" s="231" t="s">
        <v>18</v>
      </c>
      <c r="B10" s="232" t="s">
        <v>14</v>
      </c>
      <c r="C10" s="332">
        <v>15.460525000000001</v>
      </c>
      <c r="D10" s="332">
        <v>16.267708333333331</v>
      </c>
      <c r="E10" s="332">
        <v>14.0565</v>
      </c>
      <c r="F10" s="332">
        <v>14.799083333333332</v>
      </c>
      <c r="G10" s="332">
        <v>11.971225</v>
      </c>
      <c r="H10" s="367">
        <v>11.92471875</v>
      </c>
      <c r="I10" s="332">
        <v>12.694458333333332</v>
      </c>
      <c r="J10" s="335">
        <v>12.1227</v>
      </c>
      <c r="K10" s="335">
        <v>12.35825</v>
      </c>
      <c r="L10" s="292">
        <v>12.219333333333333</v>
      </c>
      <c r="M10" s="336">
        <v>17.1935</v>
      </c>
      <c r="N10" s="336">
        <v>18.115500000000001</v>
      </c>
      <c r="O10" s="337">
        <f t="shared" si="0"/>
        <v>14.09862517361111</v>
      </c>
    </row>
    <row r="11" spans="1:15" ht="13.5" customHeight="1" x14ac:dyDescent="0.25">
      <c r="A11" s="231" t="s">
        <v>220</v>
      </c>
      <c r="B11" s="232" t="s">
        <v>14</v>
      </c>
      <c r="C11" s="332">
        <v>24.753774999999997</v>
      </c>
      <c r="D11" s="332">
        <v>23.132999999999996</v>
      </c>
      <c r="E11" s="332">
        <v>22.36478125</v>
      </c>
      <c r="F11" s="332">
        <v>22.64875</v>
      </c>
      <c r="G11" s="332">
        <v>20.7043</v>
      </c>
      <c r="H11" s="367">
        <v>20.474937499999999</v>
      </c>
      <c r="I11" s="332">
        <v>20.697624999999999</v>
      </c>
      <c r="J11" s="335">
        <v>21.357700000000001</v>
      </c>
      <c r="K11" s="335">
        <v>22.782250000000001</v>
      </c>
      <c r="L11" s="292">
        <v>23.574874999999999</v>
      </c>
      <c r="M11" s="336">
        <v>26.287500000000001</v>
      </c>
      <c r="N11" s="336">
        <v>25.696874999999999</v>
      </c>
      <c r="O11" s="337">
        <f t="shared" si="0"/>
        <v>22.873030729166661</v>
      </c>
    </row>
    <row r="12" spans="1:15" ht="13.5" customHeight="1" x14ac:dyDescent="0.25">
      <c r="A12" s="231" t="s">
        <v>221</v>
      </c>
      <c r="B12" s="232" t="s">
        <v>14</v>
      </c>
      <c r="C12" s="332">
        <v>18.074350000000003</v>
      </c>
      <c r="D12" s="332">
        <v>18.020916666666668</v>
      </c>
      <c r="E12" s="332">
        <v>18.413333333333334</v>
      </c>
      <c r="F12" s="332">
        <v>18.716625000000001</v>
      </c>
      <c r="G12" s="332">
        <v>17.604575000000001</v>
      </c>
      <c r="H12" s="367">
        <v>17.927604166666665</v>
      </c>
      <c r="I12" s="332">
        <v>17.561208333333333</v>
      </c>
      <c r="J12" s="335">
        <v>17.815108333333335</v>
      </c>
      <c r="K12" s="335">
        <v>18.358125000000001</v>
      </c>
      <c r="L12" s="292">
        <v>19.387208333333334</v>
      </c>
      <c r="M12" s="336">
        <v>22.012625</v>
      </c>
      <c r="N12" s="336">
        <v>21.512812499999999</v>
      </c>
      <c r="O12" s="337">
        <f t="shared" si="0"/>
        <v>18.783707638888888</v>
      </c>
    </row>
    <row r="13" spans="1:15" ht="13.5" customHeight="1" x14ac:dyDescent="0.25">
      <c r="A13" s="231" t="s">
        <v>222</v>
      </c>
      <c r="B13" s="232" t="s">
        <v>14</v>
      </c>
      <c r="C13" s="332">
        <v>18.537500000000001</v>
      </c>
      <c r="D13" s="332">
        <v>9.8000000000000007</v>
      </c>
      <c r="E13" s="332">
        <v>8</v>
      </c>
      <c r="F13" s="332">
        <v>8</v>
      </c>
      <c r="G13" s="332"/>
      <c r="H13" s="367">
        <v>11.413541666666667</v>
      </c>
      <c r="I13" s="332">
        <v>5.4</v>
      </c>
      <c r="J13" s="335">
        <v>12.195</v>
      </c>
      <c r="K13" s="335">
        <v>15</v>
      </c>
      <c r="L13" s="292"/>
      <c r="M13" s="336"/>
      <c r="N13" s="336"/>
      <c r="O13" s="337">
        <f t="shared" si="0"/>
        <v>11.043255208333335</v>
      </c>
    </row>
    <row r="14" spans="1:15" ht="13.5" customHeight="1" x14ac:dyDescent="0.25">
      <c r="A14" s="231" t="s">
        <v>326</v>
      </c>
      <c r="B14" s="232" t="s">
        <v>14</v>
      </c>
      <c r="C14" s="332">
        <v>8.0080749999999998</v>
      </c>
      <c r="D14" s="332">
        <v>7.6959166666666672</v>
      </c>
      <c r="E14" s="332">
        <v>8.1948333333333334</v>
      </c>
      <c r="F14" s="332">
        <v>8.4159166666666678</v>
      </c>
      <c r="G14" s="332">
        <v>8.7659749999999992</v>
      </c>
      <c r="H14" s="367">
        <v>8.3466249999999995</v>
      </c>
      <c r="I14" s="332">
        <v>8.8542083333333341</v>
      </c>
      <c r="J14" s="335">
        <v>8.5565916666666659</v>
      </c>
      <c r="K14" s="335">
        <v>9.2843750000000007</v>
      </c>
      <c r="L14" s="292">
        <v>8.8918750000000006</v>
      </c>
      <c r="M14" s="336">
        <v>10.129125</v>
      </c>
      <c r="N14" s="336">
        <v>11.234249999999999</v>
      </c>
      <c r="O14" s="337">
        <f t="shared" si="0"/>
        <v>8.8648138888888877</v>
      </c>
    </row>
    <row r="15" spans="1:15" ht="13.5" customHeight="1" x14ac:dyDescent="0.25">
      <c r="A15" s="231" t="s">
        <v>328</v>
      </c>
      <c r="B15" s="232" t="s">
        <v>14</v>
      </c>
      <c r="C15" s="332">
        <v>28.059699999999999</v>
      </c>
      <c r="D15" s="332">
        <v>30.070374999999999</v>
      </c>
      <c r="E15" s="332">
        <v>30.373833333333334</v>
      </c>
      <c r="F15" s="332">
        <v>30.347000000000001</v>
      </c>
      <c r="G15" s="332">
        <v>29.608750000000001</v>
      </c>
      <c r="H15" s="367">
        <v>30.012374999999999</v>
      </c>
      <c r="I15" s="332">
        <v>30.357291666666669</v>
      </c>
      <c r="J15" s="335">
        <v>28.509599999999999</v>
      </c>
      <c r="K15" s="335">
        <v>28.36671875</v>
      </c>
      <c r="L15" s="292">
        <v>28.491750000000003</v>
      </c>
      <c r="M15" s="336">
        <v>28.645624999999999</v>
      </c>
      <c r="N15" s="336">
        <v>29.175999999999998</v>
      </c>
      <c r="O15" s="337">
        <f t="shared" si="0"/>
        <v>29.334918229166664</v>
      </c>
    </row>
    <row r="16" spans="1:15" ht="13.5" customHeight="1" x14ac:dyDescent="0.25">
      <c r="A16" s="231" t="s">
        <v>329</v>
      </c>
      <c r="B16" s="232" t="s">
        <v>14</v>
      </c>
      <c r="C16" s="332">
        <v>27.614100000000001</v>
      </c>
      <c r="D16" s="332">
        <v>28.095750000000002</v>
      </c>
      <c r="E16" s="332">
        <v>28.639979166666667</v>
      </c>
      <c r="F16" s="332">
        <v>28.945833333333333</v>
      </c>
      <c r="G16" s="332">
        <v>28.531600000000005</v>
      </c>
      <c r="H16" s="367">
        <v>28.808999999999997</v>
      </c>
      <c r="I16" s="332">
        <v>28.649916666666662</v>
      </c>
      <c r="J16" s="335">
        <v>27.850024999999999</v>
      </c>
      <c r="K16" s="335">
        <v>28.011500000000002</v>
      </c>
      <c r="L16" s="292">
        <v>27.971000000000004</v>
      </c>
      <c r="M16" s="336">
        <v>28.595124999999999</v>
      </c>
      <c r="N16" s="336">
        <v>29.263500000000001</v>
      </c>
      <c r="O16" s="337">
        <f t="shared" si="0"/>
        <v>28.414777430555556</v>
      </c>
    </row>
    <row r="17" spans="1:15" ht="13.5" customHeight="1" x14ac:dyDescent="0.25">
      <c r="A17" s="231" t="s">
        <v>330</v>
      </c>
      <c r="B17" s="232" t="s">
        <v>14</v>
      </c>
      <c r="C17" s="332">
        <v>21.961549999999999</v>
      </c>
      <c r="D17" s="332">
        <v>25.17625</v>
      </c>
      <c r="E17" s="332">
        <v>24.292208333333335</v>
      </c>
      <c r="F17" s="332">
        <v>24.739249999999998</v>
      </c>
      <c r="G17" s="332">
        <v>23.5184</v>
      </c>
      <c r="H17" s="367">
        <v>23.526000000000003</v>
      </c>
      <c r="I17" s="332">
        <v>23.454333333333334</v>
      </c>
      <c r="J17" s="335">
        <v>23.296616666666672</v>
      </c>
      <c r="K17" s="335">
        <v>24.140718750000001</v>
      </c>
      <c r="L17" s="292">
        <v>23.666499999999999</v>
      </c>
      <c r="M17" s="336">
        <v>23.512374999999999</v>
      </c>
      <c r="N17" s="336">
        <v>23.190531249999999</v>
      </c>
      <c r="O17" s="337">
        <f t="shared" si="0"/>
        <v>23.70622777777778</v>
      </c>
    </row>
    <row r="18" spans="1:15" ht="13.5" customHeight="1" x14ac:dyDescent="0.25">
      <c r="A18" s="231" t="s">
        <v>331</v>
      </c>
      <c r="B18" s="232" t="s">
        <v>14</v>
      </c>
      <c r="C18" s="332">
        <v>23.690750000000001</v>
      </c>
      <c r="D18" s="332">
        <v>26.566583333333334</v>
      </c>
      <c r="E18" s="332">
        <v>26.083083333333335</v>
      </c>
      <c r="F18" s="332">
        <v>26.162500000000001</v>
      </c>
      <c r="G18" s="332">
        <v>25.383400000000002</v>
      </c>
      <c r="H18" s="367">
        <v>24.895687500000001</v>
      </c>
      <c r="I18" s="332">
        <v>24.864666666666668</v>
      </c>
      <c r="J18" s="335">
        <v>24.556666666666665</v>
      </c>
      <c r="K18" s="335">
        <v>24.781343750000001</v>
      </c>
      <c r="L18" s="292">
        <v>25.118499999999997</v>
      </c>
      <c r="M18" s="336">
        <v>26.249749999999999</v>
      </c>
      <c r="N18" s="336">
        <v>28.223812500000001</v>
      </c>
      <c r="O18" s="337">
        <f t="shared" si="0"/>
        <v>25.548061979166665</v>
      </c>
    </row>
    <row r="19" spans="1:15" ht="13.5" customHeight="1" x14ac:dyDescent="0.25">
      <c r="A19" s="231" t="s">
        <v>19</v>
      </c>
      <c r="B19" s="232" t="s">
        <v>263</v>
      </c>
      <c r="C19" s="332">
        <v>15.187149999999999</v>
      </c>
      <c r="D19" s="332">
        <v>15.775125000000003</v>
      </c>
      <c r="E19" s="332">
        <v>18.942833333333333</v>
      </c>
      <c r="F19" s="332">
        <v>16.845541666666666</v>
      </c>
      <c r="G19" s="332">
        <v>16.062774999999998</v>
      </c>
      <c r="H19" s="367">
        <v>16.229031249999998</v>
      </c>
      <c r="I19" s="332">
        <v>15.255666666666666</v>
      </c>
      <c r="J19" s="335">
        <v>15.701533333333334</v>
      </c>
      <c r="K19" s="335">
        <v>15.697749999999999</v>
      </c>
      <c r="L19" s="292">
        <v>15.933250000000001</v>
      </c>
      <c r="M19" s="336">
        <v>17.274999999999999</v>
      </c>
      <c r="N19" s="336">
        <v>17.840624999999999</v>
      </c>
      <c r="O19" s="337">
        <f t="shared" si="0"/>
        <v>16.395523437499996</v>
      </c>
    </row>
    <row r="20" spans="1:15" ht="13.5" customHeight="1" x14ac:dyDescent="0.25">
      <c r="A20" s="231" t="s">
        <v>232</v>
      </c>
      <c r="B20" s="232" t="s">
        <v>14</v>
      </c>
      <c r="C20" s="332">
        <v>22.981025000000002</v>
      </c>
      <c r="D20" s="332">
        <v>17.815000000000001</v>
      </c>
      <c r="E20" s="332">
        <v>19.195968749999999</v>
      </c>
      <c r="F20" s="332">
        <v>20.44533333333333</v>
      </c>
      <c r="G20" s="332">
        <v>17.172125000000001</v>
      </c>
      <c r="H20" s="367">
        <v>16.691437499999999</v>
      </c>
      <c r="I20" s="332">
        <v>17.362333333333332</v>
      </c>
      <c r="J20" s="335">
        <v>15.884199999999998</v>
      </c>
      <c r="K20" s="336">
        <v>15.3375</v>
      </c>
      <c r="L20" s="292">
        <v>22.13325</v>
      </c>
      <c r="M20" s="336">
        <v>44.755541666666666</v>
      </c>
      <c r="N20" s="336">
        <v>45.798749999999998</v>
      </c>
      <c r="O20" s="337">
        <f t="shared" si="0"/>
        <v>22.964372048611111</v>
      </c>
    </row>
    <row r="21" spans="1:15" ht="13.5" customHeight="1" x14ac:dyDescent="0.25">
      <c r="A21" s="231" t="s">
        <v>39</v>
      </c>
      <c r="B21" s="232" t="s">
        <v>14</v>
      </c>
      <c r="C21" s="332">
        <v>53.744274999999995</v>
      </c>
      <c r="D21" s="332">
        <v>55.245750000000001</v>
      </c>
      <c r="E21" s="332">
        <v>55.305114583333335</v>
      </c>
      <c r="F21" s="332">
        <v>59.318750000000001</v>
      </c>
      <c r="G21" s="332">
        <v>62.929200000000002</v>
      </c>
      <c r="H21" s="367">
        <v>61.412718749999996</v>
      </c>
      <c r="I21" s="332">
        <v>64.114666666666665</v>
      </c>
      <c r="J21" s="335">
        <v>60.676741666666672</v>
      </c>
      <c r="K21" s="336">
        <v>63.696874999999999</v>
      </c>
      <c r="L21" s="292">
        <v>60.481083333333331</v>
      </c>
      <c r="M21" s="336">
        <v>60.430999999999997</v>
      </c>
      <c r="N21" s="336">
        <v>61.033499999999997</v>
      </c>
      <c r="O21" s="337">
        <f t="shared" si="0"/>
        <v>59.865806249999999</v>
      </c>
    </row>
    <row r="22" spans="1:15" ht="13.5" customHeight="1" x14ac:dyDescent="0.25">
      <c r="A22" s="231" t="s">
        <v>20</v>
      </c>
      <c r="B22" s="232" t="s">
        <v>14</v>
      </c>
      <c r="C22" s="332">
        <v>14.166749999999999</v>
      </c>
      <c r="D22" s="332">
        <v>13.745791666666666</v>
      </c>
      <c r="E22" s="332">
        <v>12.9095</v>
      </c>
      <c r="F22" s="332">
        <v>14.816583333333332</v>
      </c>
      <c r="G22" s="332">
        <v>14.381324999999999</v>
      </c>
      <c r="H22" s="367">
        <v>15.084375</v>
      </c>
      <c r="I22" s="332">
        <v>14.427958333333333</v>
      </c>
      <c r="J22" s="335">
        <v>14.553990163934426</v>
      </c>
      <c r="K22" s="336">
        <v>13.96875</v>
      </c>
      <c r="L22" s="292">
        <v>14.649875</v>
      </c>
      <c r="M22" s="336">
        <v>15.112500000000001</v>
      </c>
      <c r="N22" s="336">
        <v>15.28521875</v>
      </c>
      <c r="O22" s="337">
        <f t="shared" si="0"/>
        <v>14.425218103938983</v>
      </c>
    </row>
    <row r="23" spans="1:15" ht="13.5" customHeight="1" x14ac:dyDescent="0.25">
      <c r="A23" s="231" t="s">
        <v>21</v>
      </c>
      <c r="B23" s="232" t="s">
        <v>14</v>
      </c>
      <c r="C23" s="332">
        <v>10.262008196721311</v>
      </c>
      <c r="D23" s="332">
        <v>9.8838797814207648</v>
      </c>
      <c r="E23" s="332">
        <v>10.642827868852457</v>
      </c>
      <c r="F23" s="332">
        <v>11.191598360655737</v>
      </c>
      <c r="G23" s="332">
        <v>9.2710655737704908</v>
      </c>
      <c r="H23" s="367">
        <v>9.3905973360655732</v>
      </c>
      <c r="I23" s="332">
        <v>10.295591530054645</v>
      </c>
      <c r="J23" s="335">
        <v>9.988257923497267</v>
      </c>
      <c r="K23" s="336">
        <v>9.2245901639344261</v>
      </c>
      <c r="L23" s="292">
        <v>10.683401639344261</v>
      </c>
      <c r="M23" s="336">
        <v>13.752049180327869</v>
      </c>
      <c r="N23" s="336">
        <v>13.076999999999998</v>
      </c>
      <c r="O23" s="337">
        <f t="shared" si="0"/>
        <v>10.638572296220401</v>
      </c>
    </row>
    <row r="24" spans="1:15" ht="13.5" customHeight="1" x14ac:dyDescent="0.25">
      <c r="A24" s="231" t="s">
        <v>240</v>
      </c>
      <c r="B24" s="232" t="s">
        <v>14</v>
      </c>
      <c r="C24" s="332">
        <v>23.684699999999999</v>
      </c>
      <c r="D24" s="332">
        <v>24.200208333333336</v>
      </c>
      <c r="E24" s="332">
        <v>25.321270833333333</v>
      </c>
      <c r="F24" s="332">
        <v>28.0625</v>
      </c>
      <c r="G24" s="332">
        <v>25.307850000000002</v>
      </c>
      <c r="H24" s="367">
        <v>25.500708333333336</v>
      </c>
      <c r="I24" s="332">
        <v>25.791666666666668</v>
      </c>
      <c r="J24" s="335">
        <v>23.876566666666669</v>
      </c>
      <c r="K24" s="336">
        <v>23.732375000000001</v>
      </c>
      <c r="L24" s="292">
        <v>23.6205</v>
      </c>
      <c r="M24" s="336">
        <v>28.460249999999998</v>
      </c>
      <c r="N24" s="336">
        <v>30.774609375000001</v>
      </c>
      <c r="O24" s="337">
        <f t="shared" si="0"/>
        <v>25.694433767361108</v>
      </c>
    </row>
    <row r="25" spans="1:15" ht="13.5" customHeight="1" x14ac:dyDescent="0.25">
      <c r="A25" s="231" t="s">
        <v>337</v>
      </c>
      <c r="B25" s="232" t="s">
        <v>14</v>
      </c>
      <c r="C25" s="332">
        <v>21.562000000000005</v>
      </c>
      <c r="D25" s="332">
        <v>22.758208333333332</v>
      </c>
      <c r="E25" s="332">
        <v>22.348947916666667</v>
      </c>
      <c r="F25" s="332">
        <v>26.035708333333332</v>
      </c>
      <c r="G25" s="332">
        <v>24.352399999999999</v>
      </c>
      <c r="H25" s="367">
        <v>24.703031249999999</v>
      </c>
      <c r="I25" s="332">
        <v>25.491374999999998</v>
      </c>
      <c r="J25" s="335">
        <v>20.365608333333334</v>
      </c>
      <c r="K25" s="335">
        <v>21.579125000000001</v>
      </c>
      <c r="L25" s="292">
        <v>21.570958333333333</v>
      </c>
      <c r="M25" s="336">
        <v>25.007874999999999</v>
      </c>
      <c r="N25" s="336">
        <v>28.60515625</v>
      </c>
      <c r="O25" s="337">
        <f t="shared" si="0"/>
        <v>23.698366145833333</v>
      </c>
    </row>
    <row r="26" spans="1:15" ht="13.5" customHeight="1" x14ac:dyDescent="0.25">
      <c r="A26" s="231" t="s">
        <v>332</v>
      </c>
      <c r="B26" s="232" t="s">
        <v>14</v>
      </c>
      <c r="C26" s="333">
        <v>23.5</v>
      </c>
      <c r="D26" s="333">
        <v>23.5</v>
      </c>
      <c r="E26" s="332">
        <v>23.5</v>
      </c>
      <c r="F26" s="332">
        <v>23.5</v>
      </c>
      <c r="G26" s="332">
        <v>23.5</v>
      </c>
      <c r="H26" s="367">
        <v>23.5</v>
      </c>
      <c r="I26" s="332">
        <v>23.5</v>
      </c>
      <c r="J26" s="335">
        <v>23.5</v>
      </c>
      <c r="K26" s="335">
        <v>23.5</v>
      </c>
      <c r="L26" s="292">
        <v>23.5</v>
      </c>
      <c r="M26" s="368">
        <v>23.5</v>
      </c>
      <c r="N26" s="368">
        <v>23.5</v>
      </c>
      <c r="O26" s="337">
        <f t="shared" si="0"/>
        <v>23.5</v>
      </c>
    </row>
    <row r="27" spans="1:15" ht="13.5" customHeight="1" x14ac:dyDescent="0.25">
      <c r="A27" s="231" t="s">
        <v>219</v>
      </c>
      <c r="B27" s="232" t="s">
        <v>14</v>
      </c>
      <c r="C27" s="333">
        <v>11.411899999999999</v>
      </c>
      <c r="D27" s="333">
        <v>13.041833333333333</v>
      </c>
      <c r="E27" s="332">
        <v>15.942500000000001</v>
      </c>
      <c r="F27" s="332">
        <v>15.163888888888891</v>
      </c>
      <c r="G27" s="332">
        <v>14.99</v>
      </c>
      <c r="H27" s="332">
        <v>13.3255</v>
      </c>
      <c r="I27" s="332">
        <v>13.444333333333335</v>
      </c>
      <c r="J27" s="335">
        <v>14.101400000000002</v>
      </c>
      <c r="K27" s="335">
        <v>13.683249999999999</v>
      </c>
      <c r="L27" s="292">
        <v>14.141750000000002</v>
      </c>
      <c r="M27" s="368">
        <v>17.024166666666666</v>
      </c>
      <c r="N27" s="368">
        <v>17.5440859375</v>
      </c>
      <c r="O27" s="337">
        <f t="shared" si="0"/>
        <v>14.484550679976854</v>
      </c>
    </row>
    <row r="28" spans="1:15" ht="13.5" customHeight="1" x14ac:dyDescent="0.25">
      <c r="A28" s="231" t="s">
        <v>22</v>
      </c>
      <c r="B28" s="232" t="s">
        <v>14</v>
      </c>
      <c r="C28" s="333">
        <v>12.065625000000001</v>
      </c>
      <c r="D28" s="333">
        <v>12.587083333333332</v>
      </c>
      <c r="E28" s="332">
        <v>12.155916666666666</v>
      </c>
      <c r="F28" s="332">
        <v>12.406791666666667</v>
      </c>
      <c r="G28" s="332">
        <v>10.837233333333334</v>
      </c>
      <c r="H28" s="367">
        <v>10.497031249999999</v>
      </c>
      <c r="I28" s="332">
        <v>10.330875000000001</v>
      </c>
      <c r="J28" s="335">
        <v>9.9356666666666662</v>
      </c>
      <c r="K28" s="335">
        <v>10.4125</v>
      </c>
      <c r="L28" s="292">
        <v>10.625874999999999</v>
      </c>
      <c r="M28" s="368">
        <v>12.166625</v>
      </c>
      <c r="N28" s="363">
        <v>13.026</v>
      </c>
      <c r="O28" s="337">
        <f t="shared" si="0"/>
        <v>11.420601909722221</v>
      </c>
    </row>
    <row r="29" spans="1:15" ht="13.5" customHeight="1" x14ac:dyDescent="0.25">
      <c r="A29" s="231" t="s">
        <v>23</v>
      </c>
      <c r="B29" s="232" t="s">
        <v>14</v>
      </c>
      <c r="C29" s="333">
        <v>19.862777777777779</v>
      </c>
      <c r="D29" s="333">
        <v>19.776851851851852</v>
      </c>
      <c r="E29" s="332">
        <v>19.413981481481482</v>
      </c>
      <c r="F29" s="332">
        <v>20.951851851851853</v>
      </c>
      <c r="G29" s="332">
        <v>17.426592592592591</v>
      </c>
      <c r="H29" s="367">
        <v>20.182038194444441</v>
      </c>
      <c r="I29" s="332">
        <v>19.384685185185184</v>
      </c>
      <c r="J29" s="335">
        <v>20.229048148148149</v>
      </c>
      <c r="K29" s="335">
        <v>19.027722222222224</v>
      </c>
      <c r="L29" s="292">
        <v>20.032222222222224</v>
      </c>
      <c r="M29" s="368">
        <v>21.360333333333333</v>
      </c>
      <c r="N29" s="368">
        <v>15.757118055555557</v>
      </c>
      <c r="O29" s="337">
        <f t="shared" si="0"/>
        <v>19.450435243055555</v>
      </c>
    </row>
    <row r="30" spans="1:15" ht="13.5" customHeight="1" x14ac:dyDescent="0.25">
      <c r="A30" s="231" t="s">
        <v>24</v>
      </c>
      <c r="B30" s="232" t="s">
        <v>14</v>
      </c>
      <c r="C30" s="333">
        <v>5.8791500000000001</v>
      </c>
      <c r="D30" s="333">
        <v>5.3530833333333332</v>
      </c>
      <c r="E30" s="332">
        <v>6.3505833333333328</v>
      </c>
      <c r="F30" s="332">
        <v>6.0063750000000002</v>
      </c>
      <c r="G30" s="332">
        <v>5.7472750000000001</v>
      </c>
      <c r="H30" s="367">
        <v>5.65140625</v>
      </c>
      <c r="I30" s="332">
        <v>5.6729166666666675</v>
      </c>
      <c r="J30" s="335">
        <v>5.010416666666667</v>
      </c>
      <c r="K30" s="335">
        <v>5.2320312500000004</v>
      </c>
      <c r="L30" s="335">
        <v>5.5075000000000003</v>
      </c>
      <c r="M30" s="335">
        <v>7.8469999999999995</v>
      </c>
      <c r="N30" s="336">
        <v>7.3286249999999988</v>
      </c>
      <c r="O30" s="337">
        <f t="shared" si="0"/>
        <v>5.965530208333333</v>
      </c>
    </row>
    <row r="31" spans="1:15" ht="13.5" customHeight="1" x14ac:dyDescent="0.25">
      <c r="A31" s="231" t="s">
        <v>273</v>
      </c>
      <c r="B31" s="232" t="s">
        <v>340</v>
      </c>
      <c r="C31" s="332">
        <v>5.85</v>
      </c>
      <c r="D31" s="333">
        <v>9.2624999999999993</v>
      </c>
      <c r="E31" s="332">
        <v>9.5</v>
      </c>
      <c r="F31" s="332">
        <v>9.5</v>
      </c>
      <c r="G31" s="332">
        <v>9.5</v>
      </c>
      <c r="H31" s="334">
        <v>6.5</v>
      </c>
      <c r="I31" s="332">
        <v>12.5</v>
      </c>
      <c r="J31" s="335"/>
      <c r="K31" s="335">
        <v>7.8250000000000002</v>
      </c>
      <c r="L31" s="335">
        <v>6.7</v>
      </c>
      <c r="M31" s="335">
        <v>6.5</v>
      </c>
      <c r="N31" s="336">
        <v>6.5</v>
      </c>
      <c r="O31" s="337">
        <f t="shared" si="0"/>
        <v>8.1943181818181827</v>
      </c>
    </row>
    <row r="32" spans="1:15" ht="13.5" customHeight="1" x14ac:dyDescent="0.25">
      <c r="A32" s="231" t="s">
        <v>241</v>
      </c>
      <c r="B32" s="232" t="s">
        <v>14</v>
      </c>
      <c r="C32" s="332">
        <v>18.907133333333331</v>
      </c>
      <c r="D32" s="332">
        <v>19.704999999999998</v>
      </c>
      <c r="E32" s="332">
        <v>15.056791666666665</v>
      </c>
      <c r="F32" s="332">
        <v>15.115083333333333</v>
      </c>
      <c r="G32" s="332">
        <v>13.38143333333333</v>
      </c>
      <c r="H32" s="334">
        <v>14.222958333333334</v>
      </c>
      <c r="I32" s="332">
        <v>15.3665</v>
      </c>
      <c r="J32" s="335">
        <v>13.8</v>
      </c>
      <c r="K32" s="336">
        <v>14.323500000000001</v>
      </c>
      <c r="L32" s="292">
        <v>16.350000000000001</v>
      </c>
      <c r="M32" s="336">
        <v>18.766666666666669</v>
      </c>
      <c r="N32" s="336">
        <v>21.571572916666668</v>
      </c>
      <c r="O32" s="337">
        <f t="shared" si="0"/>
        <v>16.380553298611112</v>
      </c>
    </row>
    <row r="33" spans="1:15" ht="13.5" customHeight="1" x14ac:dyDescent="0.25">
      <c r="A33" s="231" t="s">
        <v>25</v>
      </c>
      <c r="B33" s="232" t="s">
        <v>14</v>
      </c>
      <c r="C33" s="332">
        <v>18.280774999999998</v>
      </c>
      <c r="D33" s="332">
        <v>15.454166666666666</v>
      </c>
      <c r="E33" s="332">
        <v>14.252083333333333</v>
      </c>
      <c r="F33" s="332">
        <v>13.791458333333331</v>
      </c>
      <c r="G33" s="332">
        <v>13.255000000000001</v>
      </c>
      <c r="H33" s="367">
        <v>13.847145833333332</v>
      </c>
      <c r="I33" s="332">
        <v>15.447624999999999</v>
      </c>
      <c r="J33" s="335">
        <v>16.260908333333333</v>
      </c>
      <c r="K33" s="336">
        <v>16.296125000000004</v>
      </c>
      <c r="L33" s="292">
        <v>17.2</v>
      </c>
      <c r="M33" s="336">
        <v>16.803874999999998</v>
      </c>
      <c r="N33" s="336">
        <v>18.740527343749999</v>
      </c>
      <c r="O33" s="337">
        <f t="shared" si="0"/>
        <v>15.802474153645832</v>
      </c>
    </row>
    <row r="34" spans="1:15" ht="13.5" customHeight="1" thickBot="1" x14ac:dyDescent="0.3">
      <c r="A34" s="369" t="s">
        <v>26</v>
      </c>
      <c r="B34" s="637" t="s">
        <v>263</v>
      </c>
      <c r="C34" s="370">
        <v>9.2470357142857171</v>
      </c>
      <c r="D34" s="370">
        <v>8.9193928571428565</v>
      </c>
      <c r="E34" s="370">
        <v>9.1573869047619052</v>
      </c>
      <c r="F34" s="370">
        <v>8.8773571428571412</v>
      </c>
      <c r="G34" s="370">
        <v>7.602760714285715</v>
      </c>
      <c r="H34" s="371">
        <v>8.1786696428571428</v>
      </c>
      <c r="I34" s="370">
        <v>7.2807916666666674</v>
      </c>
      <c r="J34" s="372">
        <v>7.009557142857143</v>
      </c>
      <c r="K34" s="373">
        <v>7.1553571428571434</v>
      </c>
      <c r="L34" s="374">
        <v>8.6690000000000005</v>
      </c>
      <c r="M34" s="373">
        <v>9.8011428571428567</v>
      </c>
      <c r="N34" s="373">
        <v>10.397343749999999</v>
      </c>
      <c r="O34" s="375">
        <f t="shared" si="0"/>
        <v>8.5246496279761903</v>
      </c>
    </row>
    <row r="35" spans="1:15" ht="11.25" hidden="1" customHeight="1" thickTop="1" x14ac:dyDescent="0.25">
      <c r="A35" s="231"/>
      <c r="B35" s="232"/>
      <c r="C35" s="332"/>
      <c r="D35" s="258"/>
      <c r="E35" s="332"/>
      <c r="F35" s="376"/>
      <c r="G35" s="333"/>
      <c r="H35" s="257"/>
      <c r="I35" s="332"/>
      <c r="J35" s="335"/>
      <c r="K35" s="336"/>
      <c r="L35" s="292"/>
      <c r="M35" s="336"/>
      <c r="N35" s="336"/>
      <c r="O35" s="337"/>
    </row>
    <row r="36" spans="1:15" ht="6" hidden="1" customHeight="1" x14ac:dyDescent="0.25">
      <c r="A36" s="231"/>
      <c r="B36" s="311"/>
      <c r="C36" s="335"/>
      <c r="D36" s="307"/>
      <c r="E36" s="335"/>
      <c r="F36" s="377"/>
      <c r="G36" s="378"/>
      <c r="H36" s="378"/>
      <c r="I36" s="335"/>
      <c r="J36" s="335"/>
      <c r="K36" s="336"/>
      <c r="L36" s="292"/>
      <c r="M36" s="336"/>
      <c r="N36" s="336"/>
      <c r="O36" s="337"/>
    </row>
    <row r="37" spans="1:15" ht="16.5" customHeight="1" thickTop="1" x14ac:dyDescent="0.25">
      <c r="A37" s="379"/>
      <c r="B37" s="311"/>
      <c r="C37" s="8"/>
      <c r="D37" s="8"/>
      <c r="E37" s="335"/>
      <c r="F37" s="380"/>
      <c r="G37" s="335"/>
      <c r="H37" s="380"/>
      <c r="I37" s="380"/>
      <c r="J37" s="380"/>
      <c r="K37" s="336"/>
      <c r="L37" s="8"/>
      <c r="M37" s="336"/>
      <c r="N37" s="336"/>
      <c r="O37" s="337"/>
    </row>
    <row r="38" spans="1:15" ht="16.5" customHeight="1" x14ac:dyDescent="0.25">
      <c r="A38" s="379"/>
      <c r="B38" s="311"/>
      <c r="C38" s="8"/>
      <c r="D38" s="8"/>
      <c r="E38" s="335"/>
      <c r="F38" s="380"/>
      <c r="G38" s="335"/>
      <c r="H38" s="380"/>
      <c r="I38" s="380"/>
      <c r="J38" s="380"/>
      <c r="K38" s="336"/>
      <c r="L38" s="8"/>
      <c r="M38" s="336"/>
      <c r="N38" s="336"/>
      <c r="O38" s="337"/>
    </row>
    <row r="39" spans="1:15" ht="16.5" customHeight="1" x14ac:dyDescent="0.25">
      <c r="A39" s="379"/>
      <c r="B39" s="311"/>
      <c r="C39" s="8"/>
      <c r="D39" s="8"/>
      <c r="E39" s="335"/>
      <c r="F39" s="380"/>
      <c r="G39" s="335"/>
      <c r="H39" s="380"/>
      <c r="I39" s="380"/>
      <c r="J39" s="380"/>
      <c r="K39" s="336"/>
      <c r="L39" s="8"/>
      <c r="M39" s="336"/>
      <c r="N39" s="336"/>
      <c r="O39" s="337"/>
    </row>
    <row r="40" spans="1:15" ht="22.5" customHeight="1" x14ac:dyDescent="0.25">
      <c r="A40" s="723" t="s">
        <v>362</v>
      </c>
      <c r="B40" s="723"/>
      <c r="C40" s="723"/>
      <c r="D40" s="723"/>
      <c r="E40" s="723"/>
      <c r="F40" s="723"/>
      <c r="G40" s="723"/>
      <c r="H40" s="723"/>
      <c r="I40" s="723"/>
      <c r="J40" s="723"/>
      <c r="K40" s="723"/>
      <c r="L40" s="723"/>
      <c r="M40" s="723"/>
      <c r="N40" s="723"/>
      <c r="O40" s="723"/>
    </row>
    <row r="41" spans="1:15" ht="11.25" customHeight="1" thickBot="1" x14ac:dyDescent="0.3">
      <c r="A41" s="306"/>
      <c r="B41" s="306"/>
      <c r="C41" s="306"/>
      <c r="D41" s="306"/>
      <c r="E41" s="335"/>
      <c r="F41" s="306"/>
      <c r="G41" s="306"/>
      <c r="H41" s="306"/>
      <c r="I41" s="306"/>
      <c r="J41" s="306"/>
      <c r="K41" s="306"/>
      <c r="L41" s="306"/>
      <c r="M41" s="306"/>
      <c r="N41" s="306"/>
      <c r="O41" s="381"/>
    </row>
    <row r="42" spans="1:15" ht="16.5" customHeight="1" thickTop="1" x14ac:dyDescent="0.25">
      <c r="A42" s="365"/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</row>
    <row r="43" spans="1:15" ht="16.5" customHeight="1" thickBot="1" x14ac:dyDescent="0.3">
      <c r="A43" s="366" t="s">
        <v>0</v>
      </c>
      <c r="B43" s="366" t="s">
        <v>263</v>
      </c>
      <c r="C43" s="366" t="s">
        <v>1</v>
      </c>
      <c r="D43" s="366" t="s">
        <v>2</v>
      </c>
      <c r="E43" s="366" t="s">
        <v>3</v>
      </c>
      <c r="F43" s="366" t="s">
        <v>4</v>
      </c>
      <c r="G43" s="366" t="s">
        <v>5</v>
      </c>
      <c r="H43" s="366" t="s">
        <v>6</v>
      </c>
      <c r="I43" s="366" t="s">
        <v>7</v>
      </c>
      <c r="J43" s="366" t="s">
        <v>8</v>
      </c>
      <c r="K43" s="366" t="s">
        <v>9</v>
      </c>
      <c r="L43" s="366" t="s">
        <v>10</v>
      </c>
      <c r="M43" s="366" t="s">
        <v>11</v>
      </c>
      <c r="N43" s="366" t="s">
        <v>12</v>
      </c>
      <c r="O43" s="366" t="s">
        <v>13</v>
      </c>
    </row>
    <row r="44" spans="1:15" ht="16.5" customHeight="1" thickTop="1" x14ac:dyDescent="0.25">
      <c r="A44" s="7" t="s">
        <v>242</v>
      </c>
      <c r="B44" s="411" t="s">
        <v>14</v>
      </c>
      <c r="C44" s="382">
        <v>16.739574999999999</v>
      </c>
      <c r="D44" s="382">
        <v>17.099541666666667</v>
      </c>
      <c r="E44" s="382">
        <v>17.029812499999998</v>
      </c>
      <c r="F44" s="382">
        <v>18.707416666666667</v>
      </c>
      <c r="G44" s="382">
        <v>16.328075000000002</v>
      </c>
      <c r="H44" s="383">
        <v>16.2425</v>
      </c>
      <c r="I44" s="382">
        <v>16.908208333333334</v>
      </c>
      <c r="J44" s="382">
        <v>12.952575</v>
      </c>
      <c r="K44" s="384">
        <v>14.619875</v>
      </c>
      <c r="L44" s="385">
        <v>16.524625</v>
      </c>
      <c r="M44" s="384">
        <v>34.581249999999997</v>
      </c>
      <c r="N44" s="384">
        <v>40.549749999999996</v>
      </c>
      <c r="O44" s="386">
        <f>AVERAGE(C44:N44)</f>
        <v>19.856933680555553</v>
      </c>
    </row>
    <row r="45" spans="1:15" ht="16.5" customHeight="1" x14ac:dyDescent="0.25">
      <c r="A45" s="7" t="s">
        <v>203</v>
      </c>
      <c r="B45" s="411" t="s">
        <v>14</v>
      </c>
      <c r="C45" s="382">
        <v>14.23705</v>
      </c>
      <c r="D45" s="382">
        <v>13.845833333333333</v>
      </c>
      <c r="E45" s="382">
        <v>14.829750000000001</v>
      </c>
      <c r="F45" s="382">
        <v>16.787041666666667</v>
      </c>
      <c r="G45" s="382">
        <v>15.026774999999997</v>
      </c>
      <c r="H45" s="387">
        <v>15.192375</v>
      </c>
      <c r="I45" s="382">
        <v>15.950166666666668</v>
      </c>
      <c r="J45" s="382">
        <v>13.960925</v>
      </c>
      <c r="K45" s="384">
        <v>13.897874999999999</v>
      </c>
      <c r="L45" s="385">
        <v>16.035375000000002</v>
      </c>
      <c r="M45" s="384">
        <v>30.741250000000001</v>
      </c>
      <c r="N45" s="384">
        <v>36.169261474609378</v>
      </c>
      <c r="O45" s="386">
        <f>AVERAGE(C45:N45)</f>
        <v>18.05613984510634</v>
      </c>
    </row>
    <row r="46" spans="1:15" ht="16.5" customHeight="1" x14ac:dyDescent="0.25">
      <c r="A46" s="7" t="s">
        <v>27</v>
      </c>
      <c r="B46" s="411" t="s">
        <v>14</v>
      </c>
      <c r="C46" s="382">
        <v>14.845224999999999</v>
      </c>
      <c r="D46" s="382">
        <v>13.116416666666666</v>
      </c>
      <c r="E46" s="382">
        <v>14.042249999999999</v>
      </c>
      <c r="F46" s="382">
        <v>12.825208333333334</v>
      </c>
      <c r="G46" s="382">
        <v>10.490774999999999</v>
      </c>
      <c r="H46" s="387">
        <v>11.027687500000001</v>
      </c>
      <c r="I46" s="382">
        <v>12.179041666666667</v>
      </c>
      <c r="J46" s="382">
        <v>11.218808333333332</v>
      </c>
      <c r="K46" s="384">
        <v>11.246437499999999</v>
      </c>
      <c r="L46" s="385">
        <v>13.770958333333335</v>
      </c>
      <c r="M46" s="384">
        <v>15.41675</v>
      </c>
      <c r="N46" s="384">
        <v>15.96465155029297</v>
      </c>
      <c r="O46" s="386">
        <f>AVERAGE(C46:N46)</f>
        <v>13.01201749030219</v>
      </c>
    </row>
    <row r="47" spans="1:15" ht="16.5" customHeight="1" x14ac:dyDescent="0.25">
      <c r="A47" s="7" t="s">
        <v>32</v>
      </c>
      <c r="B47" s="411" t="s">
        <v>263</v>
      </c>
      <c r="C47" s="382">
        <v>12.2125</v>
      </c>
      <c r="D47" s="382">
        <v>11.25</v>
      </c>
      <c r="E47" s="382">
        <v>11.25</v>
      </c>
      <c r="F47" s="388">
        <v>11.25</v>
      </c>
      <c r="G47" s="389">
        <v>11.25</v>
      </c>
      <c r="H47" s="389">
        <v>11.25</v>
      </c>
      <c r="I47" s="382">
        <v>11.25</v>
      </c>
      <c r="J47" s="382">
        <v>11.25</v>
      </c>
      <c r="K47" s="384">
        <v>11.25</v>
      </c>
      <c r="L47" s="385">
        <v>11.25</v>
      </c>
      <c r="M47" s="384">
        <v>11.25</v>
      </c>
      <c r="N47" s="384">
        <v>11.25</v>
      </c>
      <c r="O47" s="386">
        <f>AVERAGE(C47:N47)</f>
        <v>11.330208333333333</v>
      </c>
    </row>
    <row r="48" spans="1:15" ht="16.5" customHeight="1" x14ac:dyDescent="0.25">
      <c r="A48" s="7" t="s">
        <v>363</v>
      </c>
      <c r="B48" s="411" t="s">
        <v>263</v>
      </c>
      <c r="C48" s="382"/>
      <c r="D48" s="382"/>
      <c r="E48" s="382"/>
      <c r="F48" s="382"/>
      <c r="G48" s="382"/>
      <c r="H48" s="387"/>
      <c r="I48" s="382"/>
      <c r="J48" s="382"/>
      <c r="K48" s="384"/>
      <c r="L48" s="384"/>
      <c r="M48" s="384"/>
      <c r="N48" s="384"/>
      <c r="O48" s="386"/>
    </row>
    <row r="49" spans="1:15" ht="16.5" customHeight="1" x14ac:dyDescent="0.25">
      <c r="A49" s="7" t="s">
        <v>33</v>
      </c>
      <c r="B49" s="411" t="s">
        <v>263</v>
      </c>
      <c r="C49" s="382">
        <v>2.4346000000000001</v>
      </c>
      <c r="D49" s="382">
        <v>2.5494583333333334</v>
      </c>
      <c r="E49" s="382">
        <v>2.6555</v>
      </c>
      <c r="F49" s="382">
        <v>2.6708333333333334</v>
      </c>
      <c r="G49" s="382">
        <v>2.3051499999999998</v>
      </c>
      <c r="H49" s="387">
        <v>3.1074999999999999</v>
      </c>
      <c r="I49" s="382">
        <v>2.5685416666666665</v>
      </c>
      <c r="J49" s="382">
        <v>2.4935416666666668</v>
      </c>
      <c r="K49" s="384">
        <v>2.5812499999999998</v>
      </c>
      <c r="L49" s="384">
        <v>2.65625</v>
      </c>
      <c r="M49" s="384">
        <v>2.7937500000000002</v>
      </c>
      <c r="N49" s="384">
        <v>2.692625</v>
      </c>
      <c r="O49" s="386">
        <f t="shared" ref="O49:O67" si="1">AVERAGE(C49:N49)</f>
        <v>2.62575</v>
      </c>
    </row>
    <row r="50" spans="1:15" ht="16.5" customHeight="1" x14ac:dyDescent="0.25">
      <c r="A50" s="7" t="s">
        <v>34</v>
      </c>
      <c r="B50" s="411" t="s">
        <v>263</v>
      </c>
      <c r="C50" s="382">
        <v>40.884325000000004</v>
      </c>
      <c r="D50" s="382">
        <v>42.183416666666666</v>
      </c>
      <c r="E50" s="382">
        <v>41.875750000000004</v>
      </c>
      <c r="F50" s="382">
        <v>20.933250000000001</v>
      </c>
      <c r="G50" s="382">
        <v>38.273099999999999</v>
      </c>
      <c r="H50" s="387">
        <v>35.58925</v>
      </c>
      <c r="I50" s="382">
        <v>38.137500000000003</v>
      </c>
      <c r="J50" s="382">
        <v>34.650675</v>
      </c>
      <c r="K50" s="384">
        <v>36.6</v>
      </c>
      <c r="L50" s="385">
        <v>38.975000000000001</v>
      </c>
      <c r="M50" s="384">
        <v>41.178624999999997</v>
      </c>
      <c r="N50" s="384">
        <v>44.65175</v>
      </c>
      <c r="O50" s="386">
        <f>AVERAGE(C50:N50)</f>
        <v>37.827720138888893</v>
      </c>
    </row>
    <row r="51" spans="1:15" ht="16.5" customHeight="1" x14ac:dyDescent="0.25">
      <c r="A51" s="7" t="s">
        <v>364</v>
      </c>
      <c r="B51" s="411" t="s">
        <v>356</v>
      </c>
      <c r="C51" s="382">
        <v>17.905725000000004</v>
      </c>
      <c r="D51" s="382">
        <v>21.833322222222225</v>
      </c>
      <c r="E51" s="382">
        <v>29.397013888888889</v>
      </c>
      <c r="F51" s="382">
        <v>35.249555555555553</v>
      </c>
      <c r="G51" s="382">
        <v>30.678875000000005</v>
      </c>
      <c r="H51" s="387">
        <v>34.87083333333333</v>
      </c>
      <c r="I51" s="382">
        <v>24.247097222222223</v>
      </c>
      <c r="J51" s="382">
        <v>9.8355555555555529</v>
      </c>
      <c r="K51" s="384">
        <v>9.1583333333333314</v>
      </c>
      <c r="L51" s="385">
        <v>11.082166666666668</v>
      </c>
      <c r="M51" s="384">
        <v>12.914400000000001</v>
      </c>
      <c r="N51" s="384">
        <v>16.885983333333332</v>
      </c>
      <c r="O51" s="386">
        <f t="shared" si="1"/>
        <v>21.171571759259258</v>
      </c>
    </row>
    <row r="52" spans="1:15" ht="16.5" customHeight="1" x14ac:dyDescent="0.25">
      <c r="A52" s="7" t="s">
        <v>35</v>
      </c>
      <c r="B52" s="411" t="s">
        <v>263</v>
      </c>
      <c r="C52" s="382">
        <v>27.107199999999999</v>
      </c>
      <c r="D52" s="382">
        <v>32.046083333333335</v>
      </c>
      <c r="E52" s="382">
        <v>38.639916666666664</v>
      </c>
      <c r="F52" s="382">
        <v>33.877833333333335</v>
      </c>
      <c r="G52" s="382">
        <v>32.839199999999991</v>
      </c>
      <c r="H52" s="387">
        <v>31.512499999999999</v>
      </c>
      <c r="I52" s="382">
        <v>32.104166666666671</v>
      </c>
      <c r="J52" s="382">
        <v>32.229066666666668</v>
      </c>
      <c r="K52" s="384">
        <v>32.125</v>
      </c>
      <c r="L52" s="385">
        <v>32.9375</v>
      </c>
      <c r="M52" s="384">
        <v>34.837125</v>
      </c>
      <c r="N52" s="384">
        <v>35.968499999999999</v>
      </c>
      <c r="O52" s="386">
        <f t="shared" si="1"/>
        <v>33.018674305555557</v>
      </c>
    </row>
    <row r="53" spans="1:15" ht="16.5" customHeight="1" x14ac:dyDescent="0.25">
      <c r="A53" s="7" t="s">
        <v>317</v>
      </c>
      <c r="B53" s="411" t="s">
        <v>356</v>
      </c>
      <c r="C53" s="382">
        <v>31.515000000000001</v>
      </c>
      <c r="D53" s="382">
        <v>35.725000000000001</v>
      </c>
      <c r="E53" s="382">
        <v>38.458333333333329</v>
      </c>
      <c r="F53" s="382">
        <v>36.45216666666667</v>
      </c>
      <c r="G53" s="382">
        <v>35.734999999999999</v>
      </c>
      <c r="H53" s="387">
        <v>34.46458333333333</v>
      </c>
      <c r="I53" s="382">
        <v>29.016666666666669</v>
      </c>
      <c r="J53" s="382">
        <v>30.297866666666664</v>
      </c>
      <c r="K53" s="384">
        <v>33.666666666666664</v>
      </c>
      <c r="L53" s="385">
        <v>33.324444444444438</v>
      </c>
      <c r="M53" s="384">
        <v>34.146999999999991</v>
      </c>
      <c r="N53" s="384">
        <v>34.597685185185185</v>
      </c>
      <c r="O53" s="386">
        <f t="shared" si="1"/>
        <v>33.950034413580248</v>
      </c>
    </row>
    <row r="54" spans="1:15" ht="16.5" customHeight="1" x14ac:dyDescent="0.25">
      <c r="A54" s="7" t="s">
        <v>300</v>
      </c>
      <c r="B54" s="411" t="s">
        <v>356</v>
      </c>
      <c r="C54" s="382">
        <v>24.713499999999996</v>
      </c>
      <c r="D54" s="382">
        <v>26.483333333333334</v>
      </c>
      <c r="E54" s="382">
        <v>31.082000000000008</v>
      </c>
      <c r="F54" s="382">
        <v>31.666666666666664</v>
      </c>
      <c r="G54" s="382">
        <v>31.386000000000003</v>
      </c>
      <c r="H54" s="387">
        <v>26.811041666666661</v>
      </c>
      <c r="I54" s="382">
        <v>30.958333333333329</v>
      </c>
      <c r="J54" s="382">
        <v>29.8</v>
      </c>
      <c r="K54" s="384">
        <v>29.596000000000004</v>
      </c>
      <c r="L54" s="385">
        <v>31.989999999999995</v>
      </c>
      <c r="M54" s="384">
        <v>36</v>
      </c>
      <c r="N54" s="384">
        <v>37.200000000000003</v>
      </c>
      <c r="O54" s="386">
        <f t="shared" si="1"/>
        <v>30.640572916666667</v>
      </c>
    </row>
    <row r="55" spans="1:15" ht="16.5" customHeight="1" x14ac:dyDescent="0.25">
      <c r="A55" s="7" t="s">
        <v>36</v>
      </c>
      <c r="B55" s="411" t="s">
        <v>263</v>
      </c>
      <c r="C55" s="382">
        <v>31.736249999999998</v>
      </c>
      <c r="D55" s="382">
        <v>38.008375000000001</v>
      </c>
      <c r="E55" s="382">
        <v>41.402124999999998</v>
      </c>
      <c r="F55" s="382">
        <v>36.249749999999999</v>
      </c>
      <c r="G55" s="382">
        <v>29.534750000000003</v>
      </c>
      <c r="H55" s="387">
        <v>29.066697916666669</v>
      </c>
      <c r="I55" s="382">
        <v>27.249916666666667</v>
      </c>
      <c r="J55" s="382">
        <v>28.359850000000002</v>
      </c>
      <c r="K55" s="384">
        <v>27.510375</v>
      </c>
      <c r="L55" s="385">
        <v>28.845874999999999</v>
      </c>
      <c r="M55" s="384">
        <v>29.810124999999999</v>
      </c>
      <c r="N55" s="384">
        <v>30.097748657226564</v>
      </c>
      <c r="O55" s="386">
        <f t="shared" si="1"/>
        <v>31.489319853379993</v>
      </c>
    </row>
    <row r="56" spans="1:15" ht="16.5" customHeight="1" x14ac:dyDescent="0.25">
      <c r="A56" s="7" t="s">
        <v>303</v>
      </c>
      <c r="B56" s="411" t="s">
        <v>263</v>
      </c>
      <c r="C56" s="382">
        <v>6.8287749999999985</v>
      </c>
      <c r="D56" s="382">
        <v>6.5066249999999997</v>
      </c>
      <c r="E56" s="382">
        <v>6.8083124999999995</v>
      </c>
      <c r="F56" s="382">
        <v>6.4005000000000001</v>
      </c>
      <c r="G56" s="382">
        <v>6.2562750000000005</v>
      </c>
      <c r="H56" s="387">
        <v>5.5049374999999996</v>
      </c>
      <c r="I56" s="382">
        <v>5.1039166666666667</v>
      </c>
      <c r="J56" s="382">
        <v>5.3118333333333334</v>
      </c>
      <c r="K56" s="384">
        <v>6.0005312500000008</v>
      </c>
      <c r="L56" s="385">
        <v>6.73325</v>
      </c>
      <c r="M56" s="384">
        <v>8.5391250000000003</v>
      </c>
      <c r="N56" s="384">
        <v>9.1666249999999998</v>
      </c>
      <c r="O56" s="386">
        <f t="shared" si="1"/>
        <v>6.5967255208333322</v>
      </c>
    </row>
    <row r="57" spans="1:15" ht="16.5" customHeight="1" x14ac:dyDescent="0.25">
      <c r="A57" s="7" t="s">
        <v>346</v>
      </c>
      <c r="B57" s="411" t="s">
        <v>263</v>
      </c>
      <c r="C57" s="382">
        <v>3.9886749999999997</v>
      </c>
      <c r="D57" s="382">
        <v>4.3520833333333337</v>
      </c>
      <c r="E57" s="382">
        <v>4.9234999999999998</v>
      </c>
      <c r="F57" s="382">
        <v>4.8780416666666664</v>
      </c>
      <c r="G57" s="382">
        <v>4.7815749999999992</v>
      </c>
      <c r="H57" s="387">
        <v>4.4183750000000002</v>
      </c>
      <c r="I57" s="382">
        <v>3.5332916666666661</v>
      </c>
      <c r="J57" s="382">
        <v>3.2233749999999999</v>
      </c>
      <c r="K57" s="384">
        <v>3.9004687499999999</v>
      </c>
      <c r="L57" s="385">
        <v>3.82375</v>
      </c>
      <c r="M57" s="384">
        <v>6.1354999999999995</v>
      </c>
      <c r="N57" s="384">
        <v>6.7904980468749994</v>
      </c>
      <c r="O57" s="386">
        <f t="shared" si="1"/>
        <v>4.5624277886284723</v>
      </c>
    </row>
    <row r="58" spans="1:15" ht="16.5" customHeight="1" x14ac:dyDescent="0.25">
      <c r="A58" s="7" t="s">
        <v>318</v>
      </c>
      <c r="B58" s="411" t="s">
        <v>263</v>
      </c>
      <c r="C58" s="382">
        <v>3.4327999999999994</v>
      </c>
      <c r="D58" s="382">
        <v>4.2687499999999998</v>
      </c>
      <c r="E58" s="382">
        <v>4.7886666666666668</v>
      </c>
      <c r="F58" s="382">
        <v>3.9833333333333334</v>
      </c>
      <c r="G58" s="382">
        <v>4.7833333333333332</v>
      </c>
      <c r="H58" s="387">
        <v>4.6500000000000004</v>
      </c>
      <c r="I58" s="382">
        <v>4.508</v>
      </c>
      <c r="J58" s="382">
        <v>4.5199999999999996</v>
      </c>
      <c r="K58" s="384">
        <v>5</v>
      </c>
      <c r="L58" s="385">
        <v>5</v>
      </c>
      <c r="M58" s="384">
        <v>6.85</v>
      </c>
      <c r="N58" s="384">
        <v>6.0495000000000001</v>
      </c>
      <c r="O58" s="386">
        <f t="shared" si="1"/>
        <v>4.8195319444444449</v>
      </c>
    </row>
    <row r="59" spans="1:15" ht="16.5" customHeight="1" x14ac:dyDescent="0.25">
      <c r="A59" s="7" t="s">
        <v>250</v>
      </c>
      <c r="B59" s="411" t="s">
        <v>14</v>
      </c>
      <c r="C59" s="382">
        <v>63.267499999999998</v>
      </c>
      <c r="D59" s="382">
        <v>62.575000000000003</v>
      </c>
      <c r="E59" s="382">
        <v>60.479166666666671</v>
      </c>
      <c r="F59" s="382">
        <v>63.166666666666664</v>
      </c>
      <c r="G59" s="382">
        <v>61.2</v>
      </c>
      <c r="H59" s="387">
        <v>61.84375</v>
      </c>
      <c r="I59" s="382">
        <v>60.641666666666666</v>
      </c>
      <c r="J59" s="382">
        <v>60.037500000000001</v>
      </c>
      <c r="K59" s="384">
        <v>59.125</v>
      </c>
      <c r="L59" s="385">
        <v>60.524999999999999</v>
      </c>
      <c r="M59" s="384">
        <v>62.625</v>
      </c>
      <c r="N59" s="384">
        <v>61.943750000000001</v>
      </c>
      <c r="O59" s="386">
        <f t="shared" si="1"/>
        <v>61.452500000000008</v>
      </c>
    </row>
    <row r="60" spans="1:15" ht="16.5" customHeight="1" x14ac:dyDescent="0.25">
      <c r="A60" s="7" t="s">
        <v>251</v>
      </c>
      <c r="B60" s="411" t="s">
        <v>14</v>
      </c>
      <c r="C60" s="382">
        <v>62.772500000000001</v>
      </c>
      <c r="D60" s="382">
        <v>62.520833333333336</v>
      </c>
      <c r="E60" s="382">
        <v>60.512500000000003</v>
      </c>
      <c r="F60" s="382">
        <v>62.979166666666664</v>
      </c>
      <c r="G60" s="382">
        <v>61.137500000000003</v>
      </c>
      <c r="H60" s="387">
        <v>60.971874999999997</v>
      </c>
      <c r="I60" s="382">
        <v>60.69166666666667</v>
      </c>
      <c r="J60" s="382">
        <v>60.037500000000001</v>
      </c>
      <c r="K60" s="384">
        <v>59.125</v>
      </c>
      <c r="L60" s="385">
        <v>60.662500000000001</v>
      </c>
      <c r="M60" s="384">
        <v>62.625</v>
      </c>
      <c r="N60" s="384">
        <v>61.943750000000001</v>
      </c>
      <c r="O60" s="386">
        <f t="shared" si="1"/>
        <v>61.331649305555565</v>
      </c>
    </row>
    <row r="61" spans="1:15" ht="16.5" customHeight="1" x14ac:dyDescent="0.25">
      <c r="A61" s="7" t="s">
        <v>252</v>
      </c>
      <c r="B61" s="411" t="s">
        <v>14</v>
      </c>
      <c r="C61" s="382">
        <v>47.737499999999997</v>
      </c>
      <c r="D61" s="382">
        <v>48.083333333333336</v>
      </c>
      <c r="E61" s="382">
        <v>44.833333333333336</v>
      </c>
      <c r="F61" s="382">
        <v>47.75</v>
      </c>
      <c r="G61" s="382">
        <v>50.9</v>
      </c>
      <c r="H61" s="387">
        <v>53.619791666666664</v>
      </c>
      <c r="I61" s="382">
        <v>53.6875</v>
      </c>
      <c r="J61" s="382">
        <v>47.6</v>
      </c>
      <c r="K61" s="384">
        <v>46.5</v>
      </c>
      <c r="L61" s="385">
        <v>48.2</v>
      </c>
      <c r="M61" s="384">
        <v>48.912500000000001</v>
      </c>
      <c r="N61" s="384">
        <v>47.586859655380252</v>
      </c>
      <c r="O61" s="386">
        <f t="shared" si="1"/>
        <v>48.784234832392805</v>
      </c>
    </row>
    <row r="62" spans="1:15" ht="16.5" customHeight="1" x14ac:dyDescent="0.25">
      <c r="A62" s="7" t="s">
        <v>253</v>
      </c>
      <c r="B62" s="411" t="s">
        <v>14</v>
      </c>
      <c r="C62" s="382">
        <v>62.712499999999999</v>
      </c>
      <c r="D62" s="382">
        <v>62.575000000000003</v>
      </c>
      <c r="E62" s="382">
        <v>60.479166666666671</v>
      </c>
      <c r="F62" s="382">
        <v>63.05416666666666</v>
      </c>
      <c r="G62" s="382">
        <v>62.412500000000001</v>
      </c>
      <c r="H62" s="387">
        <v>62.608333333333334</v>
      </c>
      <c r="I62" s="382">
        <v>61.858333333333334</v>
      </c>
      <c r="J62" s="382">
        <v>59.767499999999998</v>
      </c>
      <c r="K62" s="384">
        <v>58.95</v>
      </c>
      <c r="L62" s="385">
        <v>60.762500000000003</v>
      </c>
      <c r="M62" s="384">
        <v>63.25</v>
      </c>
      <c r="N62" s="384">
        <v>63.631994009017944</v>
      </c>
      <c r="O62" s="386">
        <f t="shared" si="1"/>
        <v>61.838499500751503</v>
      </c>
    </row>
    <row r="63" spans="1:15" ht="16.5" customHeight="1" x14ac:dyDescent="0.25">
      <c r="A63" s="7" t="s">
        <v>348</v>
      </c>
      <c r="B63" s="411" t="s">
        <v>14</v>
      </c>
      <c r="C63" s="382">
        <v>61.212499999999999</v>
      </c>
      <c r="D63" s="382">
        <v>57.625</v>
      </c>
      <c r="E63" s="382">
        <v>54.612499999999997</v>
      </c>
      <c r="F63" s="382">
        <v>56.208333333333336</v>
      </c>
      <c r="G63" s="382">
        <v>54.546250000000001</v>
      </c>
      <c r="H63" s="387">
        <v>54.792187499999997</v>
      </c>
      <c r="I63" s="382">
        <v>51.754041666666659</v>
      </c>
      <c r="J63" s="382">
        <v>49.6</v>
      </c>
      <c r="K63" s="384">
        <v>48.837499999999999</v>
      </c>
      <c r="L63" s="385">
        <v>52.412500000000001</v>
      </c>
      <c r="M63" s="384">
        <v>53.225000000000001</v>
      </c>
      <c r="N63" s="384">
        <v>53.817875000000001</v>
      </c>
      <c r="O63" s="386">
        <f t="shared" si="1"/>
        <v>54.053640624999993</v>
      </c>
    </row>
    <row r="64" spans="1:15" ht="16.5" customHeight="1" x14ac:dyDescent="0.25">
      <c r="A64" s="7" t="s">
        <v>349</v>
      </c>
      <c r="B64" s="411" t="s">
        <v>14</v>
      </c>
      <c r="C64" s="382">
        <v>59.886625000000002</v>
      </c>
      <c r="D64" s="382">
        <v>57.7</v>
      </c>
      <c r="E64" s="382">
        <v>54.733333333333334</v>
      </c>
      <c r="F64" s="382">
        <v>56.208333333333336</v>
      </c>
      <c r="G64" s="382">
        <v>54.628749999999997</v>
      </c>
      <c r="H64" s="387">
        <v>54.395312500000003</v>
      </c>
      <c r="I64" s="382">
        <v>51.25416666666667</v>
      </c>
      <c r="J64" s="382">
        <v>46.82</v>
      </c>
      <c r="K64" s="384">
        <v>48.274999999999999</v>
      </c>
      <c r="L64" s="385">
        <v>50.012500000000003</v>
      </c>
      <c r="M64" s="384">
        <v>48.825000000000003</v>
      </c>
      <c r="N64" s="384">
        <v>51.437667419433595</v>
      </c>
      <c r="O64" s="386">
        <f t="shared" si="1"/>
        <v>52.848057354397248</v>
      </c>
    </row>
    <row r="65" spans="1:15" ht="16.5" customHeight="1" x14ac:dyDescent="0.25">
      <c r="A65" s="7" t="s">
        <v>257</v>
      </c>
      <c r="B65" s="411" t="s">
        <v>14</v>
      </c>
      <c r="C65" s="382"/>
      <c r="D65" s="382"/>
      <c r="E65" s="382"/>
      <c r="F65" s="382"/>
      <c r="G65" s="382"/>
      <c r="H65" s="390"/>
      <c r="I65" s="390"/>
      <c r="J65" s="390"/>
      <c r="K65" s="390"/>
      <c r="L65" s="390"/>
      <c r="M65" s="390"/>
      <c r="N65" s="384"/>
      <c r="O65" s="386"/>
    </row>
    <row r="66" spans="1:15" ht="16.5" customHeight="1" x14ac:dyDescent="0.25">
      <c r="A66" s="7" t="s">
        <v>258</v>
      </c>
      <c r="B66" s="411" t="s">
        <v>14</v>
      </c>
      <c r="C66" s="382">
        <v>28.117875000000005</v>
      </c>
      <c r="D66" s="382">
        <v>26.985333333333333</v>
      </c>
      <c r="E66" s="382">
        <v>27.819791666666667</v>
      </c>
      <c r="F66" s="382">
        <v>28.05833333333333</v>
      </c>
      <c r="G66" s="382">
        <v>27.598749999999999</v>
      </c>
      <c r="H66" s="387">
        <v>27.868749999999999</v>
      </c>
      <c r="I66" s="382">
        <v>28.533333333333331</v>
      </c>
      <c r="J66" s="382">
        <v>28.233750000000001</v>
      </c>
      <c r="K66" s="384">
        <v>28.578125</v>
      </c>
      <c r="L66" s="385">
        <v>28.541541666666667</v>
      </c>
      <c r="M66" s="384">
        <v>29.522874999999999</v>
      </c>
      <c r="N66" s="384">
        <v>30.298437499999999</v>
      </c>
      <c r="O66" s="386">
        <f t="shared" si="1"/>
        <v>28.346407986111107</v>
      </c>
    </row>
    <row r="67" spans="1:15" ht="16.5" customHeight="1" thickBot="1" x14ac:dyDescent="0.3">
      <c r="A67" s="391" t="s">
        <v>358</v>
      </c>
      <c r="B67" s="418" t="s">
        <v>263</v>
      </c>
      <c r="C67" s="392">
        <v>2.6850999999999998</v>
      </c>
      <c r="D67" s="392">
        <v>2.9187500000000002</v>
      </c>
      <c r="E67" s="392">
        <v>2.9867187500000001</v>
      </c>
      <c r="F67" s="392">
        <v>3.07375</v>
      </c>
      <c r="G67" s="393">
        <v>3.0057499999999999</v>
      </c>
      <c r="H67" s="393">
        <v>2.9125000000000001</v>
      </c>
      <c r="I67" s="392">
        <v>2.8395833333333331</v>
      </c>
      <c r="J67" s="392">
        <v>2.7929166666666667</v>
      </c>
      <c r="K67" s="394">
        <v>2.7421875</v>
      </c>
      <c r="L67" s="395">
        <v>2.8</v>
      </c>
      <c r="M67" s="394">
        <v>3.1541250000000005</v>
      </c>
      <c r="N67" s="394">
        <v>3.4291666666666671</v>
      </c>
      <c r="O67" s="396">
        <f t="shared" si="1"/>
        <v>2.9450456597222221</v>
      </c>
    </row>
    <row r="68" spans="1:15" ht="6" customHeight="1" thickTop="1" x14ac:dyDescent="0.25">
      <c r="A68" s="231"/>
      <c r="B68" s="311"/>
      <c r="C68" s="26"/>
      <c r="D68" s="26"/>
      <c r="E68" s="26"/>
      <c r="F68" s="26"/>
      <c r="G68" s="26"/>
      <c r="H68" s="27"/>
      <c r="I68" s="26"/>
      <c r="J68" s="26"/>
      <c r="K68" s="28"/>
      <c r="L68" s="29"/>
      <c r="M68" s="28"/>
      <c r="N68" s="28"/>
      <c r="O68" s="337"/>
    </row>
    <row r="69" spans="1:15" ht="15.75" customHeight="1" x14ac:dyDescent="0.25">
      <c r="A69" s="243" t="s">
        <v>365</v>
      </c>
      <c r="B69" s="306"/>
      <c r="C69" s="8"/>
      <c r="D69" s="307"/>
      <c r="E69" s="8"/>
      <c r="F69" s="8"/>
      <c r="G69" s="8"/>
      <c r="H69" s="8"/>
      <c r="I69" s="8"/>
      <c r="J69" s="8"/>
      <c r="K69" s="8"/>
      <c r="L69" s="8"/>
      <c r="M69" s="8"/>
      <c r="N69" s="8"/>
      <c r="O69" s="308"/>
    </row>
    <row r="70" spans="1:15" x14ac:dyDescent="0.25">
      <c r="A70" s="8"/>
      <c r="B70" s="306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308"/>
    </row>
    <row r="71" spans="1:15" x14ac:dyDescent="0.25">
      <c r="C71" s="314"/>
    </row>
    <row r="73" spans="1:15" x14ac:dyDescent="0.25"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</row>
    <row r="75" spans="1:15" x14ac:dyDescent="0.25">
      <c r="C75" s="26"/>
      <c r="D75" s="26"/>
      <c r="E75" s="26"/>
      <c r="F75" s="26"/>
      <c r="G75" s="26"/>
      <c r="H75" s="27"/>
      <c r="I75" s="26"/>
      <c r="J75" s="26"/>
      <c r="K75" s="28"/>
      <c r="L75" s="29"/>
      <c r="M75" s="28"/>
      <c r="N75" s="28"/>
    </row>
    <row r="76" spans="1:15" x14ac:dyDescent="0.25"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61"/>
    </row>
    <row r="77" spans="1:15" x14ac:dyDescent="0.25"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61"/>
    </row>
  </sheetData>
  <mergeCells count="2">
    <mergeCell ref="A1:O1"/>
    <mergeCell ref="A40:O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5"/>
  <sheetViews>
    <sheetView workbookViewId="0">
      <selection activeCell="E10" sqref="E9:F10"/>
    </sheetView>
  </sheetViews>
  <sheetFormatPr baseColWidth="10" defaultRowHeight="15" x14ac:dyDescent="0.25"/>
  <cols>
    <col min="1" max="1" width="24.42578125" style="130" customWidth="1"/>
    <col min="2" max="2" width="19.28515625" customWidth="1"/>
    <col min="3" max="3" width="13.5703125" style="179" customWidth="1"/>
    <col min="4" max="4" width="12.5703125" customWidth="1"/>
    <col min="5" max="6" width="12.85546875" customWidth="1"/>
    <col min="7" max="8" width="12" customWidth="1"/>
    <col min="9" max="10" width="11.140625" customWidth="1"/>
    <col min="11" max="11" width="10.5703125" customWidth="1"/>
    <col min="12" max="12" width="10.7109375" customWidth="1"/>
    <col min="13" max="13" width="12" customWidth="1"/>
    <col min="14" max="14" width="11.7109375" customWidth="1"/>
    <col min="15" max="15" width="10.85546875" customWidth="1"/>
    <col min="16" max="16" width="12" customWidth="1"/>
    <col min="257" max="257" width="24.42578125" customWidth="1"/>
    <col min="258" max="258" width="19.28515625" customWidth="1"/>
    <col min="259" max="259" width="13.5703125" customWidth="1"/>
    <col min="260" max="260" width="12.5703125" customWidth="1"/>
    <col min="261" max="262" width="12.85546875" customWidth="1"/>
    <col min="263" max="264" width="12" customWidth="1"/>
    <col min="265" max="266" width="11.140625" customWidth="1"/>
    <col min="267" max="267" width="10.5703125" customWidth="1"/>
    <col min="268" max="268" width="10.7109375" customWidth="1"/>
    <col min="269" max="269" width="12" customWidth="1"/>
    <col min="270" max="270" width="11.7109375" customWidth="1"/>
    <col min="271" max="271" width="10.85546875" customWidth="1"/>
    <col min="272" max="272" width="12" customWidth="1"/>
    <col min="513" max="513" width="24.42578125" customWidth="1"/>
    <col min="514" max="514" width="19.28515625" customWidth="1"/>
    <col min="515" max="515" width="13.5703125" customWidth="1"/>
    <col min="516" max="516" width="12.5703125" customWidth="1"/>
    <col min="517" max="518" width="12.85546875" customWidth="1"/>
    <col min="519" max="520" width="12" customWidth="1"/>
    <col min="521" max="522" width="11.140625" customWidth="1"/>
    <col min="523" max="523" width="10.5703125" customWidth="1"/>
    <col min="524" max="524" width="10.7109375" customWidth="1"/>
    <col min="525" max="525" width="12" customWidth="1"/>
    <col min="526" max="526" width="11.7109375" customWidth="1"/>
    <col min="527" max="527" width="10.85546875" customWidth="1"/>
    <col min="528" max="528" width="12" customWidth="1"/>
    <col min="769" max="769" width="24.42578125" customWidth="1"/>
    <col min="770" max="770" width="19.28515625" customWidth="1"/>
    <col min="771" max="771" width="13.5703125" customWidth="1"/>
    <col min="772" max="772" width="12.5703125" customWidth="1"/>
    <col min="773" max="774" width="12.85546875" customWidth="1"/>
    <col min="775" max="776" width="12" customWidth="1"/>
    <col min="777" max="778" width="11.140625" customWidth="1"/>
    <col min="779" max="779" width="10.5703125" customWidth="1"/>
    <col min="780" max="780" width="10.7109375" customWidth="1"/>
    <col min="781" max="781" width="12" customWidth="1"/>
    <col min="782" max="782" width="11.7109375" customWidth="1"/>
    <col min="783" max="783" width="10.85546875" customWidth="1"/>
    <col min="784" max="784" width="12" customWidth="1"/>
    <col min="1025" max="1025" width="24.42578125" customWidth="1"/>
    <col min="1026" max="1026" width="19.28515625" customWidth="1"/>
    <col min="1027" max="1027" width="13.5703125" customWidth="1"/>
    <col min="1028" max="1028" width="12.5703125" customWidth="1"/>
    <col min="1029" max="1030" width="12.85546875" customWidth="1"/>
    <col min="1031" max="1032" width="12" customWidth="1"/>
    <col min="1033" max="1034" width="11.140625" customWidth="1"/>
    <col min="1035" max="1035" width="10.5703125" customWidth="1"/>
    <col min="1036" max="1036" width="10.7109375" customWidth="1"/>
    <col min="1037" max="1037" width="12" customWidth="1"/>
    <col min="1038" max="1038" width="11.7109375" customWidth="1"/>
    <col min="1039" max="1039" width="10.85546875" customWidth="1"/>
    <col min="1040" max="1040" width="12" customWidth="1"/>
    <col min="1281" max="1281" width="24.42578125" customWidth="1"/>
    <col min="1282" max="1282" width="19.28515625" customWidth="1"/>
    <col min="1283" max="1283" width="13.5703125" customWidth="1"/>
    <col min="1284" max="1284" width="12.5703125" customWidth="1"/>
    <col min="1285" max="1286" width="12.85546875" customWidth="1"/>
    <col min="1287" max="1288" width="12" customWidth="1"/>
    <col min="1289" max="1290" width="11.140625" customWidth="1"/>
    <col min="1291" max="1291" width="10.5703125" customWidth="1"/>
    <col min="1292" max="1292" width="10.7109375" customWidth="1"/>
    <col min="1293" max="1293" width="12" customWidth="1"/>
    <col min="1294" max="1294" width="11.7109375" customWidth="1"/>
    <col min="1295" max="1295" width="10.85546875" customWidth="1"/>
    <col min="1296" max="1296" width="12" customWidth="1"/>
    <col min="1537" max="1537" width="24.42578125" customWidth="1"/>
    <col min="1538" max="1538" width="19.28515625" customWidth="1"/>
    <col min="1539" max="1539" width="13.5703125" customWidth="1"/>
    <col min="1540" max="1540" width="12.5703125" customWidth="1"/>
    <col min="1541" max="1542" width="12.85546875" customWidth="1"/>
    <col min="1543" max="1544" width="12" customWidth="1"/>
    <col min="1545" max="1546" width="11.140625" customWidth="1"/>
    <col min="1547" max="1547" width="10.5703125" customWidth="1"/>
    <col min="1548" max="1548" width="10.7109375" customWidth="1"/>
    <col min="1549" max="1549" width="12" customWidth="1"/>
    <col min="1550" max="1550" width="11.7109375" customWidth="1"/>
    <col min="1551" max="1551" width="10.85546875" customWidth="1"/>
    <col min="1552" max="1552" width="12" customWidth="1"/>
    <col min="1793" max="1793" width="24.42578125" customWidth="1"/>
    <col min="1794" max="1794" width="19.28515625" customWidth="1"/>
    <col min="1795" max="1795" width="13.5703125" customWidth="1"/>
    <col min="1796" max="1796" width="12.5703125" customWidth="1"/>
    <col min="1797" max="1798" width="12.85546875" customWidth="1"/>
    <col min="1799" max="1800" width="12" customWidth="1"/>
    <col min="1801" max="1802" width="11.140625" customWidth="1"/>
    <col min="1803" max="1803" width="10.5703125" customWidth="1"/>
    <col min="1804" max="1804" width="10.7109375" customWidth="1"/>
    <col min="1805" max="1805" width="12" customWidth="1"/>
    <col min="1806" max="1806" width="11.7109375" customWidth="1"/>
    <col min="1807" max="1807" width="10.85546875" customWidth="1"/>
    <col min="1808" max="1808" width="12" customWidth="1"/>
    <col min="2049" max="2049" width="24.42578125" customWidth="1"/>
    <col min="2050" max="2050" width="19.28515625" customWidth="1"/>
    <col min="2051" max="2051" width="13.5703125" customWidth="1"/>
    <col min="2052" max="2052" width="12.5703125" customWidth="1"/>
    <col min="2053" max="2054" width="12.85546875" customWidth="1"/>
    <col min="2055" max="2056" width="12" customWidth="1"/>
    <col min="2057" max="2058" width="11.140625" customWidth="1"/>
    <col min="2059" max="2059" width="10.5703125" customWidth="1"/>
    <col min="2060" max="2060" width="10.7109375" customWidth="1"/>
    <col min="2061" max="2061" width="12" customWidth="1"/>
    <col min="2062" max="2062" width="11.7109375" customWidth="1"/>
    <col min="2063" max="2063" width="10.85546875" customWidth="1"/>
    <col min="2064" max="2064" width="12" customWidth="1"/>
    <col min="2305" max="2305" width="24.42578125" customWidth="1"/>
    <col min="2306" max="2306" width="19.28515625" customWidth="1"/>
    <col min="2307" max="2307" width="13.5703125" customWidth="1"/>
    <col min="2308" max="2308" width="12.5703125" customWidth="1"/>
    <col min="2309" max="2310" width="12.85546875" customWidth="1"/>
    <col min="2311" max="2312" width="12" customWidth="1"/>
    <col min="2313" max="2314" width="11.140625" customWidth="1"/>
    <col min="2315" max="2315" width="10.5703125" customWidth="1"/>
    <col min="2316" max="2316" width="10.7109375" customWidth="1"/>
    <col min="2317" max="2317" width="12" customWidth="1"/>
    <col min="2318" max="2318" width="11.7109375" customWidth="1"/>
    <col min="2319" max="2319" width="10.85546875" customWidth="1"/>
    <col min="2320" max="2320" width="12" customWidth="1"/>
    <col min="2561" max="2561" width="24.42578125" customWidth="1"/>
    <col min="2562" max="2562" width="19.28515625" customWidth="1"/>
    <col min="2563" max="2563" width="13.5703125" customWidth="1"/>
    <col min="2564" max="2564" width="12.5703125" customWidth="1"/>
    <col min="2565" max="2566" width="12.85546875" customWidth="1"/>
    <col min="2567" max="2568" width="12" customWidth="1"/>
    <col min="2569" max="2570" width="11.140625" customWidth="1"/>
    <col min="2571" max="2571" width="10.5703125" customWidth="1"/>
    <col min="2572" max="2572" width="10.7109375" customWidth="1"/>
    <col min="2573" max="2573" width="12" customWidth="1"/>
    <col min="2574" max="2574" width="11.7109375" customWidth="1"/>
    <col min="2575" max="2575" width="10.85546875" customWidth="1"/>
    <col min="2576" max="2576" width="12" customWidth="1"/>
    <col min="2817" max="2817" width="24.42578125" customWidth="1"/>
    <col min="2818" max="2818" width="19.28515625" customWidth="1"/>
    <col min="2819" max="2819" width="13.5703125" customWidth="1"/>
    <col min="2820" max="2820" width="12.5703125" customWidth="1"/>
    <col min="2821" max="2822" width="12.85546875" customWidth="1"/>
    <col min="2823" max="2824" width="12" customWidth="1"/>
    <col min="2825" max="2826" width="11.140625" customWidth="1"/>
    <col min="2827" max="2827" width="10.5703125" customWidth="1"/>
    <col min="2828" max="2828" width="10.7109375" customWidth="1"/>
    <col min="2829" max="2829" width="12" customWidth="1"/>
    <col min="2830" max="2830" width="11.7109375" customWidth="1"/>
    <col min="2831" max="2831" width="10.85546875" customWidth="1"/>
    <col min="2832" max="2832" width="12" customWidth="1"/>
    <col min="3073" max="3073" width="24.42578125" customWidth="1"/>
    <col min="3074" max="3074" width="19.28515625" customWidth="1"/>
    <col min="3075" max="3075" width="13.5703125" customWidth="1"/>
    <col min="3076" max="3076" width="12.5703125" customWidth="1"/>
    <col min="3077" max="3078" width="12.85546875" customWidth="1"/>
    <col min="3079" max="3080" width="12" customWidth="1"/>
    <col min="3081" max="3082" width="11.140625" customWidth="1"/>
    <col min="3083" max="3083" width="10.5703125" customWidth="1"/>
    <col min="3084" max="3084" width="10.7109375" customWidth="1"/>
    <col min="3085" max="3085" width="12" customWidth="1"/>
    <col min="3086" max="3086" width="11.7109375" customWidth="1"/>
    <col min="3087" max="3087" width="10.85546875" customWidth="1"/>
    <col min="3088" max="3088" width="12" customWidth="1"/>
    <col min="3329" max="3329" width="24.42578125" customWidth="1"/>
    <col min="3330" max="3330" width="19.28515625" customWidth="1"/>
    <col min="3331" max="3331" width="13.5703125" customWidth="1"/>
    <col min="3332" max="3332" width="12.5703125" customWidth="1"/>
    <col min="3333" max="3334" width="12.85546875" customWidth="1"/>
    <col min="3335" max="3336" width="12" customWidth="1"/>
    <col min="3337" max="3338" width="11.140625" customWidth="1"/>
    <col min="3339" max="3339" width="10.5703125" customWidth="1"/>
    <col min="3340" max="3340" width="10.7109375" customWidth="1"/>
    <col min="3341" max="3341" width="12" customWidth="1"/>
    <col min="3342" max="3342" width="11.7109375" customWidth="1"/>
    <col min="3343" max="3343" width="10.85546875" customWidth="1"/>
    <col min="3344" max="3344" width="12" customWidth="1"/>
    <col min="3585" max="3585" width="24.42578125" customWidth="1"/>
    <col min="3586" max="3586" width="19.28515625" customWidth="1"/>
    <col min="3587" max="3587" width="13.5703125" customWidth="1"/>
    <col min="3588" max="3588" width="12.5703125" customWidth="1"/>
    <col min="3589" max="3590" width="12.85546875" customWidth="1"/>
    <col min="3591" max="3592" width="12" customWidth="1"/>
    <col min="3593" max="3594" width="11.140625" customWidth="1"/>
    <col min="3595" max="3595" width="10.5703125" customWidth="1"/>
    <col min="3596" max="3596" width="10.7109375" customWidth="1"/>
    <col min="3597" max="3597" width="12" customWidth="1"/>
    <col min="3598" max="3598" width="11.7109375" customWidth="1"/>
    <col min="3599" max="3599" width="10.85546875" customWidth="1"/>
    <col min="3600" max="3600" width="12" customWidth="1"/>
    <col min="3841" max="3841" width="24.42578125" customWidth="1"/>
    <col min="3842" max="3842" width="19.28515625" customWidth="1"/>
    <col min="3843" max="3843" width="13.5703125" customWidth="1"/>
    <col min="3844" max="3844" width="12.5703125" customWidth="1"/>
    <col min="3845" max="3846" width="12.85546875" customWidth="1"/>
    <col min="3847" max="3848" width="12" customWidth="1"/>
    <col min="3849" max="3850" width="11.140625" customWidth="1"/>
    <col min="3851" max="3851" width="10.5703125" customWidth="1"/>
    <col min="3852" max="3852" width="10.7109375" customWidth="1"/>
    <col min="3853" max="3853" width="12" customWidth="1"/>
    <col min="3854" max="3854" width="11.7109375" customWidth="1"/>
    <col min="3855" max="3855" width="10.85546875" customWidth="1"/>
    <col min="3856" max="3856" width="12" customWidth="1"/>
    <col min="4097" max="4097" width="24.42578125" customWidth="1"/>
    <col min="4098" max="4098" width="19.28515625" customWidth="1"/>
    <col min="4099" max="4099" width="13.5703125" customWidth="1"/>
    <col min="4100" max="4100" width="12.5703125" customWidth="1"/>
    <col min="4101" max="4102" width="12.85546875" customWidth="1"/>
    <col min="4103" max="4104" width="12" customWidth="1"/>
    <col min="4105" max="4106" width="11.140625" customWidth="1"/>
    <col min="4107" max="4107" width="10.5703125" customWidth="1"/>
    <col min="4108" max="4108" width="10.7109375" customWidth="1"/>
    <col min="4109" max="4109" width="12" customWidth="1"/>
    <col min="4110" max="4110" width="11.7109375" customWidth="1"/>
    <col min="4111" max="4111" width="10.85546875" customWidth="1"/>
    <col min="4112" max="4112" width="12" customWidth="1"/>
    <col min="4353" max="4353" width="24.42578125" customWidth="1"/>
    <col min="4354" max="4354" width="19.28515625" customWidth="1"/>
    <col min="4355" max="4355" width="13.5703125" customWidth="1"/>
    <col min="4356" max="4356" width="12.5703125" customWidth="1"/>
    <col min="4357" max="4358" width="12.85546875" customWidth="1"/>
    <col min="4359" max="4360" width="12" customWidth="1"/>
    <col min="4361" max="4362" width="11.140625" customWidth="1"/>
    <col min="4363" max="4363" width="10.5703125" customWidth="1"/>
    <col min="4364" max="4364" width="10.7109375" customWidth="1"/>
    <col min="4365" max="4365" width="12" customWidth="1"/>
    <col min="4366" max="4366" width="11.7109375" customWidth="1"/>
    <col min="4367" max="4367" width="10.85546875" customWidth="1"/>
    <col min="4368" max="4368" width="12" customWidth="1"/>
    <col min="4609" max="4609" width="24.42578125" customWidth="1"/>
    <col min="4610" max="4610" width="19.28515625" customWidth="1"/>
    <col min="4611" max="4611" width="13.5703125" customWidth="1"/>
    <col min="4612" max="4612" width="12.5703125" customWidth="1"/>
    <col min="4613" max="4614" width="12.85546875" customWidth="1"/>
    <col min="4615" max="4616" width="12" customWidth="1"/>
    <col min="4617" max="4618" width="11.140625" customWidth="1"/>
    <col min="4619" max="4619" width="10.5703125" customWidth="1"/>
    <col min="4620" max="4620" width="10.7109375" customWidth="1"/>
    <col min="4621" max="4621" width="12" customWidth="1"/>
    <col min="4622" max="4622" width="11.7109375" customWidth="1"/>
    <col min="4623" max="4623" width="10.85546875" customWidth="1"/>
    <col min="4624" max="4624" width="12" customWidth="1"/>
    <col min="4865" max="4865" width="24.42578125" customWidth="1"/>
    <col min="4866" max="4866" width="19.28515625" customWidth="1"/>
    <col min="4867" max="4867" width="13.5703125" customWidth="1"/>
    <col min="4868" max="4868" width="12.5703125" customWidth="1"/>
    <col min="4869" max="4870" width="12.85546875" customWidth="1"/>
    <col min="4871" max="4872" width="12" customWidth="1"/>
    <col min="4873" max="4874" width="11.140625" customWidth="1"/>
    <col min="4875" max="4875" width="10.5703125" customWidth="1"/>
    <col min="4876" max="4876" width="10.7109375" customWidth="1"/>
    <col min="4877" max="4877" width="12" customWidth="1"/>
    <col min="4878" max="4878" width="11.7109375" customWidth="1"/>
    <col min="4879" max="4879" width="10.85546875" customWidth="1"/>
    <col min="4880" max="4880" width="12" customWidth="1"/>
    <col min="5121" max="5121" width="24.42578125" customWidth="1"/>
    <col min="5122" max="5122" width="19.28515625" customWidth="1"/>
    <col min="5123" max="5123" width="13.5703125" customWidth="1"/>
    <col min="5124" max="5124" width="12.5703125" customWidth="1"/>
    <col min="5125" max="5126" width="12.85546875" customWidth="1"/>
    <col min="5127" max="5128" width="12" customWidth="1"/>
    <col min="5129" max="5130" width="11.140625" customWidth="1"/>
    <col min="5131" max="5131" width="10.5703125" customWidth="1"/>
    <col min="5132" max="5132" width="10.7109375" customWidth="1"/>
    <col min="5133" max="5133" width="12" customWidth="1"/>
    <col min="5134" max="5134" width="11.7109375" customWidth="1"/>
    <col min="5135" max="5135" width="10.85546875" customWidth="1"/>
    <col min="5136" max="5136" width="12" customWidth="1"/>
    <col min="5377" max="5377" width="24.42578125" customWidth="1"/>
    <col min="5378" max="5378" width="19.28515625" customWidth="1"/>
    <col min="5379" max="5379" width="13.5703125" customWidth="1"/>
    <col min="5380" max="5380" width="12.5703125" customWidth="1"/>
    <col min="5381" max="5382" width="12.85546875" customWidth="1"/>
    <col min="5383" max="5384" width="12" customWidth="1"/>
    <col min="5385" max="5386" width="11.140625" customWidth="1"/>
    <col min="5387" max="5387" width="10.5703125" customWidth="1"/>
    <col min="5388" max="5388" width="10.7109375" customWidth="1"/>
    <col min="5389" max="5389" width="12" customWidth="1"/>
    <col min="5390" max="5390" width="11.7109375" customWidth="1"/>
    <col min="5391" max="5391" width="10.85546875" customWidth="1"/>
    <col min="5392" max="5392" width="12" customWidth="1"/>
    <col min="5633" max="5633" width="24.42578125" customWidth="1"/>
    <col min="5634" max="5634" width="19.28515625" customWidth="1"/>
    <col min="5635" max="5635" width="13.5703125" customWidth="1"/>
    <col min="5636" max="5636" width="12.5703125" customWidth="1"/>
    <col min="5637" max="5638" width="12.85546875" customWidth="1"/>
    <col min="5639" max="5640" width="12" customWidth="1"/>
    <col min="5641" max="5642" width="11.140625" customWidth="1"/>
    <col min="5643" max="5643" width="10.5703125" customWidth="1"/>
    <col min="5644" max="5644" width="10.7109375" customWidth="1"/>
    <col min="5645" max="5645" width="12" customWidth="1"/>
    <col min="5646" max="5646" width="11.7109375" customWidth="1"/>
    <col min="5647" max="5647" width="10.85546875" customWidth="1"/>
    <col min="5648" max="5648" width="12" customWidth="1"/>
    <col min="5889" max="5889" width="24.42578125" customWidth="1"/>
    <col min="5890" max="5890" width="19.28515625" customWidth="1"/>
    <col min="5891" max="5891" width="13.5703125" customWidth="1"/>
    <col min="5892" max="5892" width="12.5703125" customWidth="1"/>
    <col min="5893" max="5894" width="12.85546875" customWidth="1"/>
    <col min="5895" max="5896" width="12" customWidth="1"/>
    <col min="5897" max="5898" width="11.140625" customWidth="1"/>
    <col min="5899" max="5899" width="10.5703125" customWidth="1"/>
    <col min="5900" max="5900" width="10.7109375" customWidth="1"/>
    <col min="5901" max="5901" width="12" customWidth="1"/>
    <col min="5902" max="5902" width="11.7109375" customWidth="1"/>
    <col min="5903" max="5903" width="10.85546875" customWidth="1"/>
    <col min="5904" max="5904" width="12" customWidth="1"/>
    <col min="6145" max="6145" width="24.42578125" customWidth="1"/>
    <col min="6146" max="6146" width="19.28515625" customWidth="1"/>
    <col min="6147" max="6147" width="13.5703125" customWidth="1"/>
    <col min="6148" max="6148" width="12.5703125" customWidth="1"/>
    <col min="6149" max="6150" width="12.85546875" customWidth="1"/>
    <col min="6151" max="6152" width="12" customWidth="1"/>
    <col min="6153" max="6154" width="11.140625" customWidth="1"/>
    <col min="6155" max="6155" width="10.5703125" customWidth="1"/>
    <col min="6156" max="6156" width="10.7109375" customWidth="1"/>
    <col min="6157" max="6157" width="12" customWidth="1"/>
    <col min="6158" max="6158" width="11.7109375" customWidth="1"/>
    <col min="6159" max="6159" width="10.85546875" customWidth="1"/>
    <col min="6160" max="6160" width="12" customWidth="1"/>
    <col min="6401" max="6401" width="24.42578125" customWidth="1"/>
    <col min="6402" max="6402" width="19.28515625" customWidth="1"/>
    <col min="6403" max="6403" width="13.5703125" customWidth="1"/>
    <col min="6404" max="6404" width="12.5703125" customWidth="1"/>
    <col min="6405" max="6406" width="12.85546875" customWidth="1"/>
    <col min="6407" max="6408" width="12" customWidth="1"/>
    <col min="6409" max="6410" width="11.140625" customWidth="1"/>
    <col min="6411" max="6411" width="10.5703125" customWidth="1"/>
    <col min="6412" max="6412" width="10.7109375" customWidth="1"/>
    <col min="6413" max="6413" width="12" customWidth="1"/>
    <col min="6414" max="6414" width="11.7109375" customWidth="1"/>
    <col min="6415" max="6415" width="10.85546875" customWidth="1"/>
    <col min="6416" max="6416" width="12" customWidth="1"/>
    <col min="6657" max="6657" width="24.42578125" customWidth="1"/>
    <col min="6658" max="6658" width="19.28515625" customWidth="1"/>
    <col min="6659" max="6659" width="13.5703125" customWidth="1"/>
    <col min="6660" max="6660" width="12.5703125" customWidth="1"/>
    <col min="6661" max="6662" width="12.85546875" customWidth="1"/>
    <col min="6663" max="6664" width="12" customWidth="1"/>
    <col min="6665" max="6666" width="11.140625" customWidth="1"/>
    <col min="6667" max="6667" width="10.5703125" customWidth="1"/>
    <col min="6668" max="6668" width="10.7109375" customWidth="1"/>
    <col min="6669" max="6669" width="12" customWidth="1"/>
    <col min="6670" max="6670" width="11.7109375" customWidth="1"/>
    <col min="6671" max="6671" width="10.85546875" customWidth="1"/>
    <col min="6672" max="6672" width="12" customWidth="1"/>
    <col min="6913" max="6913" width="24.42578125" customWidth="1"/>
    <col min="6914" max="6914" width="19.28515625" customWidth="1"/>
    <col min="6915" max="6915" width="13.5703125" customWidth="1"/>
    <col min="6916" max="6916" width="12.5703125" customWidth="1"/>
    <col min="6917" max="6918" width="12.85546875" customWidth="1"/>
    <col min="6919" max="6920" width="12" customWidth="1"/>
    <col min="6921" max="6922" width="11.140625" customWidth="1"/>
    <col min="6923" max="6923" width="10.5703125" customWidth="1"/>
    <col min="6924" max="6924" width="10.7109375" customWidth="1"/>
    <col min="6925" max="6925" width="12" customWidth="1"/>
    <col min="6926" max="6926" width="11.7109375" customWidth="1"/>
    <col min="6927" max="6927" width="10.85546875" customWidth="1"/>
    <col min="6928" max="6928" width="12" customWidth="1"/>
    <col min="7169" max="7169" width="24.42578125" customWidth="1"/>
    <col min="7170" max="7170" width="19.28515625" customWidth="1"/>
    <col min="7171" max="7171" width="13.5703125" customWidth="1"/>
    <col min="7172" max="7172" width="12.5703125" customWidth="1"/>
    <col min="7173" max="7174" width="12.85546875" customWidth="1"/>
    <col min="7175" max="7176" width="12" customWidth="1"/>
    <col min="7177" max="7178" width="11.140625" customWidth="1"/>
    <col min="7179" max="7179" width="10.5703125" customWidth="1"/>
    <col min="7180" max="7180" width="10.7109375" customWidth="1"/>
    <col min="7181" max="7181" width="12" customWidth="1"/>
    <col min="7182" max="7182" width="11.7109375" customWidth="1"/>
    <col min="7183" max="7183" width="10.85546875" customWidth="1"/>
    <col min="7184" max="7184" width="12" customWidth="1"/>
    <col min="7425" max="7425" width="24.42578125" customWidth="1"/>
    <col min="7426" max="7426" width="19.28515625" customWidth="1"/>
    <col min="7427" max="7427" width="13.5703125" customWidth="1"/>
    <col min="7428" max="7428" width="12.5703125" customWidth="1"/>
    <col min="7429" max="7430" width="12.85546875" customWidth="1"/>
    <col min="7431" max="7432" width="12" customWidth="1"/>
    <col min="7433" max="7434" width="11.140625" customWidth="1"/>
    <col min="7435" max="7435" width="10.5703125" customWidth="1"/>
    <col min="7436" max="7436" width="10.7109375" customWidth="1"/>
    <col min="7437" max="7437" width="12" customWidth="1"/>
    <col min="7438" max="7438" width="11.7109375" customWidth="1"/>
    <col min="7439" max="7439" width="10.85546875" customWidth="1"/>
    <col min="7440" max="7440" width="12" customWidth="1"/>
    <col min="7681" max="7681" width="24.42578125" customWidth="1"/>
    <col min="7682" max="7682" width="19.28515625" customWidth="1"/>
    <col min="7683" max="7683" width="13.5703125" customWidth="1"/>
    <col min="7684" max="7684" width="12.5703125" customWidth="1"/>
    <col min="7685" max="7686" width="12.85546875" customWidth="1"/>
    <col min="7687" max="7688" width="12" customWidth="1"/>
    <col min="7689" max="7690" width="11.140625" customWidth="1"/>
    <col min="7691" max="7691" width="10.5703125" customWidth="1"/>
    <col min="7692" max="7692" width="10.7109375" customWidth="1"/>
    <col min="7693" max="7693" width="12" customWidth="1"/>
    <col min="7694" max="7694" width="11.7109375" customWidth="1"/>
    <col min="7695" max="7695" width="10.85546875" customWidth="1"/>
    <col min="7696" max="7696" width="12" customWidth="1"/>
    <col min="7937" max="7937" width="24.42578125" customWidth="1"/>
    <col min="7938" max="7938" width="19.28515625" customWidth="1"/>
    <col min="7939" max="7939" width="13.5703125" customWidth="1"/>
    <col min="7940" max="7940" width="12.5703125" customWidth="1"/>
    <col min="7941" max="7942" width="12.85546875" customWidth="1"/>
    <col min="7943" max="7944" width="12" customWidth="1"/>
    <col min="7945" max="7946" width="11.140625" customWidth="1"/>
    <col min="7947" max="7947" width="10.5703125" customWidth="1"/>
    <col min="7948" max="7948" width="10.7109375" customWidth="1"/>
    <col min="7949" max="7949" width="12" customWidth="1"/>
    <col min="7950" max="7950" width="11.7109375" customWidth="1"/>
    <col min="7951" max="7951" width="10.85546875" customWidth="1"/>
    <col min="7952" max="7952" width="12" customWidth="1"/>
    <col min="8193" max="8193" width="24.42578125" customWidth="1"/>
    <col min="8194" max="8194" width="19.28515625" customWidth="1"/>
    <col min="8195" max="8195" width="13.5703125" customWidth="1"/>
    <col min="8196" max="8196" width="12.5703125" customWidth="1"/>
    <col min="8197" max="8198" width="12.85546875" customWidth="1"/>
    <col min="8199" max="8200" width="12" customWidth="1"/>
    <col min="8201" max="8202" width="11.140625" customWidth="1"/>
    <col min="8203" max="8203" width="10.5703125" customWidth="1"/>
    <col min="8204" max="8204" width="10.7109375" customWidth="1"/>
    <col min="8205" max="8205" width="12" customWidth="1"/>
    <col min="8206" max="8206" width="11.7109375" customWidth="1"/>
    <col min="8207" max="8207" width="10.85546875" customWidth="1"/>
    <col min="8208" max="8208" width="12" customWidth="1"/>
    <col min="8449" max="8449" width="24.42578125" customWidth="1"/>
    <col min="8450" max="8450" width="19.28515625" customWidth="1"/>
    <col min="8451" max="8451" width="13.5703125" customWidth="1"/>
    <col min="8452" max="8452" width="12.5703125" customWidth="1"/>
    <col min="8453" max="8454" width="12.85546875" customWidth="1"/>
    <col min="8455" max="8456" width="12" customWidth="1"/>
    <col min="8457" max="8458" width="11.140625" customWidth="1"/>
    <col min="8459" max="8459" width="10.5703125" customWidth="1"/>
    <col min="8460" max="8460" width="10.7109375" customWidth="1"/>
    <col min="8461" max="8461" width="12" customWidth="1"/>
    <col min="8462" max="8462" width="11.7109375" customWidth="1"/>
    <col min="8463" max="8463" width="10.85546875" customWidth="1"/>
    <col min="8464" max="8464" width="12" customWidth="1"/>
    <col min="8705" max="8705" width="24.42578125" customWidth="1"/>
    <col min="8706" max="8706" width="19.28515625" customWidth="1"/>
    <col min="8707" max="8707" width="13.5703125" customWidth="1"/>
    <col min="8708" max="8708" width="12.5703125" customWidth="1"/>
    <col min="8709" max="8710" width="12.85546875" customWidth="1"/>
    <col min="8711" max="8712" width="12" customWidth="1"/>
    <col min="8713" max="8714" width="11.140625" customWidth="1"/>
    <col min="8715" max="8715" width="10.5703125" customWidth="1"/>
    <col min="8716" max="8716" width="10.7109375" customWidth="1"/>
    <col min="8717" max="8717" width="12" customWidth="1"/>
    <col min="8718" max="8718" width="11.7109375" customWidth="1"/>
    <col min="8719" max="8719" width="10.85546875" customWidth="1"/>
    <col min="8720" max="8720" width="12" customWidth="1"/>
    <col min="8961" max="8961" width="24.42578125" customWidth="1"/>
    <col min="8962" max="8962" width="19.28515625" customWidth="1"/>
    <col min="8963" max="8963" width="13.5703125" customWidth="1"/>
    <col min="8964" max="8964" width="12.5703125" customWidth="1"/>
    <col min="8965" max="8966" width="12.85546875" customWidth="1"/>
    <col min="8967" max="8968" width="12" customWidth="1"/>
    <col min="8969" max="8970" width="11.140625" customWidth="1"/>
    <col min="8971" max="8971" width="10.5703125" customWidth="1"/>
    <col min="8972" max="8972" width="10.7109375" customWidth="1"/>
    <col min="8973" max="8973" width="12" customWidth="1"/>
    <col min="8974" max="8974" width="11.7109375" customWidth="1"/>
    <col min="8975" max="8975" width="10.85546875" customWidth="1"/>
    <col min="8976" max="8976" width="12" customWidth="1"/>
    <col min="9217" max="9217" width="24.42578125" customWidth="1"/>
    <col min="9218" max="9218" width="19.28515625" customWidth="1"/>
    <col min="9219" max="9219" width="13.5703125" customWidth="1"/>
    <col min="9220" max="9220" width="12.5703125" customWidth="1"/>
    <col min="9221" max="9222" width="12.85546875" customWidth="1"/>
    <col min="9223" max="9224" width="12" customWidth="1"/>
    <col min="9225" max="9226" width="11.140625" customWidth="1"/>
    <col min="9227" max="9227" width="10.5703125" customWidth="1"/>
    <col min="9228" max="9228" width="10.7109375" customWidth="1"/>
    <col min="9229" max="9229" width="12" customWidth="1"/>
    <col min="9230" max="9230" width="11.7109375" customWidth="1"/>
    <col min="9231" max="9231" width="10.85546875" customWidth="1"/>
    <col min="9232" max="9232" width="12" customWidth="1"/>
    <col min="9473" max="9473" width="24.42578125" customWidth="1"/>
    <col min="9474" max="9474" width="19.28515625" customWidth="1"/>
    <col min="9475" max="9475" width="13.5703125" customWidth="1"/>
    <col min="9476" max="9476" width="12.5703125" customWidth="1"/>
    <col min="9477" max="9478" width="12.85546875" customWidth="1"/>
    <col min="9479" max="9480" width="12" customWidth="1"/>
    <col min="9481" max="9482" width="11.140625" customWidth="1"/>
    <col min="9483" max="9483" width="10.5703125" customWidth="1"/>
    <col min="9484" max="9484" width="10.7109375" customWidth="1"/>
    <col min="9485" max="9485" width="12" customWidth="1"/>
    <col min="9486" max="9486" width="11.7109375" customWidth="1"/>
    <col min="9487" max="9487" width="10.85546875" customWidth="1"/>
    <col min="9488" max="9488" width="12" customWidth="1"/>
    <col min="9729" max="9729" width="24.42578125" customWidth="1"/>
    <col min="9730" max="9730" width="19.28515625" customWidth="1"/>
    <col min="9731" max="9731" width="13.5703125" customWidth="1"/>
    <col min="9732" max="9732" width="12.5703125" customWidth="1"/>
    <col min="9733" max="9734" width="12.85546875" customWidth="1"/>
    <col min="9735" max="9736" width="12" customWidth="1"/>
    <col min="9737" max="9738" width="11.140625" customWidth="1"/>
    <col min="9739" max="9739" width="10.5703125" customWidth="1"/>
    <col min="9740" max="9740" width="10.7109375" customWidth="1"/>
    <col min="9741" max="9741" width="12" customWidth="1"/>
    <col min="9742" max="9742" width="11.7109375" customWidth="1"/>
    <col min="9743" max="9743" width="10.85546875" customWidth="1"/>
    <col min="9744" max="9744" width="12" customWidth="1"/>
    <col min="9985" max="9985" width="24.42578125" customWidth="1"/>
    <col min="9986" max="9986" width="19.28515625" customWidth="1"/>
    <col min="9987" max="9987" width="13.5703125" customWidth="1"/>
    <col min="9988" max="9988" width="12.5703125" customWidth="1"/>
    <col min="9989" max="9990" width="12.85546875" customWidth="1"/>
    <col min="9991" max="9992" width="12" customWidth="1"/>
    <col min="9993" max="9994" width="11.140625" customWidth="1"/>
    <col min="9995" max="9995" width="10.5703125" customWidth="1"/>
    <col min="9996" max="9996" width="10.7109375" customWidth="1"/>
    <col min="9997" max="9997" width="12" customWidth="1"/>
    <col min="9998" max="9998" width="11.7109375" customWidth="1"/>
    <col min="9999" max="9999" width="10.85546875" customWidth="1"/>
    <col min="10000" max="10000" width="12" customWidth="1"/>
    <col min="10241" max="10241" width="24.42578125" customWidth="1"/>
    <col min="10242" max="10242" width="19.28515625" customWidth="1"/>
    <col min="10243" max="10243" width="13.5703125" customWidth="1"/>
    <col min="10244" max="10244" width="12.5703125" customWidth="1"/>
    <col min="10245" max="10246" width="12.85546875" customWidth="1"/>
    <col min="10247" max="10248" width="12" customWidth="1"/>
    <col min="10249" max="10250" width="11.140625" customWidth="1"/>
    <col min="10251" max="10251" width="10.5703125" customWidth="1"/>
    <col min="10252" max="10252" width="10.7109375" customWidth="1"/>
    <col min="10253" max="10253" width="12" customWidth="1"/>
    <col min="10254" max="10254" width="11.7109375" customWidth="1"/>
    <col min="10255" max="10255" width="10.85546875" customWidth="1"/>
    <col min="10256" max="10256" width="12" customWidth="1"/>
    <col min="10497" max="10497" width="24.42578125" customWidth="1"/>
    <col min="10498" max="10498" width="19.28515625" customWidth="1"/>
    <col min="10499" max="10499" width="13.5703125" customWidth="1"/>
    <col min="10500" max="10500" width="12.5703125" customWidth="1"/>
    <col min="10501" max="10502" width="12.85546875" customWidth="1"/>
    <col min="10503" max="10504" width="12" customWidth="1"/>
    <col min="10505" max="10506" width="11.140625" customWidth="1"/>
    <col min="10507" max="10507" width="10.5703125" customWidth="1"/>
    <col min="10508" max="10508" width="10.7109375" customWidth="1"/>
    <col min="10509" max="10509" width="12" customWidth="1"/>
    <col min="10510" max="10510" width="11.7109375" customWidth="1"/>
    <col min="10511" max="10511" width="10.85546875" customWidth="1"/>
    <col min="10512" max="10512" width="12" customWidth="1"/>
    <col min="10753" max="10753" width="24.42578125" customWidth="1"/>
    <col min="10754" max="10754" width="19.28515625" customWidth="1"/>
    <col min="10755" max="10755" width="13.5703125" customWidth="1"/>
    <col min="10756" max="10756" width="12.5703125" customWidth="1"/>
    <col min="10757" max="10758" width="12.85546875" customWidth="1"/>
    <col min="10759" max="10760" width="12" customWidth="1"/>
    <col min="10761" max="10762" width="11.140625" customWidth="1"/>
    <col min="10763" max="10763" width="10.5703125" customWidth="1"/>
    <col min="10764" max="10764" width="10.7109375" customWidth="1"/>
    <col min="10765" max="10765" width="12" customWidth="1"/>
    <col min="10766" max="10766" width="11.7109375" customWidth="1"/>
    <col min="10767" max="10767" width="10.85546875" customWidth="1"/>
    <col min="10768" max="10768" width="12" customWidth="1"/>
    <col min="11009" max="11009" width="24.42578125" customWidth="1"/>
    <col min="11010" max="11010" width="19.28515625" customWidth="1"/>
    <col min="11011" max="11011" width="13.5703125" customWidth="1"/>
    <col min="11012" max="11012" width="12.5703125" customWidth="1"/>
    <col min="11013" max="11014" width="12.85546875" customWidth="1"/>
    <col min="11015" max="11016" width="12" customWidth="1"/>
    <col min="11017" max="11018" width="11.140625" customWidth="1"/>
    <col min="11019" max="11019" width="10.5703125" customWidth="1"/>
    <col min="11020" max="11020" width="10.7109375" customWidth="1"/>
    <col min="11021" max="11021" width="12" customWidth="1"/>
    <col min="11022" max="11022" width="11.7109375" customWidth="1"/>
    <col min="11023" max="11023" width="10.85546875" customWidth="1"/>
    <col min="11024" max="11024" width="12" customWidth="1"/>
    <col min="11265" max="11265" width="24.42578125" customWidth="1"/>
    <col min="11266" max="11266" width="19.28515625" customWidth="1"/>
    <col min="11267" max="11267" width="13.5703125" customWidth="1"/>
    <col min="11268" max="11268" width="12.5703125" customWidth="1"/>
    <col min="11269" max="11270" width="12.85546875" customWidth="1"/>
    <col min="11271" max="11272" width="12" customWidth="1"/>
    <col min="11273" max="11274" width="11.140625" customWidth="1"/>
    <col min="11275" max="11275" width="10.5703125" customWidth="1"/>
    <col min="11276" max="11276" width="10.7109375" customWidth="1"/>
    <col min="11277" max="11277" width="12" customWidth="1"/>
    <col min="11278" max="11278" width="11.7109375" customWidth="1"/>
    <col min="11279" max="11279" width="10.85546875" customWidth="1"/>
    <col min="11280" max="11280" width="12" customWidth="1"/>
    <col min="11521" max="11521" width="24.42578125" customWidth="1"/>
    <col min="11522" max="11522" width="19.28515625" customWidth="1"/>
    <col min="11523" max="11523" width="13.5703125" customWidth="1"/>
    <col min="11524" max="11524" width="12.5703125" customWidth="1"/>
    <col min="11525" max="11526" width="12.85546875" customWidth="1"/>
    <col min="11527" max="11528" width="12" customWidth="1"/>
    <col min="11529" max="11530" width="11.140625" customWidth="1"/>
    <col min="11531" max="11531" width="10.5703125" customWidth="1"/>
    <col min="11532" max="11532" width="10.7109375" customWidth="1"/>
    <col min="11533" max="11533" width="12" customWidth="1"/>
    <col min="11534" max="11534" width="11.7109375" customWidth="1"/>
    <col min="11535" max="11535" width="10.85546875" customWidth="1"/>
    <col min="11536" max="11536" width="12" customWidth="1"/>
    <col min="11777" max="11777" width="24.42578125" customWidth="1"/>
    <col min="11778" max="11778" width="19.28515625" customWidth="1"/>
    <col min="11779" max="11779" width="13.5703125" customWidth="1"/>
    <col min="11780" max="11780" width="12.5703125" customWidth="1"/>
    <col min="11781" max="11782" width="12.85546875" customWidth="1"/>
    <col min="11783" max="11784" width="12" customWidth="1"/>
    <col min="11785" max="11786" width="11.140625" customWidth="1"/>
    <col min="11787" max="11787" width="10.5703125" customWidth="1"/>
    <col min="11788" max="11788" width="10.7109375" customWidth="1"/>
    <col min="11789" max="11789" width="12" customWidth="1"/>
    <col min="11790" max="11790" width="11.7109375" customWidth="1"/>
    <col min="11791" max="11791" width="10.85546875" customWidth="1"/>
    <col min="11792" max="11792" width="12" customWidth="1"/>
    <col min="12033" max="12033" width="24.42578125" customWidth="1"/>
    <col min="12034" max="12034" width="19.28515625" customWidth="1"/>
    <col min="12035" max="12035" width="13.5703125" customWidth="1"/>
    <col min="12036" max="12036" width="12.5703125" customWidth="1"/>
    <col min="12037" max="12038" width="12.85546875" customWidth="1"/>
    <col min="12039" max="12040" width="12" customWidth="1"/>
    <col min="12041" max="12042" width="11.140625" customWidth="1"/>
    <col min="12043" max="12043" width="10.5703125" customWidth="1"/>
    <col min="12044" max="12044" width="10.7109375" customWidth="1"/>
    <col min="12045" max="12045" width="12" customWidth="1"/>
    <col min="12046" max="12046" width="11.7109375" customWidth="1"/>
    <col min="12047" max="12047" width="10.85546875" customWidth="1"/>
    <col min="12048" max="12048" width="12" customWidth="1"/>
    <col min="12289" max="12289" width="24.42578125" customWidth="1"/>
    <col min="12290" max="12290" width="19.28515625" customWidth="1"/>
    <col min="12291" max="12291" width="13.5703125" customWidth="1"/>
    <col min="12292" max="12292" width="12.5703125" customWidth="1"/>
    <col min="12293" max="12294" width="12.85546875" customWidth="1"/>
    <col min="12295" max="12296" width="12" customWidth="1"/>
    <col min="12297" max="12298" width="11.140625" customWidth="1"/>
    <col min="12299" max="12299" width="10.5703125" customWidth="1"/>
    <col min="12300" max="12300" width="10.7109375" customWidth="1"/>
    <col min="12301" max="12301" width="12" customWidth="1"/>
    <col min="12302" max="12302" width="11.7109375" customWidth="1"/>
    <col min="12303" max="12303" width="10.85546875" customWidth="1"/>
    <col min="12304" max="12304" width="12" customWidth="1"/>
    <col min="12545" max="12545" width="24.42578125" customWidth="1"/>
    <col min="12546" max="12546" width="19.28515625" customWidth="1"/>
    <col min="12547" max="12547" width="13.5703125" customWidth="1"/>
    <col min="12548" max="12548" width="12.5703125" customWidth="1"/>
    <col min="12549" max="12550" width="12.85546875" customWidth="1"/>
    <col min="12551" max="12552" width="12" customWidth="1"/>
    <col min="12553" max="12554" width="11.140625" customWidth="1"/>
    <col min="12555" max="12555" width="10.5703125" customWidth="1"/>
    <col min="12556" max="12556" width="10.7109375" customWidth="1"/>
    <col min="12557" max="12557" width="12" customWidth="1"/>
    <col min="12558" max="12558" width="11.7109375" customWidth="1"/>
    <col min="12559" max="12559" width="10.85546875" customWidth="1"/>
    <col min="12560" max="12560" width="12" customWidth="1"/>
    <col min="12801" max="12801" width="24.42578125" customWidth="1"/>
    <col min="12802" max="12802" width="19.28515625" customWidth="1"/>
    <col min="12803" max="12803" width="13.5703125" customWidth="1"/>
    <col min="12804" max="12804" width="12.5703125" customWidth="1"/>
    <col min="12805" max="12806" width="12.85546875" customWidth="1"/>
    <col min="12807" max="12808" width="12" customWidth="1"/>
    <col min="12809" max="12810" width="11.140625" customWidth="1"/>
    <col min="12811" max="12811" width="10.5703125" customWidth="1"/>
    <col min="12812" max="12812" width="10.7109375" customWidth="1"/>
    <col min="12813" max="12813" width="12" customWidth="1"/>
    <col min="12814" max="12814" width="11.7109375" customWidth="1"/>
    <col min="12815" max="12815" width="10.85546875" customWidth="1"/>
    <col min="12816" max="12816" width="12" customWidth="1"/>
    <col min="13057" max="13057" width="24.42578125" customWidth="1"/>
    <col min="13058" max="13058" width="19.28515625" customWidth="1"/>
    <col min="13059" max="13059" width="13.5703125" customWidth="1"/>
    <col min="13060" max="13060" width="12.5703125" customWidth="1"/>
    <col min="13061" max="13062" width="12.85546875" customWidth="1"/>
    <col min="13063" max="13064" width="12" customWidth="1"/>
    <col min="13065" max="13066" width="11.140625" customWidth="1"/>
    <col min="13067" max="13067" width="10.5703125" customWidth="1"/>
    <col min="13068" max="13068" width="10.7109375" customWidth="1"/>
    <col min="13069" max="13069" width="12" customWidth="1"/>
    <col min="13070" max="13070" width="11.7109375" customWidth="1"/>
    <col min="13071" max="13071" width="10.85546875" customWidth="1"/>
    <col min="13072" max="13072" width="12" customWidth="1"/>
    <col min="13313" max="13313" width="24.42578125" customWidth="1"/>
    <col min="13314" max="13314" width="19.28515625" customWidth="1"/>
    <col min="13315" max="13315" width="13.5703125" customWidth="1"/>
    <col min="13316" max="13316" width="12.5703125" customWidth="1"/>
    <col min="13317" max="13318" width="12.85546875" customWidth="1"/>
    <col min="13319" max="13320" width="12" customWidth="1"/>
    <col min="13321" max="13322" width="11.140625" customWidth="1"/>
    <col min="13323" max="13323" width="10.5703125" customWidth="1"/>
    <col min="13324" max="13324" width="10.7109375" customWidth="1"/>
    <col min="13325" max="13325" width="12" customWidth="1"/>
    <col min="13326" max="13326" width="11.7109375" customWidth="1"/>
    <col min="13327" max="13327" width="10.85546875" customWidth="1"/>
    <col min="13328" max="13328" width="12" customWidth="1"/>
    <col min="13569" max="13569" width="24.42578125" customWidth="1"/>
    <col min="13570" max="13570" width="19.28515625" customWidth="1"/>
    <col min="13571" max="13571" width="13.5703125" customWidth="1"/>
    <col min="13572" max="13572" width="12.5703125" customWidth="1"/>
    <col min="13573" max="13574" width="12.85546875" customWidth="1"/>
    <col min="13575" max="13576" width="12" customWidth="1"/>
    <col min="13577" max="13578" width="11.140625" customWidth="1"/>
    <col min="13579" max="13579" width="10.5703125" customWidth="1"/>
    <col min="13580" max="13580" width="10.7109375" customWidth="1"/>
    <col min="13581" max="13581" width="12" customWidth="1"/>
    <col min="13582" max="13582" width="11.7109375" customWidth="1"/>
    <col min="13583" max="13583" width="10.85546875" customWidth="1"/>
    <col min="13584" max="13584" width="12" customWidth="1"/>
    <col min="13825" max="13825" width="24.42578125" customWidth="1"/>
    <col min="13826" max="13826" width="19.28515625" customWidth="1"/>
    <col min="13827" max="13827" width="13.5703125" customWidth="1"/>
    <col min="13828" max="13828" width="12.5703125" customWidth="1"/>
    <col min="13829" max="13830" width="12.85546875" customWidth="1"/>
    <col min="13831" max="13832" width="12" customWidth="1"/>
    <col min="13833" max="13834" width="11.140625" customWidth="1"/>
    <col min="13835" max="13835" width="10.5703125" customWidth="1"/>
    <col min="13836" max="13836" width="10.7109375" customWidth="1"/>
    <col min="13837" max="13837" width="12" customWidth="1"/>
    <col min="13838" max="13838" width="11.7109375" customWidth="1"/>
    <col min="13839" max="13839" width="10.85546875" customWidth="1"/>
    <col min="13840" max="13840" width="12" customWidth="1"/>
    <col min="14081" max="14081" width="24.42578125" customWidth="1"/>
    <col min="14082" max="14082" width="19.28515625" customWidth="1"/>
    <col min="14083" max="14083" width="13.5703125" customWidth="1"/>
    <col min="14084" max="14084" width="12.5703125" customWidth="1"/>
    <col min="14085" max="14086" width="12.85546875" customWidth="1"/>
    <col min="14087" max="14088" width="12" customWidth="1"/>
    <col min="14089" max="14090" width="11.140625" customWidth="1"/>
    <col min="14091" max="14091" width="10.5703125" customWidth="1"/>
    <col min="14092" max="14092" width="10.7109375" customWidth="1"/>
    <col min="14093" max="14093" width="12" customWidth="1"/>
    <col min="14094" max="14094" width="11.7109375" customWidth="1"/>
    <col min="14095" max="14095" width="10.85546875" customWidth="1"/>
    <col min="14096" max="14096" width="12" customWidth="1"/>
    <col min="14337" max="14337" width="24.42578125" customWidth="1"/>
    <col min="14338" max="14338" width="19.28515625" customWidth="1"/>
    <col min="14339" max="14339" width="13.5703125" customWidth="1"/>
    <col min="14340" max="14340" width="12.5703125" customWidth="1"/>
    <col min="14341" max="14342" width="12.85546875" customWidth="1"/>
    <col min="14343" max="14344" width="12" customWidth="1"/>
    <col min="14345" max="14346" width="11.140625" customWidth="1"/>
    <col min="14347" max="14347" width="10.5703125" customWidth="1"/>
    <col min="14348" max="14348" width="10.7109375" customWidth="1"/>
    <col min="14349" max="14349" width="12" customWidth="1"/>
    <col min="14350" max="14350" width="11.7109375" customWidth="1"/>
    <col min="14351" max="14351" width="10.85546875" customWidth="1"/>
    <col min="14352" max="14352" width="12" customWidth="1"/>
    <col min="14593" max="14593" width="24.42578125" customWidth="1"/>
    <col min="14594" max="14594" width="19.28515625" customWidth="1"/>
    <col min="14595" max="14595" width="13.5703125" customWidth="1"/>
    <col min="14596" max="14596" width="12.5703125" customWidth="1"/>
    <col min="14597" max="14598" width="12.85546875" customWidth="1"/>
    <col min="14599" max="14600" width="12" customWidth="1"/>
    <col min="14601" max="14602" width="11.140625" customWidth="1"/>
    <col min="14603" max="14603" width="10.5703125" customWidth="1"/>
    <col min="14604" max="14604" width="10.7109375" customWidth="1"/>
    <col min="14605" max="14605" width="12" customWidth="1"/>
    <col min="14606" max="14606" width="11.7109375" customWidth="1"/>
    <col min="14607" max="14607" width="10.85546875" customWidth="1"/>
    <col min="14608" max="14608" width="12" customWidth="1"/>
    <col min="14849" max="14849" width="24.42578125" customWidth="1"/>
    <col min="14850" max="14850" width="19.28515625" customWidth="1"/>
    <col min="14851" max="14851" width="13.5703125" customWidth="1"/>
    <col min="14852" max="14852" width="12.5703125" customWidth="1"/>
    <col min="14853" max="14854" width="12.85546875" customWidth="1"/>
    <col min="14855" max="14856" width="12" customWidth="1"/>
    <col min="14857" max="14858" width="11.140625" customWidth="1"/>
    <col min="14859" max="14859" width="10.5703125" customWidth="1"/>
    <col min="14860" max="14860" width="10.7109375" customWidth="1"/>
    <col min="14861" max="14861" width="12" customWidth="1"/>
    <col min="14862" max="14862" width="11.7109375" customWidth="1"/>
    <col min="14863" max="14863" width="10.85546875" customWidth="1"/>
    <col min="14864" max="14864" width="12" customWidth="1"/>
    <col min="15105" max="15105" width="24.42578125" customWidth="1"/>
    <col min="15106" max="15106" width="19.28515625" customWidth="1"/>
    <col min="15107" max="15107" width="13.5703125" customWidth="1"/>
    <col min="15108" max="15108" width="12.5703125" customWidth="1"/>
    <col min="15109" max="15110" width="12.85546875" customWidth="1"/>
    <col min="15111" max="15112" width="12" customWidth="1"/>
    <col min="15113" max="15114" width="11.140625" customWidth="1"/>
    <col min="15115" max="15115" width="10.5703125" customWidth="1"/>
    <col min="15116" max="15116" width="10.7109375" customWidth="1"/>
    <col min="15117" max="15117" width="12" customWidth="1"/>
    <col min="15118" max="15118" width="11.7109375" customWidth="1"/>
    <col min="15119" max="15119" width="10.85546875" customWidth="1"/>
    <col min="15120" max="15120" width="12" customWidth="1"/>
    <col min="15361" max="15361" width="24.42578125" customWidth="1"/>
    <col min="15362" max="15362" width="19.28515625" customWidth="1"/>
    <col min="15363" max="15363" width="13.5703125" customWidth="1"/>
    <col min="15364" max="15364" width="12.5703125" customWidth="1"/>
    <col min="15365" max="15366" width="12.85546875" customWidth="1"/>
    <col min="15367" max="15368" width="12" customWidth="1"/>
    <col min="15369" max="15370" width="11.140625" customWidth="1"/>
    <col min="15371" max="15371" width="10.5703125" customWidth="1"/>
    <col min="15372" max="15372" width="10.7109375" customWidth="1"/>
    <col min="15373" max="15373" width="12" customWidth="1"/>
    <col min="15374" max="15374" width="11.7109375" customWidth="1"/>
    <col min="15375" max="15375" width="10.85546875" customWidth="1"/>
    <col min="15376" max="15376" width="12" customWidth="1"/>
    <col min="15617" max="15617" width="24.42578125" customWidth="1"/>
    <col min="15618" max="15618" width="19.28515625" customWidth="1"/>
    <col min="15619" max="15619" width="13.5703125" customWidth="1"/>
    <col min="15620" max="15620" width="12.5703125" customWidth="1"/>
    <col min="15621" max="15622" width="12.85546875" customWidth="1"/>
    <col min="15623" max="15624" width="12" customWidth="1"/>
    <col min="15625" max="15626" width="11.140625" customWidth="1"/>
    <col min="15627" max="15627" width="10.5703125" customWidth="1"/>
    <col min="15628" max="15628" width="10.7109375" customWidth="1"/>
    <col min="15629" max="15629" width="12" customWidth="1"/>
    <col min="15630" max="15630" width="11.7109375" customWidth="1"/>
    <col min="15631" max="15631" width="10.85546875" customWidth="1"/>
    <col min="15632" max="15632" width="12" customWidth="1"/>
    <col min="15873" max="15873" width="24.42578125" customWidth="1"/>
    <col min="15874" max="15874" width="19.28515625" customWidth="1"/>
    <col min="15875" max="15875" width="13.5703125" customWidth="1"/>
    <col min="15876" max="15876" width="12.5703125" customWidth="1"/>
    <col min="15877" max="15878" width="12.85546875" customWidth="1"/>
    <col min="15879" max="15880" width="12" customWidth="1"/>
    <col min="15881" max="15882" width="11.140625" customWidth="1"/>
    <col min="15883" max="15883" width="10.5703125" customWidth="1"/>
    <col min="15884" max="15884" width="10.7109375" customWidth="1"/>
    <col min="15885" max="15885" width="12" customWidth="1"/>
    <col min="15886" max="15886" width="11.7109375" customWidth="1"/>
    <col min="15887" max="15887" width="10.85546875" customWidth="1"/>
    <col min="15888" max="15888" width="12" customWidth="1"/>
    <col min="16129" max="16129" width="24.42578125" customWidth="1"/>
    <col min="16130" max="16130" width="19.28515625" customWidth="1"/>
    <col min="16131" max="16131" width="13.5703125" customWidth="1"/>
    <col min="16132" max="16132" width="12.5703125" customWidth="1"/>
    <col min="16133" max="16134" width="12.85546875" customWidth="1"/>
    <col min="16135" max="16136" width="12" customWidth="1"/>
    <col min="16137" max="16138" width="11.140625" customWidth="1"/>
    <col min="16139" max="16139" width="10.5703125" customWidth="1"/>
    <col min="16140" max="16140" width="10.7109375" customWidth="1"/>
    <col min="16141" max="16141" width="12" customWidth="1"/>
    <col min="16142" max="16142" width="11.7109375" customWidth="1"/>
    <col min="16143" max="16143" width="10.85546875" customWidth="1"/>
    <col min="16144" max="16144" width="12" customWidth="1"/>
  </cols>
  <sheetData>
    <row r="1" spans="1:18" ht="25.5" customHeight="1" x14ac:dyDescent="0.25"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8" ht="21.75" customHeight="1" x14ac:dyDescent="0.25">
      <c r="A2" s="691" t="s">
        <v>387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</row>
    <row r="3" spans="1:18" ht="18" x14ac:dyDescent="0.25">
      <c r="A3" s="691" t="s">
        <v>405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</row>
    <row r="4" spans="1:18" ht="4.5" customHeight="1" x14ac:dyDescent="0.25">
      <c r="B4" s="12"/>
      <c r="C4" s="16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8" ht="15" customHeight="1" x14ac:dyDescent="0.25">
      <c r="A5" s="687" t="s">
        <v>0</v>
      </c>
      <c r="B5" s="688"/>
      <c r="C5" s="653" t="s">
        <v>41</v>
      </c>
      <c r="D5" s="654"/>
      <c r="E5" s="654"/>
      <c r="F5" s="654"/>
      <c r="G5" s="654"/>
      <c r="H5" s="654"/>
      <c r="I5" s="654"/>
      <c r="J5" s="654"/>
      <c r="K5" s="654"/>
      <c r="L5" s="654"/>
      <c r="M5" s="653"/>
      <c r="N5" s="653"/>
      <c r="O5" s="653"/>
      <c r="P5" s="653"/>
    </row>
    <row r="6" spans="1:18" ht="19.5" customHeight="1" x14ac:dyDescent="0.25">
      <c r="A6" s="687"/>
      <c r="B6" s="688"/>
      <c r="C6" s="655" t="s">
        <v>85</v>
      </c>
      <c r="D6" s="656" t="s">
        <v>1</v>
      </c>
      <c r="E6" s="656" t="s">
        <v>2</v>
      </c>
      <c r="F6" s="656" t="s">
        <v>3</v>
      </c>
      <c r="G6" s="656" t="s">
        <v>4</v>
      </c>
      <c r="H6" s="656" t="s">
        <v>5</v>
      </c>
      <c r="I6" s="656" t="s">
        <v>6</v>
      </c>
      <c r="J6" s="656" t="s">
        <v>7</v>
      </c>
      <c r="K6" s="656" t="s">
        <v>8</v>
      </c>
      <c r="L6" s="656" t="s">
        <v>9</v>
      </c>
      <c r="M6" s="655" t="s">
        <v>389</v>
      </c>
      <c r="N6" s="655" t="s">
        <v>11</v>
      </c>
      <c r="O6" s="655" t="s">
        <v>12</v>
      </c>
      <c r="P6" s="655" t="s">
        <v>13</v>
      </c>
    </row>
    <row r="7" spans="1:18" s="32" customFormat="1" ht="18.75" customHeight="1" x14ac:dyDescent="0.2">
      <c r="A7" s="657" t="s">
        <v>42</v>
      </c>
      <c r="C7" s="65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8" ht="15.75" customHeight="1" x14ac:dyDescent="0.25">
      <c r="A8" s="683" t="s">
        <v>100</v>
      </c>
      <c r="B8" s="47" t="s">
        <v>101</v>
      </c>
      <c r="C8" s="659" t="s">
        <v>14</v>
      </c>
      <c r="D8" s="660">
        <v>35.465656565656602</v>
      </c>
      <c r="E8" s="660">
        <v>37.113888888888901</v>
      </c>
      <c r="F8" s="660">
        <v>38.590909090909101</v>
      </c>
      <c r="G8" s="660">
        <v>39.1527777777778</v>
      </c>
      <c r="H8" s="660">
        <v>39.4119047619048</v>
      </c>
      <c r="I8" s="660">
        <v>39.563888888888897</v>
      </c>
      <c r="J8" s="660">
        <v>39.5</v>
      </c>
      <c r="K8" s="660">
        <v>39.80555555555555</v>
      </c>
      <c r="L8" s="660">
        <v>39.666666666666671</v>
      </c>
      <c r="M8" s="660">
        <v>39.666666666666664</v>
      </c>
      <c r="N8" s="660">
        <v>39.608333333333327</v>
      </c>
      <c r="O8" s="660">
        <v>39.590909090909093</v>
      </c>
      <c r="P8" s="661">
        <f>AVERAGE(D8:O8)</f>
        <v>38.928096440596455</v>
      </c>
    </row>
    <row r="9" spans="1:18" ht="15.75" customHeight="1" x14ac:dyDescent="0.25">
      <c r="A9" s="684"/>
      <c r="B9" s="47" t="s">
        <v>102</v>
      </c>
      <c r="C9" s="659" t="s">
        <v>14</v>
      </c>
      <c r="D9" s="660">
        <v>32.653133903133899</v>
      </c>
      <c r="E9" s="660">
        <v>33.358333333333299</v>
      </c>
      <c r="F9" s="660">
        <v>34.5</v>
      </c>
      <c r="G9" s="660">
        <v>35.3333333333333</v>
      </c>
      <c r="H9" s="660">
        <v>35.504761904761899</v>
      </c>
      <c r="I9" s="660">
        <v>35.594444444444399</v>
      </c>
      <c r="J9" s="660">
        <v>35.43333333333333</v>
      </c>
      <c r="K9" s="660">
        <v>35.888888888888886</v>
      </c>
      <c r="L9" s="660">
        <v>35.875</v>
      </c>
      <c r="M9" s="660">
        <v>36.088888888888881</v>
      </c>
      <c r="N9" s="660">
        <v>35.780555555555559</v>
      </c>
      <c r="O9" s="660">
        <v>36.075757575757571</v>
      </c>
      <c r="P9" s="661">
        <f>AVERAGE(D9:O9)</f>
        <v>35.173869263452588</v>
      </c>
    </row>
    <row r="10" spans="1:18" ht="15.75" customHeight="1" x14ac:dyDescent="0.25">
      <c r="A10" s="685"/>
      <c r="B10" s="47" t="s">
        <v>103</v>
      </c>
      <c r="C10" s="659" t="s">
        <v>14</v>
      </c>
      <c r="D10" s="660">
        <v>28.289886039885999</v>
      </c>
      <c r="E10" s="660">
        <v>29.397222222222201</v>
      </c>
      <c r="F10" s="660">
        <v>30.181818181818201</v>
      </c>
      <c r="G10" s="660">
        <v>31.0555555555556</v>
      </c>
      <c r="H10" s="660">
        <v>31.254761904761899</v>
      </c>
      <c r="I10" s="660">
        <v>31.891666666666701</v>
      </c>
      <c r="J10" s="660">
        <v>32.6</v>
      </c>
      <c r="K10" s="660">
        <v>32.888888888888893</v>
      </c>
      <c r="L10" s="660">
        <v>33.138888888888879</v>
      </c>
      <c r="M10" s="660">
        <v>33.266666666666673</v>
      </c>
      <c r="N10" s="660">
        <v>33.033333333333324</v>
      </c>
      <c r="O10" s="660">
        <v>32.860606060606067</v>
      </c>
      <c r="P10" s="661">
        <f>AVERAGE(D10:O10)</f>
        <v>31.65494120077453</v>
      </c>
    </row>
    <row r="11" spans="1:18" ht="15.75" customHeight="1" x14ac:dyDescent="0.25">
      <c r="B11" s="47" t="s">
        <v>15</v>
      </c>
      <c r="C11" s="659" t="s">
        <v>14</v>
      </c>
      <c r="D11" s="660">
        <v>23.896581196581199</v>
      </c>
      <c r="E11" s="660">
        <v>24.022222222222201</v>
      </c>
      <c r="F11" s="660">
        <v>24.160606060606099</v>
      </c>
      <c r="G11" s="660">
        <v>24.3194444444444</v>
      </c>
      <c r="H11" s="660">
        <v>24.0880952380952</v>
      </c>
      <c r="I11" s="660">
        <v>24.45</v>
      </c>
      <c r="J11" s="660">
        <v>23.737777777777772</v>
      </c>
      <c r="K11" s="660">
        <v>24.37222222222222</v>
      </c>
      <c r="L11" s="660">
        <v>22.866666666666664</v>
      </c>
      <c r="M11" s="660">
        <v>22.933333333333337</v>
      </c>
      <c r="N11" s="660">
        <v>23.322222222222223</v>
      </c>
      <c r="O11" s="660">
        <v>22.996969696969696</v>
      </c>
      <c r="P11" s="661">
        <f>AVERAGE(D11:O11)</f>
        <v>23.763845090095089</v>
      </c>
    </row>
    <row r="12" spans="1:18" ht="15.75" customHeight="1" x14ac:dyDescent="0.25">
      <c r="B12" s="660"/>
      <c r="C12" s="177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1"/>
    </row>
    <row r="13" spans="1:18" s="32" customFormat="1" ht="15.75" customHeight="1" x14ac:dyDescent="0.2">
      <c r="A13" s="62" t="s">
        <v>44</v>
      </c>
      <c r="C13" s="662"/>
      <c r="D13" s="663"/>
      <c r="E13" s="663"/>
      <c r="F13" s="663"/>
      <c r="G13" s="663"/>
      <c r="H13" s="663"/>
      <c r="I13" s="663"/>
      <c r="J13" s="663"/>
      <c r="K13" s="663"/>
      <c r="L13" s="660"/>
      <c r="M13" s="663"/>
      <c r="N13" s="663"/>
      <c r="O13" s="663"/>
      <c r="P13" s="661"/>
    </row>
    <row r="14" spans="1:18" ht="15.75" customHeight="1" x14ac:dyDescent="0.25">
      <c r="A14" s="683" t="s">
        <v>104</v>
      </c>
      <c r="B14" s="47" t="s">
        <v>105</v>
      </c>
      <c r="C14" s="659" t="s">
        <v>14</v>
      </c>
      <c r="D14" s="660">
        <v>68.862891737891701</v>
      </c>
      <c r="E14" s="660">
        <v>70.177777777777806</v>
      </c>
      <c r="F14" s="660">
        <v>71.5</v>
      </c>
      <c r="G14" s="660">
        <v>70.1111111111111</v>
      </c>
      <c r="H14" s="660">
        <v>69.283333333333303</v>
      </c>
      <c r="I14" s="660">
        <v>70.105555555555597</v>
      </c>
      <c r="J14" s="660">
        <v>69.222222222222229</v>
      </c>
      <c r="K14" s="660">
        <v>69.625000000000014</v>
      </c>
      <c r="L14" s="660">
        <v>69.833333333333343</v>
      </c>
      <c r="M14" s="660">
        <v>70.6111111111111</v>
      </c>
      <c r="N14" s="660">
        <v>70.649999999999991</v>
      </c>
      <c r="O14" s="660">
        <v>71.166666666666643</v>
      </c>
      <c r="P14" s="661">
        <f t="shared" ref="P14:P21" si="0">AVERAGE(D14:O14)</f>
        <v>70.095750237416908</v>
      </c>
      <c r="Q14" s="664"/>
      <c r="R14" s="664"/>
    </row>
    <row r="15" spans="1:18" ht="15.75" customHeight="1" x14ac:dyDescent="0.25">
      <c r="A15" s="684"/>
      <c r="B15" s="47" t="s">
        <v>106</v>
      </c>
      <c r="C15" s="659" t="s">
        <v>14</v>
      </c>
      <c r="D15" s="660">
        <v>68.583689458689506</v>
      </c>
      <c r="E15" s="660">
        <v>73.2222222222222</v>
      </c>
      <c r="F15" s="660">
        <v>79.393939393939405</v>
      </c>
      <c r="G15" s="660">
        <v>79.1666666666667</v>
      </c>
      <c r="H15" s="660">
        <v>78.921428571428606</v>
      </c>
      <c r="I15" s="660">
        <v>79.1944444444444</v>
      </c>
      <c r="J15" s="660">
        <v>79.25555555555556</v>
      </c>
      <c r="K15" s="660">
        <v>80</v>
      </c>
      <c r="L15" s="660">
        <v>80</v>
      </c>
      <c r="M15" s="660">
        <v>80</v>
      </c>
      <c r="N15" s="660">
        <v>83.249999999999986</v>
      </c>
      <c r="O15" s="660">
        <v>85.37878787878789</v>
      </c>
      <c r="P15" s="661">
        <f t="shared" si="0"/>
        <v>78.863894515977861</v>
      </c>
    </row>
    <row r="16" spans="1:18" ht="15.75" customHeight="1" x14ac:dyDescent="0.25">
      <c r="A16" s="684"/>
      <c r="B16" s="47" t="s">
        <v>107</v>
      </c>
      <c r="C16" s="659" t="s">
        <v>14</v>
      </c>
      <c r="D16" s="660">
        <v>58.519230769230802</v>
      </c>
      <c r="E16" s="660">
        <v>59.8611111111111</v>
      </c>
      <c r="F16" s="660">
        <v>60</v>
      </c>
      <c r="G16" s="660">
        <v>60</v>
      </c>
      <c r="H16" s="660">
        <v>59.928571428571402</v>
      </c>
      <c r="I16" s="660">
        <v>60</v>
      </c>
      <c r="J16" s="660">
        <v>59.977777777777781</v>
      </c>
      <c r="K16" s="660">
        <v>60</v>
      </c>
      <c r="L16" s="660">
        <v>60</v>
      </c>
      <c r="M16" s="660">
        <v>59.488888888888894</v>
      </c>
      <c r="N16" s="660">
        <v>58.305555555555564</v>
      </c>
      <c r="O16" s="660">
        <v>57.954545454545467</v>
      </c>
      <c r="P16" s="661">
        <f t="shared" si="0"/>
        <v>59.502973415473413</v>
      </c>
    </row>
    <row r="17" spans="1:16" ht="15.75" customHeight="1" x14ac:dyDescent="0.25">
      <c r="A17" s="684"/>
      <c r="B17" s="47" t="s">
        <v>108</v>
      </c>
      <c r="C17" s="659" t="s">
        <v>14</v>
      </c>
      <c r="D17" s="660">
        <v>58.792735042735004</v>
      </c>
      <c r="E17" s="660">
        <v>60.0694444444444</v>
      </c>
      <c r="F17" s="660">
        <v>60.530303030303003</v>
      </c>
      <c r="G17" s="660">
        <v>60.5555555555556</v>
      </c>
      <c r="H17" s="660">
        <v>60.107142857142897</v>
      </c>
      <c r="I17" s="660">
        <v>60.1666666666667</v>
      </c>
      <c r="J17" s="660">
        <v>60.55555555555555</v>
      </c>
      <c r="K17" s="660">
        <v>60</v>
      </c>
      <c r="L17" s="660">
        <v>61.597222222222229</v>
      </c>
      <c r="M17" s="660">
        <v>60.94444444444445</v>
      </c>
      <c r="N17" s="660">
        <v>61.930555555555543</v>
      </c>
      <c r="O17" s="660">
        <v>60.833333333333329</v>
      </c>
      <c r="P17" s="661">
        <f t="shared" si="0"/>
        <v>60.506913225663226</v>
      </c>
    </row>
    <row r="18" spans="1:16" ht="15.75" customHeight="1" x14ac:dyDescent="0.25">
      <c r="A18" s="684"/>
      <c r="B18" s="47" t="s">
        <v>109</v>
      </c>
      <c r="C18" s="659" t="s">
        <v>14</v>
      </c>
      <c r="D18" s="660"/>
      <c r="E18" s="660"/>
      <c r="F18" s="660"/>
      <c r="G18" s="660"/>
      <c r="H18" s="660">
        <v>63.75</v>
      </c>
      <c r="I18" s="660">
        <v>32.5</v>
      </c>
      <c r="J18" s="660"/>
      <c r="K18" s="660"/>
      <c r="L18" s="660"/>
      <c r="M18" s="660"/>
      <c r="N18" s="660"/>
      <c r="O18" s="660"/>
      <c r="P18" s="661">
        <f t="shared" si="0"/>
        <v>48.125</v>
      </c>
    </row>
    <row r="19" spans="1:16" ht="15.75" customHeight="1" x14ac:dyDescent="0.25">
      <c r="A19" s="685"/>
      <c r="B19" s="47" t="s">
        <v>110</v>
      </c>
      <c r="C19" s="659" t="s">
        <v>14</v>
      </c>
      <c r="D19" s="660">
        <v>56.0990028490029</v>
      </c>
      <c r="E19" s="660">
        <v>59.3472222222222</v>
      </c>
      <c r="F19" s="660">
        <v>59.848484848484802</v>
      </c>
      <c r="G19" s="660">
        <v>59.4444444444444</v>
      </c>
      <c r="H19" s="660">
        <v>59.940476190476197</v>
      </c>
      <c r="I19" s="660">
        <v>59.5694444444444</v>
      </c>
      <c r="J19" s="660">
        <v>59.977777777777781</v>
      </c>
      <c r="K19" s="660">
        <v>60</v>
      </c>
      <c r="L19" s="660">
        <v>60</v>
      </c>
      <c r="M19" s="660">
        <v>59.366666666666674</v>
      </c>
      <c r="N19" s="660">
        <v>58.861111111111107</v>
      </c>
      <c r="O19" s="660">
        <v>57.954545454545453</v>
      </c>
      <c r="P19" s="661">
        <f t="shared" si="0"/>
        <v>59.200764667431322</v>
      </c>
    </row>
    <row r="20" spans="1:16" ht="15.75" customHeight="1" x14ac:dyDescent="0.25">
      <c r="A20" s="683" t="s">
        <v>111</v>
      </c>
      <c r="B20" s="47" t="s">
        <v>112</v>
      </c>
      <c r="C20" s="659" t="s">
        <v>14</v>
      </c>
      <c r="D20" s="660">
        <v>116.568732193732</v>
      </c>
      <c r="E20" s="660">
        <v>127.048611111111</v>
      </c>
      <c r="F20" s="660">
        <v>135.833333333333</v>
      </c>
      <c r="G20" s="660">
        <v>130.388888888889</v>
      </c>
      <c r="H20" s="660">
        <v>147.72619047619</v>
      </c>
      <c r="I20" s="660">
        <v>169.291666666667</v>
      </c>
      <c r="J20" s="660">
        <v>166.53888888888886</v>
      </c>
      <c r="K20" s="660">
        <v>164.47222222222223</v>
      </c>
      <c r="L20" s="660">
        <v>173.18181818181819</v>
      </c>
      <c r="M20" s="660">
        <v>179.61666666666665</v>
      </c>
      <c r="N20" s="660">
        <v>180.13194444444446</v>
      </c>
      <c r="O20" s="660">
        <v>136.5151515151515</v>
      </c>
      <c r="P20" s="661">
        <f t="shared" si="0"/>
        <v>152.27617621575951</v>
      </c>
    </row>
    <row r="21" spans="1:16" ht="15.75" customHeight="1" x14ac:dyDescent="0.25">
      <c r="A21" s="685"/>
      <c r="B21" s="47" t="s">
        <v>113</v>
      </c>
      <c r="C21" s="659" t="s">
        <v>14</v>
      </c>
      <c r="D21" s="660">
        <v>41.234900284900299</v>
      </c>
      <c r="E21" s="660">
        <v>42.6458333333333</v>
      </c>
      <c r="F21" s="660">
        <v>46.227272727272698</v>
      </c>
      <c r="G21" s="660">
        <v>49.6319444444445</v>
      </c>
      <c r="H21" s="660">
        <v>53.988095238095198</v>
      </c>
      <c r="I21" s="660">
        <v>52.2222222222222</v>
      </c>
      <c r="J21" s="660">
        <v>53.712121212121218</v>
      </c>
      <c r="K21" s="660">
        <v>53.333333333333336</v>
      </c>
      <c r="L21" s="660">
        <v>51.742424242424242</v>
      </c>
      <c r="M21" s="660">
        <v>56.666666666666664</v>
      </c>
      <c r="N21" s="660">
        <v>58.125</v>
      </c>
      <c r="O21" s="660">
        <v>45.037878787878789</v>
      </c>
      <c r="P21" s="661">
        <f t="shared" si="0"/>
        <v>50.380641041057707</v>
      </c>
    </row>
    <row r="22" spans="1:16" ht="15.75" customHeight="1" x14ac:dyDescent="0.25">
      <c r="B22" s="47"/>
      <c r="C22" s="177"/>
      <c r="D22" s="660"/>
      <c r="E22" s="660"/>
      <c r="F22" s="660"/>
      <c r="G22" s="660"/>
      <c r="H22" s="660"/>
      <c r="I22" s="660"/>
      <c r="J22" s="660"/>
      <c r="K22" s="660"/>
      <c r="M22" s="660"/>
      <c r="N22" s="660"/>
      <c r="O22" s="660"/>
      <c r="P22" s="661"/>
    </row>
    <row r="23" spans="1:16" s="32" customFormat="1" ht="15.75" customHeight="1" x14ac:dyDescent="0.2">
      <c r="A23" s="62" t="s">
        <v>45</v>
      </c>
      <c r="C23" s="662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1"/>
    </row>
    <row r="24" spans="1:16" ht="15.75" customHeight="1" x14ac:dyDescent="0.25">
      <c r="B24" s="47" t="s">
        <v>16</v>
      </c>
      <c r="C24" s="659" t="s">
        <v>14</v>
      </c>
      <c r="D24" s="660">
        <v>27.635327635327599</v>
      </c>
      <c r="E24" s="660">
        <v>25.125</v>
      </c>
      <c r="F24" s="660">
        <v>23.636363636363601</v>
      </c>
      <c r="G24" s="660">
        <v>22.5694444444444</v>
      </c>
      <c r="H24" s="660">
        <v>22.630952380952401</v>
      </c>
      <c r="I24" s="660">
        <v>23.188888888888901</v>
      </c>
      <c r="J24" s="660">
        <v>22.544444444444441</v>
      </c>
      <c r="K24" s="660">
        <v>24.319444444444443</v>
      </c>
      <c r="L24" s="660">
        <v>25.444444444444443</v>
      </c>
      <c r="M24" s="660">
        <v>28.068888888888882</v>
      </c>
      <c r="N24" s="660">
        <v>30.175000000000001</v>
      </c>
      <c r="O24" s="660">
        <v>30.6</v>
      </c>
      <c r="P24" s="661">
        <f t="shared" ref="P24:P31" si="1">AVERAGE(D24:O24)</f>
        <v>25.494849934016596</v>
      </c>
    </row>
    <row r="25" spans="1:16" ht="15.75" customHeight="1" x14ac:dyDescent="0.25">
      <c r="A25" s="683" t="s">
        <v>17</v>
      </c>
      <c r="B25" s="47" t="s">
        <v>70</v>
      </c>
      <c r="C25" s="659" t="s">
        <v>14</v>
      </c>
      <c r="D25" s="660">
        <v>47.121367521367503</v>
      </c>
      <c r="E25" s="660">
        <v>52.4861111111111</v>
      </c>
      <c r="F25" s="660">
        <v>53.348484848484901</v>
      </c>
      <c r="G25" s="660">
        <v>54.9305555555556</v>
      </c>
      <c r="H25" s="660">
        <v>54.45</v>
      </c>
      <c r="I25" s="660">
        <v>55.927777777777798</v>
      </c>
      <c r="J25" s="660">
        <v>56.983333333333334</v>
      </c>
      <c r="K25" s="660">
        <v>67.2638888888889</v>
      </c>
      <c r="L25" s="660">
        <v>65.444444444444443</v>
      </c>
      <c r="M25" s="660">
        <v>59.411111111111119</v>
      </c>
      <c r="N25" s="660">
        <v>58.333333333333321</v>
      </c>
      <c r="O25" s="660">
        <v>52.803030303030297</v>
      </c>
      <c r="P25" s="661">
        <f t="shared" si="1"/>
        <v>56.5419531857032</v>
      </c>
    </row>
    <row r="26" spans="1:16" ht="15.75" customHeight="1" x14ac:dyDescent="0.25">
      <c r="A26" s="685"/>
      <c r="B26" s="47" t="s">
        <v>71</v>
      </c>
      <c r="C26" s="659" t="s">
        <v>14</v>
      </c>
      <c r="D26" s="660">
        <v>80.789886039886099</v>
      </c>
      <c r="E26" s="660">
        <v>83.1805555555556</v>
      </c>
      <c r="F26" s="660">
        <v>87.446969696969703</v>
      </c>
      <c r="G26" s="660">
        <v>87.7708333333333</v>
      </c>
      <c r="H26" s="660">
        <v>88.9166666666667</v>
      </c>
      <c r="I26" s="660">
        <v>85.5</v>
      </c>
      <c r="J26" s="660">
        <v>88.588888888888889</v>
      </c>
      <c r="K26" s="660">
        <v>82.916666666666657</v>
      </c>
      <c r="L26" s="660">
        <v>79.652777777777786</v>
      </c>
      <c r="M26" s="660">
        <v>76.144444444444446</v>
      </c>
      <c r="N26" s="660">
        <v>79.855555555555554</v>
      </c>
      <c r="O26" s="660">
        <v>77.196969696969703</v>
      </c>
      <c r="P26" s="661">
        <f t="shared" si="1"/>
        <v>83.163351193559535</v>
      </c>
    </row>
    <row r="27" spans="1:16" ht="15.75" customHeight="1" x14ac:dyDescent="0.25">
      <c r="B27" s="47" t="s">
        <v>18</v>
      </c>
      <c r="C27" s="659" t="s">
        <v>14</v>
      </c>
      <c r="D27" s="660">
        <v>39.612179487179503</v>
      </c>
      <c r="E27" s="660">
        <v>45.4027777777778</v>
      </c>
      <c r="F27" s="660">
        <v>46.287878787878803</v>
      </c>
      <c r="G27" s="660">
        <v>39.9166666666667</v>
      </c>
      <c r="H27" s="660">
        <v>35.428571428571402</v>
      </c>
      <c r="I27" s="660">
        <v>33.577777777777797</v>
      </c>
      <c r="J27" s="660">
        <v>34.08</v>
      </c>
      <c r="K27" s="660">
        <v>35.638888888888893</v>
      </c>
      <c r="L27" s="660">
        <v>43.583333333333336</v>
      </c>
      <c r="M27" s="660">
        <v>42.500000000000007</v>
      </c>
      <c r="N27" s="660">
        <v>42.222222222222229</v>
      </c>
      <c r="O27" s="660">
        <v>44.060606060606062</v>
      </c>
      <c r="P27" s="661">
        <f t="shared" si="1"/>
        <v>40.192575202575206</v>
      </c>
    </row>
    <row r="28" spans="1:16" ht="15.75" customHeight="1" x14ac:dyDescent="0.25">
      <c r="A28" s="683" t="s">
        <v>114</v>
      </c>
      <c r="B28" s="47" t="s">
        <v>115</v>
      </c>
      <c r="C28" s="659" t="s">
        <v>14</v>
      </c>
      <c r="D28" s="660">
        <v>100.864672364672</v>
      </c>
      <c r="E28" s="660">
        <v>93.2638888888889</v>
      </c>
      <c r="F28" s="660">
        <v>89.469696969696997</v>
      </c>
      <c r="G28" s="660">
        <v>86.8194444444444</v>
      </c>
      <c r="H28" s="660">
        <v>83.476190476190496</v>
      </c>
      <c r="I28" s="660">
        <v>77.7222222222222</v>
      </c>
      <c r="J28" s="660">
        <v>79.13333333333334</v>
      </c>
      <c r="K28" s="660">
        <v>85.000000000000014</v>
      </c>
      <c r="L28" s="660">
        <v>82.430555555555571</v>
      </c>
      <c r="M28" s="660">
        <v>78.688888888888897</v>
      </c>
      <c r="N28" s="660">
        <v>79.652777777777786</v>
      </c>
      <c r="O28" s="660">
        <v>78.181818181818173</v>
      </c>
      <c r="P28" s="661">
        <f t="shared" si="1"/>
        <v>84.558624091957384</v>
      </c>
    </row>
    <row r="29" spans="1:16" ht="15.75" customHeight="1" x14ac:dyDescent="0.25">
      <c r="A29" s="684"/>
      <c r="B29" s="47" t="s">
        <v>116</v>
      </c>
      <c r="C29" s="659" t="s">
        <v>14</v>
      </c>
      <c r="D29" s="660">
        <v>94.262820512820497</v>
      </c>
      <c r="E29" s="660">
        <v>83.3611111111111</v>
      </c>
      <c r="F29" s="660">
        <v>77.121212121212096</v>
      </c>
      <c r="G29" s="660">
        <v>71.8055555555556</v>
      </c>
      <c r="H29" s="660">
        <v>66.25</v>
      </c>
      <c r="I29" s="660">
        <v>65.0972222222222</v>
      </c>
      <c r="J29" s="660">
        <v>65.611111111111114</v>
      </c>
      <c r="K29" s="660">
        <v>66.875000000000014</v>
      </c>
      <c r="L29" s="660">
        <v>65.555555555555571</v>
      </c>
      <c r="M29" s="660">
        <v>66.166666666666671</v>
      </c>
      <c r="N29" s="660">
        <v>65.138888888888886</v>
      </c>
      <c r="O29" s="660">
        <v>64.621212121212125</v>
      </c>
      <c r="P29" s="661">
        <f t="shared" si="1"/>
        <v>70.988862988862977</v>
      </c>
    </row>
    <row r="30" spans="1:16" ht="15.75" customHeight="1" x14ac:dyDescent="0.25">
      <c r="A30" s="685"/>
      <c r="B30" s="47" t="s">
        <v>117</v>
      </c>
      <c r="C30" s="659" t="s">
        <v>14</v>
      </c>
      <c r="D30" s="660">
        <v>46.518874643874597</v>
      </c>
      <c r="E30" s="660">
        <v>45.625</v>
      </c>
      <c r="F30" s="660">
        <v>45.121212121212103</v>
      </c>
      <c r="G30" s="660">
        <v>44.375</v>
      </c>
      <c r="H30" s="660">
        <v>44.761904761904802</v>
      </c>
      <c r="I30" s="660">
        <v>43.3888888888889</v>
      </c>
      <c r="J30" s="660">
        <v>43.2</v>
      </c>
      <c r="K30" s="660">
        <v>43.05555555555555</v>
      </c>
      <c r="L30" s="660">
        <v>42.708333333333336</v>
      </c>
      <c r="M30" s="660">
        <v>41.611111111111114</v>
      </c>
      <c r="N30" s="660">
        <v>39.861111111111114</v>
      </c>
      <c r="O30" s="660">
        <v>40.878787878787882</v>
      </c>
      <c r="P30" s="661">
        <f t="shared" si="1"/>
        <v>43.425481617148279</v>
      </c>
    </row>
    <row r="31" spans="1:16" ht="15.75" customHeight="1" x14ac:dyDescent="0.25">
      <c r="B31" s="47" t="s">
        <v>118</v>
      </c>
      <c r="C31" s="659" t="s">
        <v>14</v>
      </c>
      <c r="D31" s="660">
        <v>27.3760683760684</v>
      </c>
      <c r="E31" s="660">
        <v>25.338888888888899</v>
      </c>
      <c r="F31" s="660">
        <v>23.5</v>
      </c>
      <c r="G31" s="660">
        <v>22.2638888888889</v>
      </c>
      <c r="H31" s="660">
        <v>21.761904761904798</v>
      </c>
      <c r="I31" s="660">
        <v>21.580555555555598</v>
      </c>
      <c r="J31" s="660">
        <v>21.322222222222219</v>
      </c>
      <c r="K31" s="660">
        <v>21.722222222222225</v>
      </c>
      <c r="L31" s="660">
        <v>21.652777777777782</v>
      </c>
      <c r="M31" s="660">
        <v>21.622222222222224</v>
      </c>
      <c r="N31" s="660">
        <v>21.555555555555557</v>
      </c>
      <c r="O31" s="660">
        <v>21.515151515151512</v>
      </c>
      <c r="P31" s="661">
        <f t="shared" si="1"/>
        <v>22.600954832204845</v>
      </c>
    </row>
    <row r="32" spans="1:16" ht="15.75" customHeight="1" x14ac:dyDescent="0.25">
      <c r="B32" s="665"/>
      <c r="C32" s="177"/>
      <c r="D32" s="660"/>
      <c r="E32" s="660"/>
      <c r="F32" s="660"/>
      <c r="G32" s="660"/>
      <c r="H32" s="660"/>
      <c r="I32" s="660"/>
      <c r="J32" s="202"/>
      <c r="K32" s="660"/>
      <c r="L32" s="660"/>
      <c r="M32" s="660"/>
      <c r="N32" s="660"/>
      <c r="O32" s="660"/>
      <c r="P32" s="661"/>
    </row>
    <row r="33" spans="1:16" s="32" customFormat="1" ht="15.75" customHeight="1" x14ac:dyDescent="0.2">
      <c r="A33" s="62" t="s">
        <v>46</v>
      </c>
      <c r="C33" s="662"/>
      <c r="D33" s="663"/>
      <c r="E33" s="663"/>
      <c r="F33" s="663"/>
      <c r="G33" s="663"/>
      <c r="H33" s="663"/>
      <c r="I33" s="663"/>
      <c r="J33" s="59"/>
      <c r="K33" s="663"/>
      <c r="L33" s="663"/>
      <c r="M33" s="663"/>
      <c r="N33" s="663"/>
      <c r="O33" s="663"/>
      <c r="P33" s="661"/>
    </row>
    <row r="34" spans="1:16" ht="15.75" customHeight="1" x14ac:dyDescent="0.25">
      <c r="A34" s="683" t="s">
        <v>119</v>
      </c>
      <c r="B34" s="47" t="s">
        <v>120</v>
      </c>
      <c r="C34" s="659" t="s">
        <v>63</v>
      </c>
      <c r="D34" s="660">
        <v>31.175925925925899</v>
      </c>
      <c r="E34" s="660">
        <v>29.352777777777799</v>
      </c>
      <c r="F34" s="660">
        <v>27.636363636363601</v>
      </c>
      <c r="G34" s="660">
        <v>21.4027777777778</v>
      </c>
      <c r="H34" s="660">
        <v>22.938095238095201</v>
      </c>
      <c r="I34" s="660">
        <v>22.838888888888899</v>
      </c>
      <c r="J34" s="660">
        <v>23.344444444444441</v>
      </c>
      <c r="K34" s="660">
        <v>25.083333333333332</v>
      </c>
      <c r="L34" s="660">
        <v>25</v>
      </c>
      <c r="M34" s="660">
        <v>24.5</v>
      </c>
      <c r="N34" s="660">
        <v>25.766666666666666</v>
      </c>
      <c r="O34" s="660">
        <v>28.257575757575754</v>
      </c>
      <c r="P34" s="661">
        <f t="shared" ref="P34:P42" si="2">AVERAGE(D34:O34)</f>
        <v>25.608070787237452</v>
      </c>
    </row>
    <row r="35" spans="1:16" ht="15.75" customHeight="1" x14ac:dyDescent="0.25">
      <c r="A35" s="684"/>
      <c r="B35" s="47" t="s">
        <v>121</v>
      </c>
      <c r="C35" s="659" t="s">
        <v>63</v>
      </c>
      <c r="D35" s="660">
        <v>26.037037037036999</v>
      </c>
      <c r="E35" s="660">
        <v>25.15</v>
      </c>
      <c r="F35" s="660">
        <v>23.2575757575758</v>
      </c>
      <c r="G35" s="660">
        <v>16.6388888888889</v>
      </c>
      <c r="H35" s="660">
        <v>17.483333333333299</v>
      </c>
      <c r="I35" s="660">
        <v>18.169444444444402</v>
      </c>
      <c r="J35" s="663">
        <v>19.111111111111111</v>
      </c>
      <c r="K35" s="660">
        <v>19.861111111111111</v>
      </c>
      <c r="L35" s="660">
        <v>20.027777777777775</v>
      </c>
      <c r="M35" s="660">
        <v>19.777777777777779</v>
      </c>
      <c r="N35" s="660">
        <v>21.861111111111111</v>
      </c>
      <c r="O35" s="660">
        <v>23.803030303030301</v>
      </c>
      <c r="P35" s="661">
        <f t="shared" si="2"/>
        <v>20.931516554433216</v>
      </c>
    </row>
    <row r="36" spans="1:16" ht="15.75" customHeight="1" x14ac:dyDescent="0.25">
      <c r="A36" s="684"/>
      <c r="B36" s="47" t="s">
        <v>194</v>
      </c>
      <c r="C36" s="659" t="s">
        <v>63</v>
      </c>
      <c r="D36" s="660">
        <v>27.645299145299099</v>
      </c>
      <c r="E36" s="660">
        <v>24.8333333333333</v>
      </c>
      <c r="F36" s="660">
        <v>25.181818181818201</v>
      </c>
      <c r="G36" s="660">
        <v>18.75</v>
      </c>
      <c r="H36" s="660">
        <v>20.269230769230798</v>
      </c>
      <c r="I36" s="660">
        <v>19.5833333333333</v>
      </c>
      <c r="J36" s="660">
        <v>20.266666666666666</v>
      </c>
      <c r="K36" s="660">
        <v>24</v>
      </c>
      <c r="L36" s="660">
        <v>24</v>
      </c>
      <c r="M36" s="660">
        <v>22.833333333333332</v>
      </c>
      <c r="N36" s="660">
        <v>25.333333333333332</v>
      </c>
      <c r="O36" s="660">
        <v>27</v>
      </c>
      <c r="P36" s="661">
        <f t="shared" si="2"/>
        <v>23.308029008029006</v>
      </c>
    </row>
    <row r="37" spans="1:16" ht="15.75" customHeight="1" x14ac:dyDescent="0.25">
      <c r="A37" s="684"/>
      <c r="B37" s="47" t="s">
        <v>390</v>
      </c>
      <c r="C37" s="659" t="s">
        <v>63</v>
      </c>
      <c r="D37" s="660">
        <v>26.202991452991501</v>
      </c>
      <c r="E37" s="660">
        <v>22.4722222222222</v>
      </c>
      <c r="F37" s="660">
        <v>22.181818181818201</v>
      </c>
      <c r="G37" s="660">
        <v>16.0833333333333</v>
      </c>
      <c r="H37" s="660">
        <v>15.8928571428571</v>
      </c>
      <c r="I37" s="660">
        <v>15.9166666666667</v>
      </c>
      <c r="J37" s="660">
        <v>17</v>
      </c>
      <c r="K37" s="660">
        <v>20.083333333333332</v>
      </c>
      <c r="L37" s="660">
        <v>20.333333333333332</v>
      </c>
      <c r="M37" s="660">
        <v>19.7</v>
      </c>
      <c r="N37" s="660">
        <v>22.083333333333332</v>
      </c>
      <c r="O37" s="660">
        <v>23.454545454545453</v>
      </c>
      <c r="P37" s="661">
        <f t="shared" si="2"/>
        <v>20.117036204536205</v>
      </c>
    </row>
    <row r="38" spans="1:16" ht="15.75" customHeight="1" x14ac:dyDescent="0.25">
      <c r="A38" s="684"/>
      <c r="B38" s="47" t="s">
        <v>122</v>
      </c>
      <c r="C38" s="659" t="s">
        <v>63</v>
      </c>
      <c r="D38" s="660">
        <v>24.6318181818182</v>
      </c>
      <c r="E38" s="660">
        <v>21.814814814814799</v>
      </c>
      <c r="F38" s="660">
        <v>23.363636363636399</v>
      </c>
      <c r="G38" s="660">
        <v>19.856060606060598</v>
      </c>
      <c r="H38" s="660">
        <v>18.071428571428601</v>
      </c>
      <c r="I38" s="660">
        <v>15.5416666666667</v>
      </c>
      <c r="J38" s="660">
        <v>15.844444444444445</v>
      </c>
      <c r="K38" s="660">
        <v>17.583333333333332</v>
      </c>
      <c r="L38" s="660">
        <v>16.652777777777779</v>
      </c>
      <c r="M38" s="660">
        <v>14.988888888888889</v>
      </c>
      <c r="N38" s="660">
        <v>20.583333333333332</v>
      </c>
      <c r="O38" s="660">
        <v>21.454545454545453</v>
      </c>
      <c r="P38" s="661">
        <f t="shared" si="2"/>
        <v>19.198895703062377</v>
      </c>
    </row>
    <row r="39" spans="1:16" ht="15.75" customHeight="1" x14ac:dyDescent="0.25">
      <c r="A39" s="684"/>
      <c r="B39" s="47" t="s">
        <v>123</v>
      </c>
      <c r="C39" s="659" t="s">
        <v>63</v>
      </c>
      <c r="D39" s="660">
        <v>14.8888888888889</v>
      </c>
      <c r="E39" s="660">
        <v>14.0833333333333</v>
      </c>
      <c r="F39" s="660">
        <v>14.6666666666667</v>
      </c>
      <c r="G39" s="660">
        <v>14.092592592592601</v>
      </c>
      <c r="H39" s="660">
        <v>15.0119047619048</v>
      </c>
      <c r="I39" s="660">
        <v>12.3819444444444</v>
      </c>
      <c r="J39" s="660">
        <v>13.066666666666666</v>
      </c>
      <c r="K39" s="660">
        <v>14.5</v>
      </c>
      <c r="L39" s="660">
        <v>13.833333333333334</v>
      </c>
      <c r="M39" s="660">
        <v>12.888888888888889</v>
      </c>
      <c r="N39" s="660">
        <v>15.138888888888891</v>
      </c>
      <c r="O39" s="660">
        <v>16.848484848484848</v>
      </c>
      <c r="P39" s="661">
        <f t="shared" si="2"/>
        <v>14.283466109507776</v>
      </c>
    </row>
    <row r="40" spans="1:16" ht="15.75" customHeight="1" x14ac:dyDescent="0.25">
      <c r="A40" s="684"/>
      <c r="B40" s="665" t="s">
        <v>391</v>
      </c>
      <c r="C40" s="659" t="s">
        <v>63</v>
      </c>
      <c r="D40" s="660">
        <v>13.8151709401709</v>
      </c>
      <c r="E40" s="660">
        <v>11.9444444444444</v>
      </c>
      <c r="F40" s="660">
        <v>11.909090909090899</v>
      </c>
      <c r="G40" s="660">
        <v>10.5</v>
      </c>
      <c r="H40" s="660">
        <v>8.21428571428571</v>
      </c>
      <c r="I40" s="660">
        <v>8.125</v>
      </c>
      <c r="J40" s="660">
        <v>10.755555555555558</v>
      </c>
      <c r="K40" s="660">
        <v>11.277777777777777</v>
      </c>
      <c r="L40" s="660">
        <v>11.25</v>
      </c>
      <c r="M40" s="660">
        <v>9.2888888888888879</v>
      </c>
      <c r="N40" s="660">
        <v>10.513888888888889</v>
      </c>
      <c r="O40" s="660">
        <v>11.545454545454545</v>
      </c>
      <c r="P40" s="661">
        <f t="shared" si="2"/>
        <v>10.761629805379796</v>
      </c>
    </row>
    <row r="41" spans="1:16" ht="18" customHeight="1" x14ac:dyDescent="0.25">
      <c r="A41" s="685"/>
      <c r="B41" s="666" t="s">
        <v>212</v>
      </c>
      <c r="C41" s="659" t="s">
        <v>63</v>
      </c>
      <c r="D41" s="660">
        <v>27.589743589743598</v>
      </c>
      <c r="E41" s="660">
        <v>26.211111111111101</v>
      </c>
      <c r="F41" s="660">
        <v>24.766666666666701</v>
      </c>
      <c r="G41" s="660">
        <v>20.7638888888889</v>
      </c>
      <c r="H41" s="660">
        <v>20.878571428571401</v>
      </c>
      <c r="I41" s="660">
        <v>20.066666666666698</v>
      </c>
      <c r="J41" s="660">
        <v>20.166666666666671</v>
      </c>
      <c r="K41" s="660">
        <v>21.680555555555554</v>
      </c>
      <c r="L41" s="660">
        <v>22.5</v>
      </c>
      <c r="M41" s="660">
        <v>21.588888888888889</v>
      </c>
      <c r="N41" s="660">
        <v>22.783333333333335</v>
      </c>
      <c r="O41" s="660">
        <v>25.575757575757574</v>
      </c>
      <c r="P41" s="661">
        <f t="shared" si="2"/>
        <v>22.880987530987539</v>
      </c>
    </row>
    <row r="42" spans="1:16" ht="18" customHeight="1" x14ac:dyDescent="0.25">
      <c r="A42" s="667"/>
      <c r="B42" s="47" t="s">
        <v>392</v>
      </c>
      <c r="C42" s="659" t="s">
        <v>63</v>
      </c>
      <c r="D42" s="660">
        <v>7.1502849002849</v>
      </c>
      <c r="E42" s="660">
        <v>6.9861111111111098</v>
      </c>
      <c r="F42" s="660">
        <v>6.7787878787878801</v>
      </c>
      <c r="G42" s="660">
        <v>5.7222222222222197</v>
      </c>
      <c r="H42" s="660">
        <v>5.1571428571428601</v>
      </c>
      <c r="I42" s="660">
        <v>4.7305555555555596</v>
      </c>
      <c r="J42" s="660">
        <v>5.6088888888888881</v>
      </c>
      <c r="K42" s="660">
        <v>7.125</v>
      </c>
      <c r="L42" s="660">
        <v>7.3750000000000009</v>
      </c>
      <c r="M42" s="660">
        <v>7.0444444444444452</v>
      </c>
      <c r="N42" s="660">
        <v>7.3361111111111112</v>
      </c>
      <c r="O42" s="660">
        <v>7.7900432900432897</v>
      </c>
      <c r="P42" s="661">
        <f t="shared" si="2"/>
        <v>6.5670493549660227</v>
      </c>
    </row>
    <row r="43" spans="1:16" ht="79.5" customHeight="1" x14ac:dyDescent="0.25">
      <c r="A43" s="691" t="s">
        <v>387</v>
      </c>
      <c r="B43" s="691"/>
      <c r="C43" s="691"/>
      <c r="D43" s="691"/>
      <c r="E43" s="691"/>
      <c r="F43" s="691"/>
      <c r="G43" s="691"/>
      <c r="H43" s="691"/>
      <c r="I43" s="691"/>
      <c r="J43" s="691"/>
      <c r="K43" s="691"/>
      <c r="L43" s="691"/>
      <c r="M43" s="691"/>
      <c r="N43" s="691"/>
      <c r="O43" s="691"/>
      <c r="P43" s="691"/>
    </row>
    <row r="44" spans="1:16" ht="22.5" customHeight="1" x14ac:dyDescent="0.25">
      <c r="A44" s="691" t="str">
        <f>A3</f>
        <v>Mercados de Santo Domingo, Enero-Diciembre  2024, (En RD$)</v>
      </c>
      <c r="B44" s="691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</row>
    <row r="45" spans="1:16" ht="6.75" customHeight="1" x14ac:dyDescent="0.25">
      <c r="B45" s="12"/>
      <c r="C45" s="169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6.5" customHeight="1" x14ac:dyDescent="0.25">
      <c r="A46" s="687" t="s">
        <v>0</v>
      </c>
      <c r="B46" s="688"/>
      <c r="C46" s="653" t="s">
        <v>41</v>
      </c>
      <c r="D46" s="654"/>
      <c r="E46" s="654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654"/>
    </row>
    <row r="47" spans="1:16" ht="19.5" customHeight="1" x14ac:dyDescent="0.25">
      <c r="A47" s="687"/>
      <c r="B47" s="688"/>
      <c r="C47" s="655" t="s">
        <v>85</v>
      </c>
      <c r="D47" s="656" t="s">
        <v>1</v>
      </c>
      <c r="E47" s="656" t="s">
        <v>2</v>
      </c>
      <c r="F47" s="656" t="s">
        <v>3</v>
      </c>
      <c r="G47" s="656" t="s">
        <v>4</v>
      </c>
      <c r="H47" s="656" t="s">
        <v>5</v>
      </c>
      <c r="I47" s="656" t="s">
        <v>6</v>
      </c>
      <c r="J47" s="656" t="s">
        <v>7</v>
      </c>
      <c r="K47" s="656" t="s">
        <v>8</v>
      </c>
      <c r="L47" s="656" t="s">
        <v>9</v>
      </c>
      <c r="M47" s="656" t="s">
        <v>389</v>
      </c>
      <c r="N47" s="656" t="s">
        <v>11</v>
      </c>
      <c r="O47" s="656" t="s">
        <v>12</v>
      </c>
      <c r="P47" s="656" t="s">
        <v>13</v>
      </c>
    </row>
    <row r="48" spans="1:16" s="32" customFormat="1" ht="20.25" customHeight="1" x14ac:dyDescent="0.25">
      <c r="A48" s="657" t="s">
        <v>48</v>
      </c>
      <c r="C48" s="668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ht="16.5" customHeight="1" x14ac:dyDescent="0.25">
      <c r="B49" s="47" t="s">
        <v>19</v>
      </c>
      <c r="C49" s="659" t="s">
        <v>63</v>
      </c>
      <c r="D49" s="660">
        <v>57.502136752136799</v>
      </c>
      <c r="E49" s="660">
        <v>55.7777777777778</v>
      </c>
      <c r="F49" s="660">
        <v>59.090909090909101</v>
      </c>
      <c r="G49" s="660">
        <v>60</v>
      </c>
      <c r="H49" s="660">
        <v>68.190476190476204</v>
      </c>
      <c r="I49" s="660">
        <v>67.1805555555556</v>
      </c>
      <c r="J49" s="660">
        <v>69.944444444444443</v>
      </c>
      <c r="K49" s="660">
        <v>70.555555555555557</v>
      </c>
      <c r="L49" s="660">
        <v>69.305555555555557</v>
      </c>
      <c r="M49" s="660">
        <v>69.722222222222229</v>
      </c>
      <c r="N49" s="660">
        <v>73.694444444444443</v>
      </c>
      <c r="O49" s="660">
        <v>74.318181818181813</v>
      </c>
      <c r="P49" s="661">
        <f>AVERAGE(D49:O49)</f>
        <v>66.273521617271641</v>
      </c>
    </row>
    <row r="50" spans="1:16" ht="16.5" customHeight="1" x14ac:dyDescent="0.25">
      <c r="B50" s="47"/>
      <c r="C50" s="177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1"/>
    </row>
    <row r="51" spans="1:16" s="32" customFormat="1" ht="16.5" customHeight="1" x14ac:dyDescent="0.2">
      <c r="A51" s="62" t="s">
        <v>49</v>
      </c>
      <c r="C51" s="662"/>
      <c r="D51" s="663"/>
      <c r="E51" s="663"/>
      <c r="F51" s="663"/>
      <c r="G51" s="663"/>
      <c r="H51" s="663"/>
      <c r="I51" s="663"/>
      <c r="J51" s="663"/>
      <c r="K51" s="663"/>
      <c r="L51" s="663"/>
      <c r="M51" s="663"/>
      <c r="N51" s="663"/>
      <c r="O51" s="663"/>
      <c r="P51" s="661"/>
    </row>
    <row r="52" spans="1:16" ht="16.5" customHeight="1" x14ac:dyDescent="0.25">
      <c r="A52" s="683" t="s">
        <v>125</v>
      </c>
      <c r="B52" s="47" t="s">
        <v>126</v>
      </c>
      <c r="C52" s="659" t="s">
        <v>14</v>
      </c>
      <c r="D52" s="660">
        <v>59.438034188034202</v>
      </c>
      <c r="E52" s="660">
        <v>41.5555555555556</v>
      </c>
      <c r="F52" s="660">
        <v>38.939393939393902</v>
      </c>
      <c r="G52" s="660">
        <v>35.3194444444444</v>
      </c>
      <c r="H52" s="660">
        <v>35.25</v>
      </c>
      <c r="I52" s="660">
        <v>51.2361111111111</v>
      </c>
      <c r="J52" s="660">
        <v>73.222222222222214</v>
      </c>
      <c r="K52" s="660">
        <v>59.097222222222229</v>
      </c>
      <c r="L52" s="660">
        <v>55.69444444444445</v>
      </c>
      <c r="M52" s="660">
        <v>52.077777777777776</v>
      </c>
      <c r="N52" s="660">
        <v>56.847222222222229</v>
      </c>
      <c r="O52" s="660">
        <v>89.545454545454547</v>
      </c>
      <c r="P52" s="661">
        <f t="shared" ref="P52:P83" si="3">AVERAGE(D52:O52)</f>
        <v>54.018573556073555</v>
      </c>
    </row>
    <row r="53" spans="1:16" ht="16.5" customHeight="1" x14ac:dyDescent="0.25">
      <c r="A53" s="684"/>
      <c r="B53" s="47" t="s">
        <v>127</v>
      </c>
      <c r="C53" s="659" t="s">
        <v>14</v>
      </c>
      <c r="D53" s="663">
        <v>194.17735042735001</v>
      </c>
      <c r="E53" s="663">
        <v>149.083333333333</v>
      </c>
      <c r="F53" s="663">
        <v>115.151515151515</v>
      </c>
      <c r="G53" s="663">
        <v>116.388888888889</v>
      </c>
      <c r="H53" s="663">
        <v>100.904761904762</v>
      </c>
      <c r="I53" s="663">
        <v>105.152777777778</v>
      </c>
      <c r="J53" s="663">
        <v>127.33333333333333</v>
      </c>
      <c r="K53" s="663">
        <v>127.77777777777779</v>
      </c>
      <c r="L53" s="663">
        <v>161.87500000000003</v>
      </c>
      <c r="M53" s="663">
        <v>196.2222222222222</v>
      </c>
      <c r="N53" s="663">
        <v>176.98611111111111</v>
      </c>
      <c r="O53" s="663">
        <v>183.10606060606059</v>
      </c>
      <c r="P53" s="661">
        <f t="shared" si="3"/>
        <v>146.17992771117767</v>
      </c>
    </row>
    <row r="54" spans="1:16" ht="16.5" customHeight="1" x14ac:dyDescent="0.25">
      <c r="A54" s="684"/>
      <c r="B54" s="47" t="s">
        <v>128</v>
      </c>
      <c r="C54" s="659" t="s">
        <v>14</v>
      </c>
      <c r="D54" s="660"/>
      <c r="E54" s="660">
        <v>128.18181818181799</v>
      </c>
      <c r="F54" s="660">
        <v>87.727272727272705</v>
      </c>
      <c r="G54" s="660">
        <v>96</v>
      </c>
      <c r="H54" s="660">
        <v>73.8888888888889</v>
      </c>
      <c r="I54" s="660">
        <v>84</v>
      </c>
      <c r="J54" s="660">
        <v>117.5</v>
      </c>
      <c r="K54" s="660">
        <v>122.72727272727273</v>
      </c>
      <c r="L54" s="660">
        <v>138.33333333333334</v>
      </c>
      <c r="M54" s="660">
        <v>150</v>
      </c>
      <c r="N54" s="660">
        <v>137.08333333333334</v>
      </c>
      <c r="O54" s="660">
        <v>131.54761904761907</v>
      </c>
      <c r="P54" s="661">
        <f t="shared" si="3"/>
        <v>115.18086711268529</v>
      </c>
    </row>
    <row r="55" spans="1:16" ht="16.5" customHeight="1" x14ac:dyDescent="0.25">
      <c r="A55" s="685"/>
      <c r="B55" s="47" t="s">
        <v>129</v>
      </c>
      <c r="C55" s="659" t="s">
        <v>14</v>
      </c>
      <c r="D55" s="660">
        <v>115.54594017094</v>
      </c>
      <c r="E55" s="660">
        <v>79.7638888888889</v>
      </c>
      <c r="F55" s="660">
        <v>88.106060606060595</v>
      </c>
      <c r="G55" s="660">
        <v>71.1805555555556</v>
      </c>
      <c r="H55" s="660">
        <v>49.809523809523803</v>
      </c>
      <c r="I55" s="660">
        <v>71.4861111111111</v>
      </c>
      <c r="J55" s="660">
        <v>76.222222222222214</v>
      </c>
      <c r="K55" s="660">
        <v>79.569444444444443</v>
      </c>
      <c r="L55" s="660">
        <v>85.833333333333314</v>
      </c>
      <c r="M55" s="660">
        <v>65.388888888888886</v>
      </c>
      <c r="N55" s="660">
        <v>68.944444444444443</v>
      </c>
      <c r="O55" s="660">
        <v>94.62121212121211</v>
      </c>
      <c r="P55" s="661">
        <f t="shared" si="3"/>
        <v>78.872635466385461</v>
      </c>
    </row>
    <row r="56" spans="1:16" ht="16.5" customHeight="1" x14ac:dyDescent="0.25">
      <c r="A56" s="683" t="s">
        <v>39</v>
      </c>
      <c r="B56" s="47" t="s">
        <v>130</v>
      </c>
      <c r="C56" s="659" t="s">
        <v>14</v>
      </c>
      <c r="D56" s="660">
        <v>206.48005698005699</v>
      </c>
      <c r="E56" s="660">
        <v>160.527777777778</v>
      </c>
      <c r="F56" s="660">
        <v>150.37878787878799</v>
      </c>
      <c r="G56" s="660">
        <v>140.555555555556</v>
      </c>
      <c r="H56" s="660">
        <v>137.59523809523799</v>
      </c>
      <c r="I56" s="660">
        <v>136.569444444444</v>
      </c>
      <c r="J56" s="660">
        <v>131.27777777777777</v>
      </c>
      <c r="K56" s="660">
        <v>138.88888888888889</v>
      </c>
      <c r="L56" s="660">
        <v>177.29166666666666</v>
      </c>
      <c r="M56" s="660">
        <v>199.05555555555554</v>
      </c>
      <c r="N56" s="660">
        <v>225.69444444444446</v>
      </c>
      <c r="O56" s="660">
        <v>213.33333333333331</v>
      </c>
      <c r="P56" s="661">
        <f t="shared" si="3"/>
        <v>168.13737728321061</v>
      </c>
    </row>
    <row r="57" spans="1:16" ht="16.5" customHeight="1" x14ac:dyDescent="0.25">
      <c r="A57" s="685"/>
      <c r="B57" s="47" t="s">
        <v>131</v>
      </c>
      <c r="C57" s="659" t="s">
        <v>14</v>
      </c>
      <c r="D57" s="660">
        <v>110.61075498575499</v>
      </c>
      <c r="E57" s="660">
        <v>110.833333333333</v>
      </c>
      <c r="F57" s="660">
        <v>103.181818181818</v>
      </c>
      <c r="G57" s="660">
        <v>97.5</v>
      </c>
      <c r="H57" s="660">
        <v>90</v>
      </c>
      <c r="I57" s="660"/>
      <c r="J57" s="660">
        <v>125</v>
      </c>
      <c r="K57" s="660">
        <v>125</v>
      </c>
      <c r="L57" s="660">
        <v>160.27777777777774</v>
      </c>
      <c r="M57" s="660">
        <v>166.27777777777777</v>
      </c>
      <c r="N57" s="660">
        <v>164.86111111111111</v>
      </c>
      <c r="O57" s="660">
        <v>134.24242424242425</v>
      </c>
      <c r="P57" s="661">
        <f t="shared" si="3"/>
        <v>126.16227249181789</v>
      </c>
    </row>
    <row r="58" spans="1:16" ht="16.5" customHeight="1" x14ac:dyDescent="0.25">
      <c r="B58" s="47" t="s">
        <v>20</v>
      </c>
      <c r="C58" s="659" t="s">
        <v>14</v>
      </c>
      <c r="D58" s="660">
        <v>36.289886039885999</v>
      </c>
      <c r="E58" s="660">
        <v>37.2916666666667</v>
      </c>
      <c r="F58" s="660">
        <v>40.545454545454497</v>
      </c>
      <c r="G58" s="660">
        <v>38.75</v>
      </c>
      <c r="H58" s="660">
        <v>40.5</v>
      </c>
      <c r="I58" s="660">
        <v>43.0416666666667</v>
      </c>
      <c r="J58" s="660">
        <v>41.133333333333333</v>
      </c>
      <c r="K58" s="660">
        <v>40.94444444444445</v>
      </c>
      <c r="L58" s="660">
        <v>44.861111111111107</v>
      </c>
      <c r="M58" s="660">
        <v>38.944444444444443</v>
      </c>
      <c r="N58" s="660">
        <v>38.18055555555555</v>
      </c>
      <c r="O58" s="660">
        <v>42.151515151515156</v>
      </c>
      <c r="P58" s="661">
        <f t="shared" si="3"/>
        <v>40.219506496589823</v>
      </c>
    </row>
    <row r="59" spans="1:16" ht="16.5" customHeight="1" x14ac:dyDescent="0.25">
      <c r="A59" s="683" t="s">
        <v>21</v>
      </c>
      <c r="B59" s="47" t="s">
        <v>132</v>
      </c>
      <c r="C59" s="659" t="s">
        <v>14</v>
      </c>
      <c r="D59" s="660"/>
      <c r="E59" s="660">
        <v>36.4583333333333</v>
      </c>
      <c r="F59" s="660">
        <v>36.931818181818201</v>
      </c>
      <c r="G59" s="660">
        <v>30.7291666666667</v>
      </c>
      <c r="H59" s="660">
        <v>31.25</v>
      </c>
      <c r="I59" s="660">
        <v>21.428571428571399</v>
      </c>
      <c r="J59" s="660">
        <v>31.736111111111111</v>
      </c>
      <c r="K59" s="660">
        <v>31.770833333333332</v>
      </c>
      <c r="L59" s="660">
        <v>29.079861111111114</v>
      </c>
      <c r="M59" s="660">
        <v>30.138888888888889</v>
      </c>
      <c r="N59" s="660">
        <v>31.25</v>
      </c>
      <c r="O59" s="660">
        <v>30</v>
      </c>
      <c r="P59" s="661">
        <f t="shared" si="3"/>
        <v>30.97941673225764</v>
      </c>
    </row>
    <row r="60" spans="1:16" ht="16.5" customHeight="1" x14ac:dyDescent="0.25">
      <c r="A60" s="685"/>
      <c r="B60" s="47" t="s">
        <v>133</v>
      </c>
      <c r="C60" s="659" t="s">
        <v>14</v>
      </c>
      <c r="D60" s="660">
        <v>36.160523504273499</v>
      </c>
      <c r="E60" s="660">
        <v>39.2708333333333</v>
      </c>
      <c r="F60" s="660">
        <v>40.1325757575758</v>
      </c>
      <c r="G60" s="660">
        <v>33.5069444444444</v>
      </c>
      <c r="H60" s="660">
        <v>32.505952380952401</v>
      </c>
      <c r="I60" s="660">
        <v>35.4479166666667</v>
      </c>
      <c r="J60" s="660">
        <v>35.319444444444443</v>
      </c>
      <c r="K60" s="660">
        <v>35.920138888888893</v>
      </c>
      <c r="L60" s="660">
        <v>39.583333333333336</v>
      </c>
      <c r="M60" s="660">
        <v>37.469444444444441</v>
      </c>
      <c r="N60" s="660">
        <v>37.267361111111114</v>
      </c>
      <c r="O60" s="660">
        <v>37.121212121212125</v>
      </c>
      <c r="P60" s="661">
        <f t="shared" si="3"/>
        <v>36.642140035890037</v>
      </c>
    </row>
    <row r="61" spans="1:16" ht="16.5" customHeight="1" x14ac:dyDescent="0.25">
      <c r="A61" s="683" t="s">
        <v>382</v>
      </c>
      <c r="B61" s="47" t="s">
        <v>393</v>
      </c>
      <c r="C61" s="659" t="s">
        <v>14</v>
      </c>
      <c r="D61" s="660">
        <v>54.230769230769198</v>
      </c>
      <c r="E61" s="660">
        <v>61.5625</v>
      </c>
      <c r="F61" s="660">
        <v>63.3333333333333</v>
      </c>
      <c r="G61" s="660"/>
      <c r="H61" s="660"/>
      <c r="I61" s="660">
        <v>35</v>
      </c>
      <c r="J61" s="660">
        <v>61.555555555555557</v>
      </c>
      <c r="K61" s="660"/>
      <c r="L61" s="660"/>
      <c r="M61" s="660"/>
      <c r="N61" s="660"/>
      <c r="O61" s="660"/>
      <c r="P61" s="661">
        <f t="shared" si="3"/>
        <v>55.136431623931607</v>
      </c>
    </row>
    <row r="62" spans="1:16" ht="16.5" customHeight="1" x14ac:dyDescent="0.25">
      <c r="A62" s="684"/>
      <c r="B62" s="47" t="s">
        <v>135</v>
      </c>
      <c r="C62" s="659" t="s">
        <v>14</v>
      </c>
      <c r="D62" s="660">
        <v>58.028062678062703</v>
      </c>
      <c r="E62" s="660">
        <v>61.25</v>
      </c>
      <c r="F62" s="660">
        <v>63.2575757575758</v>
      </c>
      <c r="G62" s="660">
        <v>61.25</v>
      </c>
      <c r="H62" s="660">
        <v>64.595238095238102</v>
      </c>
      <c r="I62" s="660">
        <v>67.9444444444444</v>
      </c>
      <c r="J62" s="660">
        <v>66.633333333333326</v>
      </c>
      <c r="K62" s="660">
        <v>59.777777777777771</v>
      </c>
      <c r="L62" s="660">
        <v>56.875000000000007</v>
      </c>
      <c r="M62" s="660">
        <v>54.777777777777793</v>
      </c>
      <c r="N62" s="660">
        <v>67.472222222222214</v>
      </c>
      <c r="O62" s="660">
        <v>66.075757575757564</v>
      </c>
      <c r="P62" s="661">
        <f t="shared" si="3"/>
        <v>62.328099138515803</v>
      </c>
    </row>
    <row r="63" spans="1:16" ht="16.5" customHeight="1" x14ac:dyDescent="0.25">
      <c r="A63" s="684"/>
      <c r="B63" s="47" t="s">
        <v>136</v>
      </c>
      <c r="C63" s="659" t="s">
        <v>14</v>
      </c>
      <c r="D63" s="660">
        <v>60.2777777777778</v>
      </c>
      <c r="E63" s="660">
        <v>69.1666666666667</v>
      </c>
      <c r="F63" s="660">
        <v>67.545454545454604</v>
      </c>
      <c r="G63" s="660">
        <v>58.9861111111111</v>
      </c>
      <c r="H63" s="660">
        <v>54.452380952380999</v>
      </c>
      <c r="I63" s="660">
        <v>62.8958333333333</v>
      </c>
      <c r="J63" s="660">
        <v>63.94444444444445</v>
      </c>
      <c r="K63" s="660">
        <v>57.222222222222221</v>
      </c>
      <c r="L63" s="660">
        <v>54.513888888888886</v>
      </c>
      <c r="M63" s="660">
        <v>52.722222222222207</v>
      </c>
      <c r="N63" s="660">
        <v>63.916666666666679</v>
      </c>
      <c r="O63" s="660">
        <v>61.742424242424242</v>
      </c>
      <c r="P63" s="661">
        <f t="shared" si="3"/>
        <v>60.615507756132764</v>
      </c>
    </row>
    <row r="64" spans="1:16" ht="16.5" customHeight="1" x14ac:dyDescent="0.25">
      <c r="A64" s="685"/>
      <c r="B64" s="47" t="s">
        <v>137</v>
      </c>
      <c r="C64" s="659" t="s">
        <v>14</v>
      </c>
      <c r="D64" s="660">
        <v>59.875356125356099</v>
      </c>
      <c r="E64" s="660">
        <v>63.625</v>
      </c>
      <c r="F64" s="660">
        <v>65.212121212121204</v>
      </c>
      <c r="G64" s="660">
        <v>62.733333333333299</v>
      </c>
      <c r="H64" s="660"/>
      <c r="I64" s="660">
        <v>57.9305555555556</v>
      </c>
      <c r="J64" s="660">
        <v>68.333333333333314</v>
      </c>
      <c r="K64" s="660">
        <v>60.958333333333321</v>
      </c>
      <c r="L64" s="660">
        <v>58.333333333333336</v>
      </c>
      <c r="M64" s="660">
        <v>57.277777777777779</v>
      </c>
      <c r="N64" s="660">
        <v>69.263888888888886</v>
      </c>
      <c r="O64" s="660">
        <v>67.848484848484858</v>
      </c>
      <c r="P64" s="661">
        <f t="shared" si="3"/>
        <v>62.853774340137981</v>
      </c>
    </row>
    <row r="65" spans="1:16" ht="16.5" customHeight="1" x14ac:dyDescent="0.25">
      <c r="B65" s="47" t="s">
        <v>22</v>
      </c>
      <c r="C65" s="659" t="s">
        <v>14</v>
      </c>
      <c r="D65" s="660">
        <v>40.914529914529901</v>
      </c>
      <c r="E65" s="660">
        <v>42.9722222222222</v>
      </c>
      <c r="F65" s="660">
        <v>44.772727272727302</v>
      </c>
      <c r="G65" s="660">
        <v>45.5555555555555</v>
      </c>
      <c r="H65" s="660">
        <v>47.297619047619001</v>
      </c>
      <c r="I65" s="660">
        <v>42.5277777777778</v>
      </c>
      <c r="J65" s="660">
        <v>43.366666666666667</v>
      </c>
      <c r="K65" s="660">
        <v>47.777777777777771</v>
      </c>
      <c r="L65" s="660">
        <v>46.736111111111107</v>
      </c>
      <c r="M65" s="660">
        <v>51.277777777777779</v>
      </c>
      <c r="N65" s="660">
        <v>52.527777777777779</v>
      </c>
      <c r="O65" s="660">
        <v>47.030303030303024</v>
      </c>
      <c r="P65" s="661">
        <f t="shared" si="3"/>
        <v>46.063070494320492</v>
      </c>
    </row>
    <row r="66" spans="1:16" ht="16.5" customHeight="1" x14ac:dyDescent="0.25">
      <c r="B66" s="47" t="s">
        <v>23</v>
      </c>
      <c r="C66" s="659" t="s">
        <v>14</v>
      </c>
      <c r="D66" s="660">
        <v>35.301180301180302</v>
      </c>
      <c r="E66" s="660">
        <v>33.593253968253997</v>
      </c>
      <c r="F66" s="660">
        <v>24.803030303030301</v>
      </c>
      <c r="G66" s="660">
        <v>22.3333333333333</v>
      </c>
      <c r="H66" s="660">
        <v>22.790476190476198</v>
      </c>
      <c r="I66" s="660">
        <v>23.4583333333333</v>
      </c>
      <c r="J66" s="660">
        <v>22.7</v>
      </c>
      <c r="K66" s="660">
        <v>23.361111111111111</v>
      </c>
      <c r="L66" s="660">
        <v>28.416666666666671</v>
      </c>
      <c r="M66" s="660">
        <v>27.544444444444441</v>
      </c>
      <c r="N66" s="660">
        <v>24.644444444444446</v>
      </c>
      <c r="O66" s="660">
        <v>26.742424242424246</v>
      </c>
      <c r="P66" s="661">
        <f t="shared" si="3"/>
        <v>26.307391528224855</v>
      </c>
    </row>
    <row r="67" spans="1:16" ht="16.5" customHeight="1" x14ac:dyDescent="0.25">
      <c r="B67" s="47" t="s">
        <v>24</v>
      </c>
      <c r="C67" s="659" t="s">
        <v>63</v>
      </c>
      <c r="D67" s="660">
        <v>29.285612535612501</v>
      </c>
      <c r="E67" s="660">
        <v>28.425000000000001</v>
      </c>
      <c r="F67" s="660">
        <v>26.696969696969699</v>
      </c>
      <c r="G67" s="660">
        <v>25.5833333333333</v>
      </c>
      <c r="H67" s="660">
        <v>25.3333333333333</v>
      </c>
      <c r="I67" s="660">
        <v>29.7222222222222</v>
      </c>
      <c r="J67" s="660">
        <v>33.36666666666666</v>
      </c>
      <c r="K67" s="660">
        <v>35.833333333333336</v>
      </c>
      <c r="L67" s="660">
        <v>35.138888888888886</v>
      </c>
      <c r="M67" s="660">
        <v>32.211111111111116</v>
      </c>
      <c r="N67" s="660">
        <v>31.416666666666668</v>
      </c>
      <c r="O67" s="660">
        <v>30.196969696969699</v>
      </c>
      <c r="P67" s="661">
        <f t="shared" si="3"/>
        <v>30.267508957092279</v>
      </c>
    </row>
    <row r="68" spans="1:16" ht="16.5" customHeight="1" x14ac:dyDescent="0.25">
      <c r="A68" s="683" t="s">
        <v>138</v>
      </c>
      <c r="B68" s="47" t="s">
        <v>139</v>
      </c>
      <c r="C68" s="659" t="s">
        <v>14</v>
      </c>
      <c r="D68" s="660">
        <v>43.537393162393201</v>
      </c>
      <c r="E68" s="660">
        <v>45.0138888888889</v>
      </c>
      <c r="F68" s="660">
        <v>42.545454545454596</v>
      </c>
      <c r="G68" s="660">
        <v>39.4305555555555</v>
      </c>
      <c r="H68" s="660">
        <v>45.690476190476197</v>
      </c>
      <c r="I68" s="660">
        <v>47.9722222222222</v>
      </c>
      <c r="J68" s="660">
        <v>45.944444444444443</v>
      </c>
      <c r="K68" s="660">
        <v>43.402777777777771</v>
      </c>
      <c r="L68" s="660">
        <v>45</v>
      </c>
      <c r="M68" s="660">
        <v>42.977777777777774</v>
      </c>
      <c r="N68" s="660">
        <v>43.777777777777771</v>
      </c>
      <c r="O68" s="660">
        <v>48.030303030303024</v>
      </c>
      <c r="P68" s="661">
        <f t="shared" si="3"/>
        <v>44.443589281089281</v>
      </c>
    </row>
    <row r="69" spans="1:16" ht="16.5" customHeight="1" x14ac:dyDescent="0.25">
      <c r="A69" s="685"/>
      <c r="B69" s="47" t="s">
        <v>140</v>
      </c>
      <c r="C69" s="659" t="s">
        <v>14</v>
      </c>
      <c r="D69" s="660">
        <v>56.448717948717999</v>
      </c>
      <c r="E69" s="660">
        <v>58.5694444444445</v>
      </c>
      <c r="F69" s="660">
        <v>46.939393939393902</v>
      </c>
      <c r="G69" s="660">
        <v>40.3888888888889</v>
      </c>
      <c r="H69" s="660">
        <v>53.226190476190503</v>
      </c>
      <c r="I69" s="660">
        <v>56.0694444444444</v>
      </c>
      <c r="J69" s="660">
        <v>47.388888888888893</v>
      </c>
      <c r="K69" s="660">
        <v>40.111111111111107</v>
      </c>
      <c r="L69" s="660">
        <v>40.833333333333336</v>
      </c>
      <c r="M69" s="660">
        <v>40.222222222222214</v>
      </c>
      <c r="N69" s="660">
        <v>41.972222222222221</v>
      </c>
      <c r="O69" s="660">
        <v>44.515151515151516</v>
      </c>
      <c r="P69" s="661">
        <f t="shared" si="3"/>
        <v>47.223750786250783</v>
      </c>
    </row>
    <row r="70" spans="1:16" ht="16.5" customHeight="1" x14ac:dyDescent="0.25">
      <c r="B70" s="47" t="s">
        <v>25</v>
      </c>
      <c r="C70" s="659" t="s">
        <v>14</v>
      </c>
      <c r="D70" s="660">
        <v>49.786324786324798</v>
      </c>
      <c r="E70" s="660">
        <v>63.7361111111111</v>
      </c>
      <c r="F70" s="660">
        <v>59.621212121212103</v>
      </c>
      <c r="G70" s="660">
        <v>45.4861111111111</v>
      </c>
      <c r="H70" s="660">
        <v>36.173809523809503</v>
      </c>
      <c r="I70" s="660">
        <v>34.0416666666667</v>
      </c>
      <c r="J70" s="660">
        <v>54.888888888888893</v>
      </c>
      <c r="K70" s="660">
        <v>58.194444444444436</v>
      </c>
      <c r="L70" s="660">
        <v>48.19444444444445</v>
      </c>
      <c r="M70" s="660">
        <v>42.722222222222214</v>
      </c>
      <c r="N70" s="660">
        <v>40.208333333333336</v>
      </c>
      <c r="O70" s="660">
        <v>41.590909090909093</v>
      </c>
      <c r="P70" s="661">
        <f t="shared" si="3"/>
        <v>47.887039812039824</v>
      </c>
    </row>
    <row r="71" spans="1:16" ht="16.5" customHeight="1" x14ac:dyDescent="0.25">
      <c r="B71" s="47" t="s">
        <v>26</v>
      </c>
      <c r="C71" s="659" t="s">
        <v>63</v>
      </c>
      <c r="D71" s="660">
        <v>116.35113960114001</v>
      </c>
      <c r="E71" s="660">
        <v>105.597222222222</v>
      </c>
      <c r="F71" s="660">
        <v>100.90909090909101</v>
      </c>
      <c r="G71" s="660">
        <v>99.3055555555555</v>
      </c>
      <c r="H71" s="660">
        <v>98.726190476190496</v>
      </c>
      <c r="I71" s="660">
        <v>101.972222222222</v>
      </c>
      <c r="J71" s="660">
        <v>104.83333333333333</v>
      </c>
      <c r="K71" s="660">
        <v>107.63888888888887</v>
      </c>
      <c r="L71" s="660">
        <v>110.06944444444444</v>
      </c>
      <c r="M71" s="660">
        <v>115.33333333333334</v>
      </c>
      <c r="N71" s="660">
        <v>113.79166666666664</v>
      </c>
      <c r="O71" s="660">
        <v>113.78787878787877</v>
      </c>
      <c r="P71" s="661">
        <f t="shared" si="3"/>
        <v>107.35966387008055</v>
      </c>
    </row>
    <row r="72" spans="1:16" ht="16.5" customHeight="1" x14ac:dyDescent="0.25">
      <c r="A72" s="683" t="s">
        <v>141</v>
      </c>
      <c r="B72" s="47" t="s">
        <v>142</v>
      </c>
      <c r="C72" s="659" t="s">
        <v>14</v>
      </c>
      <c r="D72" s="660">
        <v>57.127492877492898</v>
      </c>
      <c r="E72" s="660">
        <v>56.1805555555556</v>
      </c>
      <c r="F72" s="660">
        <v>46.590909090909101</v>
      </c>
      <c r="G72" s="660">
        <v>35.4305555555556</v>
      </c>
      <c r="H72" s="660">
        <v>37.261904761904802</v>
      </c>
      <c r="I72" s="660">
        <v>46.5833333333333</v>
      </c>
      <c r="J72" s="660">
        <v>64.944444444444429</v>
      </c>
      <c r="K72" s="660">
        <v>52.81944444444445</v>
      </c>
      <c r="L72" s="660">
        <v>50.208333333333336</v>
      </c>
      <c r="M72" s="660">
        <v>50.833333333333329</v>
      </c>
      <c r="N72" s="660">
        <v>48.236111111111114</v>
      </c>
      <c r="O72" s="660">
        <v>52.954545454545453</v>
      </c>
      <c r="P72" s="661">
        <f t="shared" si="3"/>
        <v>49.930913607996949</v>
      </c>
    </row>
    <row r="73" spans="1:16" ht="16.5" customHeight="1" x14ac:dyDescent="0.25">
      <c r="A73" s="685"/>
      <c r="B73" s="47" t="s">
        <v>143</v>
      </c>
      <c r="C73" s="659" t="s">
        <v>14</v>
      </c>
      <c r="D73" s="660">
        <v>51.5238603988604</v>
      </c>
      <c r="E73" s="660">
        <v>40.6388888888889</v>
      </c>
      <c r="F73" s="660">
        <v>32.954545454545404</v>
      </c>
      <c r="G73" s="660">
        <v>25.4305555555556</v>
      </c>
      <c r="H73" s="660">
        <v>24.1428571428571</v>
      </c>
      <c r="I73" s="660">
        <v>31.022222222222201</v>
      </c>
      <c r="J73" s="660">
        <v>48.388888888888886</v>
      </c>
      <c r="K73" s="660">
        <v>40.666666666666671</v>
      </c>
      <c r="L73" s="660">
        <v>39.972222222222221</v>
      </c>
      <c r="M73" s="660">
        <v>49.055555555555557</v>
      </c>
      <c r="N73" s="660">
        <v>40.291666666666664</v>
      </c>
      <c r="O73" s="660">
        <v>38.878787878787882</v>
      </c>
      <c r="P73" s="661">
        <f t="shared" si="3"/>
        <v>38.580559795143124</v>
      </c>
    </row>
    <row r="74" spans="1:16" ht="16.5" customHeight="1" x14ac:dyDescent="0.25">
      <c r="B74" s="47" t="s">
        <v>27</v>
      </c>
      <c r="C74" s="659" t="s">
        <v>14</v>
      </c>
      <c r="D74" s="660">
        <v>39.8294159544159</v>
      </c>
      <c r="E74" s="660">
        <v>35.4722222222222</v>
      </c>
      <c r="F74" s="660">
        <v>33.939393939393902</v>
      </c>
      <c r="G74" s="660">
        <v>31.8472222222222</v>
      </c>
      <c r="H74" s="660">
        <v>30.8047619047619</v>
      </c>
      <c r="I74" s="660">
        <v>38.4722222222222</v>
      </c>
      <c r="J74" s="660">
        <v>52.68888888888889</v>
      </c>
      <c r="K74" s="660">
        <v>57.902777777777771</v>
      </c>
      <c r="L74" s="660">
        <v>54.513888888888893</v>
      </c>
      <c r="M74" s="660">
        <v>51.166666666666671</v>
      </c>
      <c r="N74" s="660">
        <v>41</v>
      </c>
      <c r="O74" s="660">
        <v>39.621212121212118</v>
      </c>
      <c r="P74" s="661">
        <f t="shared" si="3"/>
        <v>42.27155606738939</v>
      </c>
    </row>
    <row r="75" spans="1:16" ht="16.5" customHeight="1" x14ac:dyDescent="0.25">
      <c r="B75" s="47" t="s">
        <v>28</v>
      </c>
      <c r="C75" s="659" t="s">
        <v>14</v>
      </c>
      <c r="D75" s="660">
        <v>55.132478632478602</v>
      </c>
      <c r="E75" s="660">
        <v>53.2638888888889</v>
      </c>
      <c r="F75" s="660">
        <v>55.515151515151501</v>
      </c>
      <c r="G75" s="660">
        <v>51.875</v>
      </c>
      <c r="H75" s="660">
        <v>65.678571428571402</v>
      </c>
      <c r="I75" s="660">
        <v>82.5347222222222</v>
      </c>
      <c r="J75" s="660">
        <v>78.444444444444429</v>
      </c>
      <c r="K75" s="660">
        <v>67.9861111111111</v>
      </c>
      <c r="L75" s="660">
        <v>67.222222222222214</v>
      </c>
      <c r="M75" s="660">
        <v>65.177777777777763</v>
      </c>
      <c r="N75" s="660">
        <v>72.138888888888872</v>
      </c>
      <c r="O75" s="660">
        <v>70.772727272727266</v>
      </c>
      <c r="P75" s="661">
        <f t="shared" si="3"/>
        <v>65.478498700373692</v>
      </c>
    </row>
    <row r="76" spans="1:16" ht="16.5" customHeight="1" x14ac:dyDescent="0.25">
      <c r="B76" s="47" t="s">
        <v>50</v>
      </c>
      <c r="C76" s="659" t="s">
        <v>14</v>
      </c>
      <c r="D76" s="660">
        <v>55.388176638176702</v>
      </c>
      <c r="E76" s="660">
        <v>52.4166666666667</v>
      </c>
      <c r="F76" s="660">
        <v>54.924242424242401</v>
      </c>
      <c r="G76" s="660">
        <v>52.0138888888889</v>
      </c>
      <c r="H76" s="660">
        <v>65.988095238095198</v>
      </c>
      <c r="I76" s="660">
        <v>81.7013888888889</v>
      </c>
      <c r="J76" s="660">
        <v>79.222222222222214</v>
      </c>
      <c r="K76" s="660">
        <v>70.486111111111114</v>
      </c>
      <c r="L76" s="660">
        <v>67.499999999999986</v>
      </c>
      <c r="M76" s="660">
        <v>65.333333333333329</v>
      </c>
      <c r="N76" s="660">
        <v>73.069444444444443</v>
      </c>
      <c r="O76" s="660">
        <v>72.878787878787875</v>
      </c>
      <c r="P76" s="661">
        <f t="shared" si="3"/>
        <v>65.910196477904819</v>
      </c>
    </row>
    <row r="77" spans="1:16" ht="16.5" customHeight="1" x14ac:dyDescent="0.25">
      <c r="B77" s="47" t="s">
        <v>29</v>
      </c>
      <c r="C77" s="659" t="s">
        <v>14</v>
      </c>
      <c r="D77" s="660">
        <v>65.382478632478694</v>
      </c>
      <c r="E77" s="660">
        <v>60.9305555555556</v>
      </c>
      <c r="F77" s="660">
        <v>54.015151515151501</v>
      </c>
      <c r="G77" s="660">
        <v>54.5694444444445</v>
      </c>
      <c r="H77" s="660">
        <v>59.464285714285701</v>
      </c>
      <c r="I77" s="660">
        <v>59.6666666666667</v>
      </c>
      <c r="J77" s="660">
        <v>62.911111111111111</v>
      </c>
      <c r="K77" s="660">
        <v>63</v>
      </c>
      <c r="L77" s="660">
        <v>61.694444444444457</v>
      </c>
      <c r="M77" s="660">
        <v>61.227777777777789</v>
      </c>
      <c r="N77" s="660">
        <v>64.805555555555557</v>
      </c>
      <c r="O77" s="660">
        <v>65.13636363636364</v>
      </c>
      <c r="P77" s="661">
        <f t="shared" si="3"/>
        <v>61.066986254486267</v>
      </c>
    </row>
    <row r="78" spans="1:16" ht="16.5" customHeight="1" x14ac:dyDescent="0.25">
      <c r="B78" s="47" t="s">
        <v>30</v>
      </c>
      <c r="C78" s="659" t="s">
        <v>14</v>
      </c>
      <c r="D78" s="660">
        <v>84.709757834757795</v>
      </c>
      <c r="E78" s="660">
        <v>79.1527777777778</v>
      </c>
      <c r="F78" s="660">
        <v>82.878787878787904</v>
      </c>
      <c r="G78" s="660">
        <v>76.8055555555556</v>
      </c>
      <c r="H78" s="660">
        <v>76.202380952381006</v>
      </c>
      <c r="I78" s="660">
        <v>86.0972222222222</v>
      </c>
      <c r="J78" s="660">
        <v>261.91666666666663</v>
      </c>
      <c r="K78" s="660">
        <v>188.33333333333337</v>
      </c>
      <c r="L78" s="660">
        <v>113.75</v>
      </c>
      <c r="M78" s="660">
        <v>110.22222222222221</v>
      </c>
      <c r="N78" s="660">
        <v>118.81944444444444</v>
      </c>
      <c r="O78" s="660">
        <v>101.66666666666669</v>
      </c>
      <c r="P78" s="661">
        <f t="shared" si="3"/>
        <v>115.04623462956796</v>
      </c>
    </row>
    <row r="79" spans="1:16" ht="16.5" customHeight="1" x14ac:dyDescent="0.25">
      <c r="B79" s="47" t="s">
        <v>31</v>
      </c>
      <c r="C79" s="659" t="s">
        <v>95</v>
      </c>
      <c r="D79" s="669">
        <v>54.306267806267797</v>
      </c>
      <c r="E79" s="669">
        <v>53.134259259259302</v>
      </c>
      <c r="F79" s="669">
        <v>48.484848484848499</v>
      </c>
      <c r="G79" s="669">
        <v>46.3194444444444</v>
      </c>
      <c r="H79" s="660">
        <v>50.952380952380999</v>
      </c>
      <c r="I79" s="660">
        <v>61.1875</v>
      </c>
      <c r="J79" s="660">
        <v>58.44444444444445</v>
      </c>
      <c r="K79" s="660">
        <v>59.097222222222229</v>
      </c>
      <c r="L79" s="660">
        <v>61.736111111111107</v>
      </c>
      <c r="M79" s="660">
        <v>73.900000000000006</v>
      </c>
      <c r="N79" s="660">
        <v>60.989417989417973</v>
      </c>
      <c r="O79" s="660">
        <v>54.985569985569988</v>
      </c>
      <c r="P79" s="661">
        <f t="shared" si="3"/>
        <v>56.961455558330556</v>
      </c>
    </row>
    <row r="80" spans="1:16" ht="16.5" customHeight="1" x14ac:dyDescent="0.25">
      <c r="A80" s="683" t="s">
        <v>51</v>
      </c>
      <c r="B80" s="47" t="s">
        <v>144</v>
      </c>
      <c r="C80" s="659" t="s">
        <v>82</v>
      </c>
      <c r="D80" s="660">
        <v>75.203703703703695</v>
      </c>
      <c r="E80" s="660">
        <v>72.0277777777778</v>
      </c>
      <c r="F80" s="660">
        <v>73.712121212121204</v>
      </c>
      <c r="G80" s="660">
        <v>71.3888888888889</v>
      </c>
      <c r="H80" s="669">
        <v>70.547619047619094</v>
      </c>
      <c r="I80" s="669">
        <v>68.3611111111111</v>
      </c>
      <c r="J80" s="669">
        <v>69.944444444444429</v>
      </c>
      <c r="K80" s="669">
        <v>72.569444444444443</v>
      </c>
      <c r="L80" s="669">
        <v>72.152777777777786</v>
      </c>
      <c r="M80" s="669">
        <v>71.555555555555571</v>
      </c>
      <c r="N80" s="669">
        <v>69.458333333333343</v>
      </c>
      <c r="O80" s="669">
        <v>71.287878787878796</v>
      </c>
      <c r="P80" s="661">
        <f t="shared" si="3"/>
        <v>71.517471340388013</v>
      </c>
    </row>
    <row r="81" spans="1:16" ht="16.5" customHeight="1" x14ac:dyDescent="0.25">
      <c r="A81" s="685"/>
      <c r="B81" s="47" t="s">
        <v>145</v>
      </c>
      <c r="C81" s="659" t="s">
        <v>82</v>
      </c>
      <c r="D81" s="660">
        <v>79.054131054131105</v>
      </c>
      <c r="E81" s="660">
        <v>81.5</v>
      </c>
      <c r="F81" s="660">
        <v>86.969696969696997</v>
      </c>
      <c r="G81" s="660">
        <v>89.5138888888889</v>
      </c>
      <c r="H81" s="660">
        <v>95.988095238095198</v>
      </c>
      <c r="I81" s="660">
        <v>103.7225</v>
      </c>
      <c r="J81" s="660">
        <v>129.11111111111111</v>
      </c>
      <c r="K81" s="660">
        <v>96.805555555555543</v>
      </c>
      <c r="L81" s="660">
        <v>92.6388888888889</v>
      </c>
      <c r="M81" s="660">
        <v>110.5</v>
      </c>
      <c r="N81" s="660">
        <v>113.81944444444441</v>
      </c>
      <c r="O81" s="660">
        <v>91.287878787878796</v>
      </c>
      <c r="P81" s="661">
        <f t="shared" si="3"/>
        <v>97.57593257822424</v>
      </c>
    </row>
    <row r="82" spans="1:16" ht="16.5" customHeight="1" x14ac:dyDescent="0.25">
      <c r="A82" s="667"/>
      <c r="B82" s="47" t="s">
        <v>43</v>
      </c>
      <c r="C82" s="659" t="s">
        <v>14</v>
      </c>
      <c r="D82" s="660">
        <v>47.445156695156697</v>
      </c>
      <c r="E82" s="660">
        <v>43.689814814814802</v>
      </c>
      <c r="F82" s="660">
        <v>43.636363636363598</v>
      </c>
      <c r="G82" s="660">
        <v>40.2777777777778</v>
      </c>
      <c r="H82" s="660">
        <v>43.178571428571402</v>
      </c>
      <c r="I82" s="660">
        <v>53.5833333333333</v>
      </c>
      <c r="J82" s="660">
        <v>64.638888888888886</v>
      </c>
      <c r="K82" s="660">
        <v>52.361111111111107</v>
      </c>
      <c r="L82" s="660">
        <v>44.583333333333336</v>
      </c>
      <c r="M82" s="660">
        <v>45.111111111111107</v>
      </c>
      <c r="N82" s="660">
        <v>48.05555555555555</v>
      </c>
      <c r="O82" s="660">
        <v>47.924242424242422</v>
      </c>
      <c r="P82" s="661">
        <f t="shared" si="3"/>
        <v>47.873771675855004</v>
      </c>
    </row>
    <row r="83" spans="1:16" ht="16.5" customHeight="1" x14ac:dyDescent="0.25">
      <c r="A83" s="667"/>
      <c r="B83" s="47" t="s">
        <v>52</v>
      </c>
      <c r="C83" s="659" t="s">
        <v>82</v>
      </c>
      <c r="D83" s="44">
        <v>132.55429703371399</v>
      </c>
      <c r="E83" s="44">
        <v>145.082235095822</v>
      </c>
      <c r="F83" s="44">
        <v>98.614554637281898</v>
      </c>
      <c r="G83" s="44">
        <v>71.851952495974203</v>
      </c>
      <c r="H83" s="660">
        <v>63.766406726340797</v>
      </c>
      <c r="I83" s="660">
        <v>59.382716049382701</v>
      </c>
      <c r="J83" s="660">
        <v>59.93258673693456</v>
      </c>
      <c r="K83" s="660">
        <v>60.354770531400966</v>
      </c>
      <c r="L83" s="660">
        <v>62.604166666666679</v>
      </c>
      <c r="M83" s="660">
        <v>66.944444444444429</v>
      </c>
      <c r="N83" s="660">
        <v>75.392878055921528</v>
      </c>
      <c r="O83" s="660">
        <v>83.738430692626338</v>
      </c>
      <c r="P83" s="661">
        <f t="shared" si="3"/>
        <v>81.68495326387584</v>
      </c>
    </row>
    <row r="84" spans="1:16" s="11" customFormat="1" x14ac:dyDescent="0.25">
      <c r="A84" s="130"/>
      <c r="B84" s="15"/>
      <c r="C84" s="81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"/>
    </row>
    <row r="85" spans="1:16" s="11" customFormat="1" ht="68.25" customHeight="1" x14ac:dyDescent="0.3">
      <c r="A85" s="686" t="s">
        <v>387</v>
      </c>
      <c r="B85" s="686"/>
      <c r="C85" s="686"/>
      <c r="D85" s="686"/>
      <c r="E85" s="686"/>
      <c r="F85" s="686"/>
      <c r="G85" s="686"/>
      <c r="H85" s="686"/>
      <c r="I85" s="686"/>
      <c r="J85" s="686"/>
      <c r="K85" s="686"/>
      <c r="L85" s="686"/>
      <c r="M85" s="686"/>
      <c r="N85" s="686"/>
      <c r="O85" s="686"/>
      <c r="P85" s="686"/>
    </row>
    <row r="86" spans="1:16" s="11" customFormat="1" ht="25.5" customHeight="1" x14ac:dyDescent="0.3">
      <c r="A86" s="686" t="str">
        <f>A3</f>
        <v>Mercados de Santo Domingo, Enero-Diciembre  2024, (En RD$)</v>
      </c>
      <c r="B86" s="686"/>
      <c r="C86" s="686"/>
      <c r="D86" s="686"/>
      <c r="E86" s="686"/>
      <c r="F86" s="686"/>
      <c r="G86" s="686"/>
      <c r="H86" s="686"/>
      <c r="I86" s="686"/>
      <c r="J86" s="686"/>
      <c r="K86" s="686"/>
      <c r="L86" s="686"/>
      <c r="M86" s="686"/>
      <c r="N86" s="686"/>
      <c r="O86" s="686"/>
      <c r="P86" s="686"/>
    </row>
    <row r="87" spans="1:16" s="11" customFormat="1" ht="6.75" customHeight="1" x14ac:dyDescent="0.25">
      <c r="A87" s="130"/>
      <c r="B87" s="8"/>
      <c r="C87" s="79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6.5" customHeight="1" x14ac:dyDescent="0.25">
      <c r="A88" s="687" t="s">
        <v>0</v>
      </c>
      <c r="B88" s="688"/>
      <c r="C88" s="653" t="s">
        <v>41</v>
      </c>
      <c r="D88" s="654"/>
      <c r="E88" s="654"/>
      <c r="F88" s="654"/>
      <c r="G88" s="654"/>
      <c r="H88" s="654"/>
      <c r="I88" s="654"/>
      <c r="J88" s="654"/>
      <c r="K88" s="654"/>
      <c r="L88" s="654"/>
      <c r="M88" s="653"/>
      <c r="N88" s="653"/>
      <c r="O88" s="653"/>
      <c r="P88" s="653"/>
    </row>
    <row r="89" spans="1:16" ht="19.5" customHeight="1" x14ac:dyDescent="0.25">
      <c r="A89" s="687"/>
      <c r="B89" s="688"/>
      <c r="C89" s="655" t="s">
        <v>85</v>
      </c>
      <c r="D89" s="656" t="s">
        <v>1</v>
      </c>
      <c r="E89" s="656" t="s">
        <v>2</v>
      </c>
      <c r="F89" s="656" t="s">
        <v>3</v>
      </c>
      <c r="G89" s="656" t="s">
        <v>4</v>
      </c>
      <c r="H89" s="656" t="s">
        <v>5</v>
      </c>
      <c r="I89" s="656" t="s">
        <v>6</v>
      </c>
      <c r="J89" s="656" t="s">
        <v>7</v>
      </c>
      <c r="K89" s="656" t="s">
        <v>8</v>
      </c>
      <c r="L89" s="656" t="s">
        <v>9</v>
      </c>
      <c r="M89" s="655" t="s">
        <v>389</v>
      </c>
      <c r="N89" s="655" t="s">
        <v>11</v>
      </c>
      <c r="O89" s="655" t="s">
        <v>12</v>
      </c>
      <c r="P89" s="655" t="s">
        <v>13</v>
      </c>
    </row>
    <row r="90" spans="1:16" s="32" customFormat="1" ht="19.5" customHeight="1" x14ac:dyDescent="0.25">
      <c r="A90" s="670" t="s">
        <v>53</v>
      </c>
      <c r="C90" s="662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</row>
    <row r="91" spans="1:16" ht="18" customHeight="1" x14ac:dyDescent="0.25">
      <c r="A91" s="683" t="s">
        <v>32</v>
      </c>
      <c r="B91" s="47" t="s">
        <v>394</v>
      </c>
      <c r="C91" s="659" t="s">
        <v>63</v>
      </c>
      <c r="D91" s="660">
        <v>31.8333333333333</v>
      </c>
      <c r="E91" s="660">
        <v>40</v>
      </c>
      <c r="F91" s="660"/>
      <c r="G91" s="660">
        <v>35</v>
      </c>
      <c r="H91" s="660">
        <v>42.434523809523803</v>
      </c>
      <c r="I91" s="660">
        <v>42.121212121212103</v>
      </c>
      <c r="J91" s="660">
        <v>38.144444444444453</v>
      </c>
      <c r="K91" s="660">
        <v>36.597222222222221</v>
      </c>
      <c r="L91" s="660">
        <v>30.416666666666668</v>
      </c>
      <c r="M91" s="660">
        <v>34.888888888888886</v>
      </c>
      <c r="N91" s="660">
        <v>39.861111111111107</v>
      </c>
      <c r="O91" s="660">
        <v>39.18181818181818</v>
      </c>
      <c r="P91" s="661">
        <f>AVERAGE(D91:O91)</f>
        <v>37.316292798110972</v>
      </c>
    </row>
    <row r="92" spans="1:16" ht="17.25" customHeight="1" x14ac:dyDescent="0.25">
      <c r="A92" s="684"/>
      <c r="B92" s="47" t="s">
        <v>395</v>
      </c>
      <c r="C92" s="659" t="s">
        <v>63</v>
      </c>
      <c r="D92" s="660">
        <v>38.444800569800599</v>
      </c>
      <c r="E92" s="660">
        <v>44.7222222222222</v>
      </c>
      <c r="F92" s="660">
        <v>56.022727272727302</v>
      </c>
      <c r="G92" s="660">
        <v>53.25</v>
      </c>
      <c r="H92" s="660"/>
      <c r="I92" s="660"/>
      <c r="J92" s="660"/>
      <c r="K92" s="660"/>
      <c r="L92" s="660"/>
      <c r="M92" s="660">
        <v>39.821428571428569</v>
      </c>
      <c r="N92" s="660">
        <v>39.013888888888886</v>
      </c>
      <c r="O92" s="660">
        <v>38.060606060606062</v>
      </c>
      <c r="P92" s="661">
        <f t="shared" ref="P92:P127" si="4">AVERAGE(D92:O92)</f>
        <v>44.190810512239089</v>
      </c>
    </row>
    <row r="93" spans="1:16" ht="17.25" customHeight="1" x14ac:dyDescent="0.25">
      <c r="A93" s="684"/>
      <c r="B93" s="47" t="s">
        <v>396</v>
      </c>
      <c r="C93" s="659" t="s">
        <v>63</v>
      </c>
      <c r="D93" s="660"/>
      <c r="E93" s="660"/>
      <c r="F93" s="660"/>
      <c r="G93" s="660"/>
      <c r="H93" s="660"/>
      <c r="I93" s="660">
        <v>72.1180555555556</v>
      </c>
      <c r="J93" s="660">
        <v>63.794444444444444</v>
      </c>
      <c r="K93" s="660">
        <v>58.124999999999993</v>
      </c>
      <c r="L93" s="660">
        <v>56.5</v>
      </c>
      <c r="M93" s="660">
        <v>57.5</v>
      </c>
      <c r="N93" s="660"/>
      <c r="O93" s="660"/>
      <c r="P93" s="661">
        <f t="shared" si="4"/>
        <v>61.607500000000002</v>
      </c>
    </row>
    <row r="94" spans="1:16" ht="16.5" customHeight="1" x14ac:dyDescent="0.25">
      <c r="A94" s="684"/>
      <c r="B94" s="47" t="s">
        <v>397</v>
      </c>
      <c r="C94" s="659" t="s">
        <v>63</v>
      </c>
      <c r="D94" s="660">
        <v>37.5416666666667</v>
      </c>
      <c r="E94" s="660">
        <v>38.6805555555556</v>
      </c>
      <c r="F94" s="660">
        <v>46.954545454545503</v>
      </c>
      <c r="G94" s="660">
        <v>66.8055555555556</v>
      </c>
      <c r="H94" s="660">
        <v>86.893939393939405</v>
      </c>
      <c r="I94" s="660"/>
      <c r="J94" s="660"/>
      <c r="K94" s="660"/>
      <c r="L94" s="660"/>
      <c r="M94" s="660">
        <v>35</v>
      </c>
      <c r="N94" s="660"/>
      <c r="O94" s="660"/>
      <c r="P94" s="661">
        <f t="shared" si="4"/>
        <v>51.979377104377136</v>
      </c>
    </row>
    <row r="95" spans="1:16" ht="18" customHeight="1" x14ac:dyDescent="0.25">
      <c r="A95" s="684"/>
      <c r="B95" s="47" t="s">
        <v>398</v>
      </c>
      <c r="C95" s="659" t="s">
        <v>63</v>
      </c>
      <c r="D95" s="660"/>
      <c r="E95" s="660"/>
      <c r="F95" s="660">
        <v>62.857142857142897</v>
      </c>
      <c r="G95" s="660">
        <v>81.574074074074105</v>
      </c>
      <c r="H95" s="660">
        <v>88.440476190476204</v>
      </c>
      <c r="I95" s="660">
        <v>79.8888888888889</v>
      </c>
      <c r="J95" s="660">
        <v>66.816666666666663</v>
      </c>
      <c r="K95" s="660">
        <v>56.861111111111114</v>
      </c>
      <c r="L95" s="660">
        <v>50</v>
      </c>
      <c r="M95" s="660"/>
      <c r="N95" s="660"/>
      <c r="O95" s="660"/>
      <c r="P95" s="661">
        <f t="shared" si="4"/>
        <v>69.491194255479982</v>
      </c>
    </row>
    <row r="96" spans="1:16" ht="18" customHeight="1" x14ac:dyDescent="0.25">
      <c r="A96" s="683" t="s">
        <v>34</v>
      </c>
      <c r="B96" s="47" t="s">
        <v>151</v>
      </c>
      <c r="C96" s="659" t="s">
        <v>63</v>
      </c>
      <c r="D96" s="660">
        <v>92.927350427350405</v>
      </c>
      <c r="E96" s="660">
        <v>77.8472222222222</v>
      </c>
      <c r="F96" s="660">
        <v>90.931818181818201</v>
      </c>
      <c r="G96" s="660">
        <v>92.0833333333333</v>
      </c>
      <c r="H96" s="660">
        <v>90</v>
      </c>
      <c r="I96" s="660">
        <v>76.6666666666667</v>
      </c>
      <c r="J96" s="660">
        <v>91.722222222222214</v>
      </c>
      <c r="K96" s="660">
        <v>92.166666666666671</v>
      </c>
      <c r="L96" s="660">
        <v>96.291666666666671</v>
      </c>
      <c r="M96" s="660">
        <v>92.688888888888883</v>
      </c>
      <c r="N96" s="660">
        <v>85.583333333333329</v>
      </c>
      <c r="O96" s="660">
        <v>91.439393939393938</v>
      </c>
      <c r="P96" s="661">
        <f t="shared" si="4"/>
        <v>89.195713545713545</v>
      </c>
    </row>
    <row r="97" spans="1:16" ht="18" customHeight="1" x14ac:dyDescent="0.25">
      <c r="A97" s="684"/>
      <c r="B97" s="47" t="s">
        <v>152</v>
      </c>
      <c r="C97" s="659" t="s">
        <v>63</v>
      </c>
      <c r="D97" s="660">
        <v>70.756766381766397</v>
      </c>
      <c r="E97" s="660">
        <v>62.2916666666667</v>
      </c>
      <c r="F97" s="660">
        <v>74.174242424242394</v>
      </c>
      <c r="G97" s="660">
        <v>77.3611111111111</v>
      </c>
      <c r="H97" s="660">
        <v>75</v>
      </c>
      <c r="I97" s="660">
        <v>59.5138888888889</v>
      </c>
      <c r="J97" s="660">
        <v>72.861111111111114</v>
      </c>
      <c r="K97" s="660">
        <v>76.666666666666671</v>
      </c>
      <c r="L97" s="660">
        <v>76.666666666666671</v>
      </c>
      <c r="M97" s="660">
        <v>74.833333333333329</v>
      </c>
      <c r="N97" s="660">
        <v>70.416666666666671</v>
      </c>
      <c r="O97" s="660">
        <v>74.318181818181813</v>
      </c>
      <c r="P97" s="661">
        <f t="shared" si="4"/>
        <v>72.07169181127513</v>
      </c>
    </row>
    <row r="98" spans="1:16" ht="18" customHeight="1" x14ac:dyDescent="0.25">
      <c r="A98" s="684"/>
      <c r="B98" s="47" t="s">
        <v>153</v>
      </c>
      <c r="C98" s="659" t="s">
        <v>63</v>
      </c>
      <c r="D98" s="660">
        <v>45.438034188034202</v>
      </c>
      <c r="E98" s="660">
        <v>44.375</v>
      </c>
      <c r="F98" s="660">
        <v>48.787878787878803</v>
      </c>
      <c r="G98" s="660">
        <v>62.5</v>
      </c>
      <c r="H98" s="660">
        <v>60</v>
      </c>
      <c r="I98" s="660">
        <v>52.5</v>
      </c>
      <c r="J98" s="660">
        <v>56.972222222222221</v>
      </c>
      <c r="K98" s="660">
        <v>61.166666666666664</v>
      </c>
      <c r="L98" s="660">
        <v>58.291666666666664</v>
      </c>
      <c r="M98" s="660">
        <v>57.06666666666667</v>
      </c>
      <c r="N98" s="660">
        <v>52.75</v>
      </c>
      <c r="O98" s="660">
        <v>54.090909090909093</v>
      </c>
      <c r="P98" s="661">
        <f t="shared" si="4"/>
        <v>54.494920357420369</v>
      </c>
    </row>
    <row r="99" spans="1:16" ht="18" customHeight="1" x14ac:dyDescent="0.25">
      <c r="A99" s="684"/>
      <c r="B99" s="47" t="s">
        <v>154</v>
      </c>
      <c r="C99" s="659" t="s">
        <v>63</v>
      </c>
      <c r="D99" s="660">
        <v>103.935897435897</v>
      </c>
      <c r="E99" s="660">
        <v>103.298611111111</v>
      </c>
      <c r="F99" s="660">
        <v>114.372727272727</v>
      </c>
      <c r="G99" s="660">
        <v>102.23888888888899</v>
      </c>
      <c r="H99" s="660">
        <v>97.726190476190496</v>
      </c>
      <c r="I99" s="660">
        <v>98.4583333333333</v>
      </c>
      <c r="J99" s="660">
        <v>100.09444444444445</v>
      </c>
      <c r="K99" s="660">
        <v>100.87222222222222</v>
      </c>
      <c r="L99" s="660">
        <v>112.92916666666667</v>
      </c>
      <c r="M99" s="660">
        <v>106.65333333333336</v>
      </c>
      <c r="N99" s="660">
        <v>104.66111111111111</v>
      </c>
      <c r="O99" s="660">
        <v>107.49696969696971</v>
      </c>
      <c r="P99" s="661">
        <f t="shared" si="4"/>
        <v>104.39482466607461</v>
      </c>
    </row>
    <row r="100" spans="1:16" ht="18" customHeight="1" x14ac:dyDescent="0.25">
      <c r="A100" s="684"/>
      <c r="B100" s="47" t="s">
        <v>155</v>
      </c>
      <c r="C100" s="659" t="s">
        <v>63</v>
      </c>
      <c r="D100" s="660">
        <v>78.269943019943</v>
      </c>
      <c r="E100" s="660">
        <v>83.0138888888889</v>
      </c>
      <c r="F100" s="660">
        <v>91.946969696969703</v>
      </c>
      <c r="G100" s="660">
        <v>82.4583333333333</v>
      </c>
      <c r="H100" s="660">
        <v>74.654761904761898</v>
      </c>
      <c r="I100" s="660">
        <v>73.75</v>
      </c>
      <c r="J100" s="660">
        <v>76.611111111111114</v>
      </c>
      <c r="K100" s="660">
        <v>76.520833333333329</v>
      </c>
      <c r="L100" s="660">
        <v>89.965277777777771</v>
      </c>
      <c r="M100" s="660">
        <v>84.933333333333337</v>
      </c>
      <c r="N100" s="660">
        <v>82.472222222222214</v>
      </c>
      <c r="O100" s="660">
        <v>83.12121212121211</v>
      </c>
      <c r="P100" s="661">
        <f t="shared" si="4"/>
        <v>81.476490561907227</v>
      </c>
    </row>
    <row r="101" spans="1:16" ht="18" customHeight="1" x14ac:dyDescent="0.25">
      <c r="A101" s="685"/>
      <c r="B101" s="47" t="s">
        <v>156</v>
      </c>
      <c r="C101" s="659" t="s">
        <v>63</v>
      </c>
      <c r="D101" s="660">
        <v>56.165242165242198</v>
      </c>
      <c r="E101" s="660">
        <v>62.1111111111111</v>
      </c>
      <c r="F101" s="660">
        <v>69.945454545454595</v>
      </c>
      <c r="G101" s="660">
        <v>62.241666666666703</v>
      </c>
      <c r="H101" s="660">
        <v>54.095238095238102</v>
      </c>
      <c r="I101" s="660">
        <v>53.3541666666667</v>
      </c>
      <c r="J101" s="660">
        <v>57.111111111111107</v>
      </c>
      <c r="K101" s="660">
        <v>57.469444444444456</v>
      </c>
      <c r="L101" s="660">
        <v>63.991666666666674</v>
      </c>
      <c r="M101" s="660">
        <v>60.859999999999992</v>
      </c>
      <c r="N101" s="660">
        <v>63.083333333333336</v>
      </c>
      <c r="O101" s="660">
        <v>62.82121212121212</v>
      </c>
      <c r="P101" s="661">
        <f t="shared" si="4"/>
        <v>60.270803910595596</v>
      </c>
    </row>
    <row r="102" spans="1:16" ht="18" customHeight="1" x14ac:dyDescent="0.25">
      <c r="B102" s="47" t="s">
        <v>33</v>
      </c>
      <c r="C102" s="659" t="s">
        <v>63</v>
      </c>
      <c r="D102" s="660">
        <v>7.5589743589743597</v>
      </c>
      <c r="E102" s="660">
        <v>6.9055555555555603</v>
      </c>
      <c r="F102" s="660">
        <v>6.6969696969696999</v>
      </c>
      <c r="G102" s="660">
        <v>6.4120370370370399</v>
      </c>
      <c r="H102" s="660">
        <v>6.3523809523809502</v>
      </c>
      <c r="I102" s="660">
        <v>6.3958333333333304</v>
      </c>
      <c r="J102" s="660">
        <v>6.6400000000000006</v>
      </c>
      <c r="K102" s="660">
        <v>7.2222222222222214</v>
      </c>
      <c r="L102" s="660">
        <v>7.6722222222222234</v>
      </c>
      <c r="M102" s="660">
        <v>7.2111111111111121</v>
      </c>
      <c r="N102" s="660">
        <v>7.3555555555555552</v>
      </c>
      <c r="O102" s="660">
        <v>7.4303030303030306</v>
      </c>
      <c r="P102" s="661">
        <f t="shared" si="4"/>
        <v>6.9877637563054238</v>
      </c>
    </row>
    <row r="103" spans="1:16" ht="18" customHeight="1" x14ac:dyDescent="0.25">
      <c r="A103" s="683" t="s">
        <v>157</v>
      </c>
      <c r="B103" s="47" t="s">
        <v>146</v>
      </c>
      <c r="C103" s="659" t="s">
        <v>80</v>
      </c>
      <c r="D103" s="660">
        <v>111.239177489177</v>
      </c>
      <c r="E103" s="660">
        <v>130.88571428571399</v>
      </c>
      <c r="F103" s="660">
        <v>146.241428571429</v>
      </c>
      <c r="G103" s="660">
        <v>120.900793650794</v>
      </c>
      <c r="H103" s="660">
        <v>99.113945578231295</v>
      </c>
      <c r="I103" s="660">
        <v>65.023809523809504</v>
      </c>
      <c r="J103" s="660">
        <v>50.766666666666666</v>
      </c>
      <c r="K103" s="660">
        <v>58.277777777777779</v>
      </c>
      <c r="L103" s="660">
        <v>70.375</v>
      </c>
      <c r="M103" s="660">
        <v>91.11666666666666</v>
      </c>
      <c r="N103" s="660">
        <v>90.666666666666671</v>
      </c>
      <c r="O103" s="660">
        <v>97.545454545454547</v>
      </c>
      <c r="P103" s="661">
        <f t="shared" si="4"/>
        <v>94.346091785198936</v>
      </c>
    </row>
    <row r="104" spans="1:16" ht="18" customHeight="1" x14ac:dyDescent="0.25">
      <c r="A104" s="685"/>
      <c r="B104" s="47" t="s">
        <v>158</v>
      </c>
      <c r="C104" s="659" t="s">
        <v>80</v>
      </c>
      <c r="D104" s="660">
        <v>162.72905982905999</v>
      </c>
      <c r="E104" s="660">
        <v>177.6</v>
      </c>
      <c r="F104" s="660">
        <v>183.45454545454501</v>
      </c>
      <c r="G104" s="660">
        <v>182.777777777778</v>
      </c>
      <c r="H104" s="660">
        <v>142.935714285714</v>
      </c>
      <c r="I104" s="660">
        <v>77.436111111111103</v>
      </c>
      <c r="J104" s="660">
        <v>58.173333333333353</v>
      </c>
      <c r="K104" s="660">
        <v>67.458333333333329</v>
      </c>
      <c r="L104" s="660">
        <v>92.888888888888872</v>
      </c>
      <c r="M104" s="660">
        <v>163.43333333333334</v>
      </c>
      <c r="N104" s="660">
        <v>167.80555555555557</v>
      </c>
      <c r="O104" s="660">
        <v>159.12121212121212</v>
      </c>
      <c r="P104" s="661">
        <f t="shared" si="4"/>
        <v>136.31782208532206</v>
      </c>
    </row>
    <row r="105" spans="1:16" ht="18" customHeight="1" x14ac:dyDescent="0.25">
      <c r="A105" s="683" t="s">
        <v>35</v>
      </c>
      <c r="B105" s="47" t="s">
        <v>159</v>
      </c>
      <c r="C105" s="659" t="s">
        <v>63</v>
      </c>
      <c r="D105" s="660">
        <v>93.051816239316295</v>
      </c>
      <c r="E105" s="660">
        <v>102.743055555556</v>
      </c>
      <c r="F105" s="660">
        <v>120.901515151515</v>
      </c>
      <c r="G105" s="660">
        <v>96.8819444444445</v>
      </c>
      <c r="H105" s="660">
        <v>87.345238095238102</v>
      </c>
      <c r="I105" s="660">
        <v>72.4027777777778</v>
      </c>
      <c r="J105" s="660">
        <v>83.355555555555554</v>
      </c>
      <c r="K105" s="660">
        <v>82.9861111111111</v>
      </c>
      <c r="L105" s="660">
        <v>77.277777777777771</v>
      </c>
      <c r="M105" s="660">
        <v>91.705555555555563</v>
      </c>
      <c r="N105" s="660">
        <v>105.5625</v>
      </c>
      <c r="O105" s="660">
        <v>143.12878787878788</v>
      </c>
      <c r="P105" s="661">
        <f t="shared" si="4"/>
        <v>96.445219595219626</v>
      </c>
    </row>
    <row r="106" spans="1:16" ht="18" customHeight="1" x14ac:dyDescent="0.25">
      <c r="A106" s="684"/>
      <c r="B106" s="47" t="s">
        <v>160</v>
      </c>
      <c r="C106" s="659" t="s">
        <v>63</v>
      </c>
      <c r="D106" s="660">
        <v>65.633547008546998</v>
      </c>
      <c r="E106" s="660">
        <v>74.5208333333333</v>
      </c>
      <c r="F106" s="660">
        <v>89.962121212121204</v>
      </c>
      <c r="G106" s="660">
        <v>75.1944444444444</v>
      </c>
      <c r="H106" s="660">
        <v>63.523809523809497</v>
      </c>
      <c r="I106" s="660">
        <v>55.7291666666667</v>
      </c>
      <c r="J106" s="660">
        <v>63.272222222222219</v>
      </c>
      <c r="K106" s="660">
        <v>59.222222222222229</v>
      </c>
      <c r="L106" s="660">
        <v>58.763888888888893</v>
      </c>
      <c r="M106" s="660">
        <v>68.855555555555554</v>
      </c>
      <c r="N106" s="660">
        <v>76.4513888888889</v>
      </c>
      <c r="O106" s="660">
        <v>95.36363636363636</v>
      </c>
      <c r="P106" s="661">
        <f t="shared" si="4"/>
        <v>70.541069694194704</v>
      </c>
    </row>
    <row r="107" spans="1:16" ht="21.75" customHeight="1" x14ac:dyDescent="0.25">
      <c r="A107" s="684"/>
      <c r="B107" s="47" t="s">
        <v>161</v>
      </c>
      <c r="C107" s="659" t="s">
        <v>63</v>
      </c>
      <c r="D107" s="660"/>
      <c r="E107" s="660"/>
      <c r="F107" s="660">
        <v>100</v>
      </c>
      <c r="G107" s="660"/>
      <c r="H107" s="660"/>
      <c r="I107" s="660"/>
      <c r="J107" s="660"/>
      <c r="K107" s="660"/>
      <c r="L107" s="660"/>
      <c r="M107" s="660"/>
      <c r="N107" s="660"/>
      <c r="O107" s="660"/>
      <c r="P107" s="661">
        <f t="shared" si="4"/>
        <v>100</v>
      </c>
    </row>
    <row r="108" spans="1:16" ht="21.75" customHeight="1" x14ac:dyDescent="0.25">
      <c r="A108" s="685"/>
      <c r="B108" s="47" t="s">
        <v>162</v>
      </c>
      <c r="C108" s="659" t="s">
        <v>63</v>
      </c>
      <c r="D108" s="660"/>
      <c r="E108" s="660"/>
      <c r="F108" s="660">
        <v>60</v>
      </c>
      <c r="G108" s="660">
        <v>65</v>
      </c>
      <c r="H108" s="660"/>
      <c r="I108" s="660"/>
      <c r="J108" s="660"/>
      <c r="K108" s="660"/>
      <c r="L108" s="660"/>
      <c r="M108" s="660"/>
      <c r="N108" s="660"/>
      <c r="O108" s="660"/>
      <c r="P108" s="661">
        <f t="shared" si="4"/>
        <v>62.5</v>
      </c>
    </row>
    <row r="109" spans="1:16" ht="18" customHeight="1" x14ac:dyDescent="0.25">
      <c r="A109" s="683" t="s">
        <v>163</v>
      </c>
      <c r="B109" s="47" t="s">
        <v>164</v>
      </c>
      <c r="C109" s="659" t="s">
        <v>80</v>
      </c>
      <c r="D109" s="660">
        <v>110.06488603988601</v>
      </c>
      <c r="E109" s="660">
        <v>118.705555555556</v>
      </c>
      <c r="F109" s="660">
        <v>146.90909090909099</v>
      </c>
      <c r="G109" s="660">
        <v>191.305555555556</v>
      </c>
      <c r="H109" s="660">
        <v>240.76190476190499</v>
      </c>
      <c r="I109" s="660">
        <v>256.722222222222</v>
      </c>
      <c r="J109" s="660">
        <v>222.37777777777777</v>
      </c>
      <c r="K109" s="660">
        <v>173.94444444444446</v>
      </c>
      <c r="L109" s="660">
        <v>159.23611111111111</v>
      </c>
      <c r="M109" s="660">
        <v>159.11111111111106</v>
      </c>
      <c r="N109" s="660">
        <v>142.62222222222223</v>
      </c>
      <c r="O109" s="660">
        <v>134.15151515151513</v>
      </c>
      <c r="P109" s="661">
        <f t="shared" si="4"/>
        <v>171.32603307186648</v>
      </c>
    </row>
    <row r="110" spans="1:16" ht="18" customHeight="1" x14ac:dyDescent="0.25">
      <c r="A110" s="685"/>
      <c r="B110" s="47" t="s">
        <v>165</v>
      </c>
      <c r="C110" s="659" t="s">
        <v>80</v>
      </c>
      <c r="D110" s="660">
        <v>116.037037037037</v>
      </c>
      <c r="E110" s="660">
        <v>106.75</v>
      </c>
      <c r="F110" s="660">
        <v>115.272727272727</v>
      </c>
      <c r="G110" s="660">
        <v>169.680555555556</v>
      </c>
      <c r="H110" s="660">
        <v>160.09523809523799</v>
      </c>
      <c r="I110" s="660">
        <v>133.75</v>
      </c>
      <c r="J110" s="660">
        <v>180</v>
      </c>
      <c r="K110" s="660">
        <v>173.14285714285714</v>
      </c>
      <c r="L110" s="660">
        <v>164.25</v>
      </c>
      <c r="M110" s="660">
        <v>193.75555555555556</v>
      </c>
      <c r="N110" s="660">
        <v>181.38888888888891</v>
      </c>
      <c r="O110" s="660">
        <v>168.84848484848484</v>
      </c>
      <c r="P110" s="661">
        <f t="shared" si="4"/>
        <v>155.24761203302867</v>
      </c>
    </row>
    <row r="111" spans="1:16" ht="18" customHeight="1" x14ac:dyDescent="0.25">
      <c r="A111" s="683" t="s">
        <v>36</v>
      </c>
      <c r="B111" s="47" t="s">
        <v>166</v>
      </c>
      <c r="C111" s="659" t="s">
        <v>63</v>
      </c>
      <c r="D111" s="660">
        <v>130.03561253561301</v>
      </c>
      <c r="E111" s="660">
        <v>132</v>
      </c>
      <c r="F111" s="660">
        <v>130.113636363636</v>
      </c>
      <c r="G111" s="660">
        <v>119.215277777778</v>
      </c>
      <c r="H111" s="660">
        <v>95.232142857142904</v>
      </c>
      <c r="I111" s="660">
        <v>88.7222222222222</v>
      </c>
      <c r="J111" s="660">
        <v>90.577777777777783</v>
      </c>
      <c r="K111" s="660">
        <v>114.2638888888889</v>
      </c>
      <c r="L111" s="660">
        <v>127.15277777777777</v>
      </c>
      <c r="M111" s="660">
        <v>126.8888888888889</v>
      </c>
      <c r="N111" s="660">
        <v>129.92361111111111</v>
      </c>
      <c r="O111" s="660">
        <v>132.95454545454547</v>
      </c>
      <c r="P111" s="661">
        <f t="shared" si="4"/>
        <v>118.09003180461518</v>
      </c>
    </row>
    <row r="112" spans="1:16" ht="18" customHeight="1" x14ac:dyDescent="0.25">
      <c r="A112" s="685"/>
      <c r="B112" s="47" t="s">
        <v>167</v>
      </c>
      <c r="C112" s="659" t="s">
        <v>63</v>
      </c>
      <c r="D112" s="660">
        <v>82.125</v>
      </c>
      <c r="E112" s="660">
        <v>90.9930555555555</v>
      </c>
      <c r="F112" s="660">
        <v>98.606060606060595</v>
      </c>
      <c r="G112" s="660">
        <v>86.0694444444444</v>
      </c>
      <c r="H112" s="660">
        <v>71.559523809523796</v>
      </c>
      <c r="I112" s="660">
        <v>66.6041666666667</v>
      </c>
      <c r="J112" s="660">
        <v>66.86666666666666</v>
      </c>
      <c r="K112" s="660">
        <v>80.805555555555557</v>
      </c>
      <c r="L112" s="660">
        <v>91.375</v>
      </c>
      <c r="M112" s="660">
        <v>87.3888888888889</v>
      </c>
      <c r="N112" s="660">
        <v>91.361111111111128</v>
      </c>
      <c r="O112" s="660">
        <v>92.439393939393938</v>
      </c>
      <c r="P112" s="661">
        <f t="shared" si="4"/>
        <v>83.849488936988919</v>
      </c>
    </row>
    <row r="113" spans="1:16" ht="18" customHeight="1" x14ac:dyDescent="0.25">
      <c r="B113" s="47" t="s">
        <v>62</v>
      </c>
      <c r="C113" s="659" t="s">
        <v>63</v>
      </c>
      <c r="D113" s="660">
        <v>22.961538461538499</v>
      </c>
      <c r="E113" s="660">
        <v>32.0972222222222</v>
      </c>
      <c r="F113" s="660">
        <v>20.227272727272702</v>
      </c>
      <c r="G113" s="660">
        <v>21.136363636363601</v>
      </c>
      <c r="H113" s="660">
        <v>22</v>
      </c>
      <c r="I113" s="660"/>
      <c r="J113" s="660"/>
      <c r="K113" s="660">
        <v>20</v>
      </c>
      <c r="L113" s="660">
        <v>30</v>
      </c>
      <c r="M113" s="660">
        <v>24.09090909090909</v>
      </c>
      <c r="N113" s="660">
        <v>20.583333333333332</v>
      </c>
      <c r="O113" s="660">
        <v>24.166666666666664</v>
      </c>
      <c r="P113" s="661">
        <f t="shared" si="4"/>
        <v>23.726330613830608</v>
      </c>
    </row>
    <row r="114" spans="1:16" ht="18" customHeight="1" x14ac:dyDescent="0.25">
      <c r="A114" s="683" t="s">
        <v>37</v>
      </c>
      <c r="B114" s="47" t="s">
        <v>168</v>
      </c>
      <c r="C114" s="659" t="s">
        <v>63</v>
      </c>
      <c r="D114" s="660">
        <v>329.19907407407402</v>
      </c>
      <c r="E114" s="660">
        <v>334.79166666666703</v>
      </c>
      <c r="F114" s="660">
        <v>452.91666666666703</v>
      </c>
      <c r="G114" s="660">
        <v>365.243055555556</v>
      </c>
      <c r="H114" s="660">
        <v>283.125</v>
      </c>
      <c r="I114" s="660">
        <v>282.618055555556</v>
      </c>
      <c r="J114" s="660">
        <v>281.10000000000002</v>
      </c>
      <c r="K114" s="660">
        <v>295.54166666666669</v>
      </c>
      <c r="L114" s="660">
        <v>316.45833333333331</v>
      </c>
      <c r="M114" s="660">
        <v>378.01111111111106</v>
      </c>
      <c r="N114" s="660">
        <v>419.80555555555566</v>
      </c>
      <c r="O114" s="660">
        <v>416.28787878787875</v>
      </c>
      <c r="P114" s="661">
        <f t="shared" si="4"/>
        <v>346.25817199775543</v>
      </c>
    </row>
    <row r="115" spans="1:16" ht="18" customHeight="1" x14ac:dyDescent="0.25">
      <c r="A115" s="684"/>
      <c r="B115" s="47" t="s">
        <v>169</v>
      </c>
      <c r="C115" s="659" t="s">
        <v>63</v>
      </c>
      <c r="D115" s="660">
        <v>237.80982905982901</v>
      </c>
      <c r="E115" s="660">
        <v>210.166666666667</v>
      </c>
      <c r="F115" s="660">
        <v>322.12121212121201</v>
      </c>
      <c r="G115" s="660">
        <v>270</v>
      </c>
      <c r="H115" s="660">
        <v>189.75</v>
      </c>
      <c r="I115" s="660">
        <v>186.941666666667</v>
      </c>
      <c r="J115" s="660">
        <v>198.06111111111113</v>
      </c>
      <c r="K115" s="660">
        <v>207.84722222222226</v>
      </c>
      <c r="L115" s="660">
        <v>211.3472222222222</v>
      </c>
      <c r="M115" s="660">
        <v>263.86111111111114</v>
      </c>
      <c r="N115" s="660">
        <v>321.41666666666669</v>
      </c>
      <c r="O115" s="660">
        <v>300.40909090909088</v>
      </c>
      <c r="P115" s="661">
        <f t="shared" si="4"/>
        <v>243.3109832297333</v>
      </c>
    </row>
    <row r="116" spans="1:16" ht="16.5" customHeight="1" x14ac:dyDescent="0.25">
      <c r="A116" s="685"/>
      <c r="B116" s="47" t="s">
        <v>170</v>
      </c>
      <c r="C116" s="659" t="s">
        <v>63</v>
      </c>
      <c r="D116" s="660">
        <v>128.48112535612501</v>
      </c>
      <c r="E116" s="660">
        <v>125.472222222222</v>
      </c>
      <c r="F116" s="660">
        <v>191.05303030303</v>
      </c>
      <c r="G116" s="660">
        <v>158.902777777778</v>
      </c>
      <c r="H116" s="660">
        <v>115.20238095238101</v>
      </c>
      <c r="I116" s="660">
        <v>104.373611111111</v>
      </c>
      <c r="J116" s="660">
        <v>118.15555555555555</v>
      </c>
      <c r="K116" s="660">
        <v>117.9236111111111</v>
      </c>
      <c r="L116" s="660">
        <v>145.30555555555557</v>
      </c>
      <c r="M116" s="660">
        <v>185.02222222222221</v>
      </c>
      <c r="N116" s="660">
        <v>191.2222222222222</v>
      </c>
      <c r="O116" s="660">
        <v>192.77272727272728</v>
      </c>
      <c r="P116" s="661">
        <f t="shared" si="4"/>
        <v>147.82392013850341</v>
      </c>
    </row>
    <row r="117" spans="1:16" ht="18.75" customHeight="1" x14ac:dyDescent="0.25">
      <c r="A117" s="683" t="s">
        <v>171</v>
      </c>
      <c r="B117" s="47" t="s">
        <v>54</v>
      </c>
      <c r="C117" s="659" t="s">
        <v>63</v>
      </c>
      <c r="D117" s="660"/>
      <c r="E117" s="660"/>
      <c r="F117" s="660"/>
      <c r="G117" s="660">
        <v>25</v>
      </c>
      <c r="H117" s="660">
        <v>29.011904761904798</v>
      </c>
      <c r="I117" s="660">
        <v>19.195454545454499</v>
      </c>
      <c r="J117" s="660">
        <v>20.677777777777774</v>
      </c>
      <c r="K117" s="660">
        <v>20.826388888888889</v>
      </c>
      <c r="L117" s="660">
        <v>22.857142857142858</v>
      </c>
      <c r="M117" s="660"/>
      <c r="N117" s="660"/>
      <c r="O117" s="660">
        <v>0</v>
      </c>
      <c r="P117" s="661">
        <f t="shared" si="4"/>
        <v>19.65266697588126</v>
      </c>
    </row>
    <row r="118" spans="1:16" ht="18" customHeight="1" x14ac:dyDescent="0.25">
      <c r="A118" s="684"/>
      <c r="B118" s="47" t="s">
        <v>172</v>
      </c>
      <c r="C118" s="659" t="s">
        <v>63</v>
      </c>
      <c r="D118" s="660"/>
      <c r="E118" s="660">
        <v>25</v>
      </c>
      <c r="F118" s="660">
        <v>31.574074074074101</v>
      </c>
      <c r="G118" s="660">
        <v>24.6041666666667</v>
      </c>
      <c r="H118" s="660">
        <v>19.369047619047599</v>
      </c>
      <c r="I118" s="660">
        <v>11.9166666666667</v>
      </c>
      <c r="J118" s="660">
        <v>15.688888888888888</v>
      </c>
      <c r="K118" s="660">
        <v>15</v>
      </c>
      <c r="L118" s="660">
        <v>15</v>
      </c>
      <c r="M118" s="660"/>
      <c r="N118" s="660"/>
      <c r="O118" s="660">
        <v>25</v>
      </c>
      <c r="P118" s="661">
        <f t="shared" si="4"/>
        <v>20.350315990593778</v>
      </c>
    </row>
    <row r="119" spans="1:16" ht="18" customHeight="1" x14ac:dyDescent="0.25">
      <c r="A119" s="684"/>
      <c r="B119" s="47" t="s">
        <v>399</v>
      </c>
      <c r="C119" s="659" t="s">
        <v>63</v>
      </c>
      <c r="D119" s="660">
        <v>47.5</v>
      </c>
      <c r="E119" s="660">
        <v>37.5</v>
      </c>
      <c r="F119" s="660">
        <v>32.25</v>
      </c>
      <c r="G119" s="660">
        <v>27.5763888888889</v>
      </c>
      <c r="H119" s="660">
        <v>23.970238095238098</v>
      </c>
      <c r="I119" s="660">
        <v>18.0972222222222</v>
      </c>
      <c r="J119" s="660">
        <v>17.066666666666666</v>
      </c>
      <c r="K119" s="660">
        <v>17.347222222222225</v>
      </c>
      <c r="L119" s="660">
        <v>17.166666666666668</v>
      </c>
      <c r="M119" s="660">
        <v>16</v>
      </c>
      <c r="N119" s="660"/>
      <c r="O119" s="660">
        <v>21.25</v>
      </c>
      <c r="P119" s="661">
        <f t="shared" si="4"/>
        <v>25.065854978354981</v>
      </c>
    </row>
    <row r="120" spans="1:16" ht="18" customHeight="1" x14ac:dyDescent="0.25">
      <c r="A120" s="684"/>
      <c r="B120" s="47" t="s">
        <v>174</v>
      </c>
      <c r="C120" s="659" t="s">
        <v>63</v>
      </c>
      <c r="D120" s="660">
        <v>9.5</v>
      </c>
      <c r="E120" s="660"/>
      <c r="F120" s="660">
        <v>5</v>
      </c>
      <c r="G120" s="660">
        <v>7.5</v>
      </c>
      <c r="H120" s="660">
        <v>8.9940476190476204</v>
      </c>
      <c r="I120" s="660">
        <v>8.2986111111111107</v>
      </c>
      <c r="J120" s="660">
        <v>8.6155555555555541</v>
      </c>
      <c r="K120" s="660">
        <v>8.0138888888888875</v>
      </c>
      <c r="L120" s="660">
        <v>6.166666666666667</v>
      </c>
      <c r="M120" s="660">
        <v>6</v>
      </c>
      <c r="N120" s="660"/>
      <c r="O120" s="660"/>
      <c r="P120" s="661">
        <f t="shared" si="4"/>
        <v>7.5654188712522039</v>
      </c>
    </row>
    <row r="121" spans="1:16" ht="18" customHeight="1" x14ac:dyDescent="0.25">
      <c r="A121" s="684"/>
      <c r="B121" s="47" t="s">
        <v>175</v>
      </c>
      <c r="C121" s="659" t="s">
        <v>63</v>
      </c>
      <c r="D121" s="660">
        <v>15</v>
      </c>
      <c r="E121" s="660">
        <v>14.3611111111111</v>
      </c>
      <c r="F121" s="660">
        <v>18.181818181818201</v>
      </c>
      <c r="G121" s="660">
        <v>15.75</v>
      </c>
      <c r="H121" s="660">
        <v>11.375</v>
      </c>
      <c r="I121" s="660">
        <v>22.2777777777778</v>
      </c>
      <c r="J121" s="660">
        <v>10.244444444444445</v>
      </c>
      <c r="K121" s="660">
        <v>10</v>
      </c>
      <c r="L121" s="660">
        <v>10</v>
      </c>
      <c r="M121" s="660"/>
      <c r="N121" s="660"/>
      <c r="O121" s="660"/>
      <c r="P121" s="661">
        <f t="shared" si="4"/>
        <v>14.13223905723906</v>
      </c>
    </row>
    <row r="122" spans="1:16" ht="15.75" customHeight="1" x14ac:dyDescent="0.25">
      <c r="A122" s="684"/>
      <c r="B122" s="47" t="s">
        <v>176</v>
      </c>
      <c r="C122" s="659" t="s">
        <v>63</v>
      </c>
      <c r="D122" s="660"/>
      <c r="E122" s="660"/>
      <c r="F122" s="660"/>
      <c r="G122" s="660">
        <v>38.3333333333333</v>
      </c>
      <c r="H122" s="660">
        <v>38.154761904761898</v>
      </c>
      <c r="I122" s="660">
        <v>30.704545454545499</v>
      </c>
      <c r="J122" s="660">
        <v>26.391111111111108</v>
      </c>
      <c r="K122" s="660">
        <v>27.794444444444448</v>
      </c>
      <c r="L122" s="660">
        <v>28.138888888888889</v>
      </c>
      <c r="M122" s="660">
        <v>38.911111111111119</v>
      </c>
      <c r="N122" s="660">
        <v>54.666666666666664</v>
      </c>
      <c r="O122" s="660"/>
      <c r="P122" s="661">
        <f t="shared" si="4"/>
        <v>35.386857864357864</v>
      </c>
    </row>
    <row r="123" spans="1:16" ht="19.5" customHeight="1" x14ac:dyDescent="0.25">
      <c r="A123" s="685"/>
      <c r="B123" s="47" t="s">
        <v>400</v>
      </c>
      <c r="C123" s="659" t="s">
        <v>63</v>
      </c>
      <c r="D123" s="660">
        <v>12.5</v>
      </c>
      <c r="E123" s="660"/>
      <c r="F123" s="660"/>
      <c r="G123" s="660"/>
      <c r="H123" s="660">
        <v>8.1999999999999993</v>
      </c>
      <c r="I123" s="660"/>
      <c r="J123" s="660"/>
      <c r="K123" s="660"/>
      <c r="L123" s="660"/>
      <c r="M123" s="660"/>
      <c r="N123" s="660"/>
      <c r="O123" s="660"/>
      <c r="P123" s="661">
        <f t="shared" si="4"/>
        <v>10.35</v>
      </c>
    </row>
    <row r="124" spans="1:16" ht="18" customHeight="1" x14ac:dyDescent="0.25">
      <c r="B124" s="47" t="s">
        <v>38</v>
      </c>
      <c r="C124" s="659" t="s">
        <v>80</v>
      </c>
      <c r="D124" s="660">
        <v>170.75427350427299</v>
      </c>
      <c r="E124" s="660">
        <v>167.72499999999999</v>
      </c>
      <c r="F124" s="660">
        <v>196.363636363636</v>
      </c>
      <c r="G124" s="660">
        <v>179.50277777777799</v>
      </c>
      <c r="H124" s="660">
        <v>169.747619047619</v>
      </c>
      <c r="I124" s="660">
        <v>148.40833333333299</v>
      </c>
      <c r="J124" s="660">
        <v>166.18888888888887</v>
      </c>
      <c r="K124" s="660">
        <v>198.11111111111111</v>
      </c>
      <c r="L124" s="660">
        <v>208.48611111111109</v>
      </c>
      <c r="M124" s="660">
        <v>223.55555555555551</v>
      </c>
      <c r="N124" s="660">
        <v>221.40555555555557</v>
      </c>
      <c r="O124" s="660">
        <v>209.56060606060609</v>
      </c>
      <c r="P124" s="661">
        <f t="shared" si="4"/>
        <v>188.31745569245558</v>
      </c>
    </row>
    <row r="125" spans="1:16" ht="18" customHeight="1" x14ac:dyDescent="0.25">
      <c r="A125" s="683" t="s">
        <v>60</v>
      </c>
      <c r="B125" s="47" t="s">
        <v>177</v>
      </c>
      <c r="C125" s="659" t="s">
        <v>63</v>
      </c>
      <c r="D125" s="660">
        <v>45.884081196581199</v>
      </c>
      <c r="E125" s="660">
        <v>45.4166666666667</v>
      </c>
      <c r="F125" s="660">
        <v>43.977272727272698</v>
      </c>
      <c r="G125" s="660">
        <v>43.1527777777778</v>
      </c>
      <c r="H125" s="660">
        <v>41.297619047619101</v>
      </c>
      <c r="I125" s="660">
        <v>41.5416666666667</v>
      </c>
      <c r="J125" s="660">
        <v>45.811111111111117</v>
      </c>
      <c r="K125" s="660">
        <v>44.472222222222229</v>
      </c>
      <c r="L125" s="660">
        <v>48.55555555555555</v>
      </c>
      <c r="M125" s="660">
        <v>52.6</v>
      </c>
      <c r="N125" s="660">
        <v>50.701388888888893</v>
      </c>
      <c r="O125" s="660">
        <v>47.613636363636367</v>
      </c>
      <c r="P125" s="661">
        <f t="shared" si="4"/>
        <v>45.918666518666527</v>
      </c>
    </row>
    <row r="126" spans="1:16" ht="18" customHeight="1" x14ac:dyDescent="0.25">
      <c r="A126" s="685"/>
      <c r="B126" s="47" t="s">
        <v>178</v>
      </c>
      <c r="C126" s="659" t="s">
        <v>63</v>
      </c>
      <c r="D126" s="660">
        <v>30.059971509971501</v>
      </c>
      <c r="E126" s="660">
        <v>31.1111111111111</v>
      </c>
      <c r="F126" s="660">
        <v>33.075757575757599</v>
      </c>
      <c r="G126" s="660">
        <v>30.9027777777778</v>
      </c>
      <c r="H126" s="660">
        <v>27.714285714285701</v>
      </c>
      <c r="I126" s="660">
        <v>25.7</v>
      </c>
      <c r="J126" s="660">
        <v>27.766666666666666</v>
      </c>
      <c r="K126" s="660">
        <v>28.1875</v>
      </c>
      <c r="L126" s="660">
        <v>31.979166666666668</v>
      </c>
      <c r="M126" s="660">
        <v>34.9</v>
      </c>
      <c r="N126" s="660">
        <v>35.451388888888886</v>
      </c>
      <c r="O126" s="660">
        <v>33.590909090909093</v>
      </c>
      <c r="P126" s="661">
        <f t="shared" si="4"/>
        <v>30.869961250169581</v>
      </c>
    </row>
    <row r="127" spans="1:16" ht="18" customHeight="1" x14ac:dyDescent="0.25">
      <c r="A127" s="667"/>
      <c r="B127" s="47" t="s">
        <v>61</v>
      </c>
      <c r="C127" s="659" t="s">
        <v>81</v>
      </c>
      <c r="D127" s="660">
        <v>106.323183760684</v>
      </c>
      <c r="E127" s="660">
        <v>102.694444444444</v>
      </c>
      <c r="F127" s="660">
        <v>91.242424242424207</v>
      </c>
      <c r="G127" s="660">
        <v>58.727272727272698</v>
      </c>
      <c r="H127" s="660">
        <v>65.113906926406898</v>
      </c>
      <c r="I127" s="660">
        <v>57.161742424242398</v>
      </c>
      <c r="J127" s="660">
        <v>52.283333333333331</v>
      </c>
      <c r="K127" s="660">
        <v>64.5138888888889</v>
      </c>
      <c r="L127" s="660">
        <v>76.754166666666663</v>
      </c>
      <c r="M127" s="660">
        <v>77.210000000000008</v>
      </c>
      <c r="N127" s="660">
        <v>85.130176767676758</v>
      </c>
      <c r="O127" s="660">
        <v>102.80555555555556</v>
      </c>
      <c r="P127" s="661">
        <f t="shared" si="4"/>
        <v>78.33000797813294</v>
      </c>
    </row>
    <row r="128" spans="1:16" x14ac:dyDescent="0.25">
      <c r="B128" s="15"/>
      <c r="C128" s="8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4"/>
    </row>
    <row r="129" spans="1:16" x14ac:dyDescent="0.25">
      <c r="B129" s="15"/>
      <c r="C129" s="8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"/>
    </row>
    <row r="130" spans="1:16" ht="57" customHeight="1" x14ac:dyDescent="0.3">
      <c r="A130" s="686" t="s">
        <v>387</v>
      </c>
      <c r="B130" s="686"/>
      <c r="C130" s="686"/>
      <c r="D130" s="686"/>
      <c r="E130" s="686"/>
      <c r="F130" s="686"/>
      <c r="G130" s="686"/>
      <c r="H130" s="686"/>
      <c r="I130" s="686"/>
      <c r="J130" s="686"/>
      <c r="K130" s="686"/>
      <c r="L130" s="686"/>
      <c r="M130" s="686"/>
      <c r="N130" s="686"/>
      <c r="O130" s="686"/>
      <c r="P130" s="686"/>
    </row>
    <row r="131" spans="1:16" ht="18" customHeight="1" x14ac:dyDescent="0.3">
      <c r="A131" s="686" t="str">
        <f>A3</f>
        <v>Mercados de Santo Domingo, Enero-Diciembre  2024, (En RD$)</v>
      </c>
      <c r="B131" s="686"/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</row>
    <row r="132" spans="1:16" ht="3" customHeight="1" x14ac:dyDescent="0.25">
      <c r="B132" s="8"/>
      <c r="C132" s="7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" customHeight="1" x14ac:dyDescent="0.25">
      <c r="A133" s="687" t="s">
        <v>0</v>
      </c>
      <c r="B133" s="688"/>
      <c r="C133" s="653" t="s">
        <v>41</v>
      </c>
      <c r="D133" s="653"/>
      <c r="E133" s="653"/>
      <c r="F133" s="653"/>
      <c r="G133" s="653"/>
      <c r="H133" s="653"/>
      <c r="I133" s="653"/>
      <c r="J133" s="653"/>
      <c r="K133" s="653"/>
      <c r="L133" s="653"/>
      <c r="M133" s="653"/>
      <c r="N133" s="653"/>
      <c r="O133" s="653"/>
      <c r="P133" s="653"/>
    </row>
    <row r="134" spans="1:16" ht="21" customHeight="1" x14ac:dyDescent="0.25">
      <c r="A134" s="687"/>
      <c r="B134" s="688"/>
      <c r="C134" s="655" t="s">
        <v>85</v>
      </c>
      <c r="D134" s="655" t="s">
        <v>1</v>
      </c>
      <c r="E134" s="655" t="s">
        <v>2</v>
      </c>
      <c r="F134" s="655" t="s">
        <v>3</v>
      </c>
      <c r="G134" s="655" t="s">
        <v>4</v>
      </c>
      <c r="H134" s="655" t="s">
        <v>5</v>
      </c>
      <c r="I134" s="655" t="s">
        <v>6</v>
      </c>
      <c r="J134" s="655" t="s">
        <v>7</v>
      </c>
      <c r="K134" s="655" t="s">
        <v>8</v>
      </c>
      <c r="L134" s="655" t="s">
        <v>9</v>
      </c>
      <c r="M134" s="655" t="s">
        <v>389</v>
      </c>
      <c r="N134" s="655" t="s">
        <v>11</v>
      </c>
      <c r="O134" s="655" t="s">
        <v>12</v>
      </c>
      <c r="P134" s="655" t="s">
        <v>13</v>
      </c>
    </row>
    <row r="135" spans="1:16" s="32" customFormat="1" ht="17.25" customHeight="1" x14ac:dyDescent="0.2">
      <c r="A135" s="671" t="s">
        <v>64</v>
      </c>
      <c r="C135" s="672"/>
      <c r="D135" s="95"/>
      <c r="E135" s="95"/>
      <c r="F135" s="95"/>
      <c r="G135" s="680"/>
      <c r="H135" s="680"/>
      <c r="I135" s="95"/>
      <c r="J135" s="95"/>
      <c r="K135" s="95"/>
      <c r="L135" s="95"/>
      <c r="M135" s="95"/>
      <c r="N135" s="95"/>
      <c r="O135" s="95"/>
      <c r="P135" s="51"/>
    </row>
    <row r="136" spans="1:16" ht="21.75" customHeight="1" x14ac:dyDescent="0.25">
      <c r="A136" s="689" t="s">
        <v>179</v>
      </c>
      <c r="B136" s="47" t="s">
        <v>180</v>
      </c>
      <c r="C136" s="659" t="s">
        <v>14</v>
      </c>
      <c r="D136" s="660">
        <v>179.358974358974</v>
      </c>
      <c r="E136" s="660">
        <v>178.111111111111</v>
      </c>
      <c r="F136" s="660">
        <v>178.56060606060601</v>
      </c>
      <c r="G136" s="660">
        <v>178.541666666667</v>
      </c>
      <c r="H136" s="660">
        <v>180.46428571428601</v>
      </c>
      <c r="I136" s="660">
        <v>178.958333333333</v>
      </c>
      <c r="J136" s="660">
        <v>177.27777777777777</v>
      </c>
      <c r="K136" s="660">
        <v>177.56944444444443</v>
      </c>
      <c r="L136" s="660">
        <v>179.16666666666671</v>
      </c>
      <c r="M136" s="660">
        <v>178.83333333333337</v>
      </c>
      <c r="N136" s="660">
        <v>178.3472222222222</v>
      </c>
      <c r="O136" s="660">
        <v>180.53030303030303</v>
      </c>
      <c r="P136" s="661">
        <f>AVERAGE(D136:O136)</f>
        <v>178.80997705997706</v>
      </c>
    </row>
    <row r="137" spans="1:16" ht="21.75" customHeight="1" x14ac:dyDescent="0.25">
      <c r="A137" s="690"/>
      <c r="B137" s="47" t="s">
        <v>181</v>
      </c>
      <c r="C137" s="659" t="s">
        <v>14</v>
      </c>
      <c r="D137" s="660">
        <v>179.358974358974</v>
      </c>
      <c r="E137" s="660">
        <v>178.111111111111</v>
      </c>
      <c r="F137" s="660">
        <v>178.56060606060601</v>
      </c>
      <c r="G137" s="660">
        <v>178.333333333333</v>
      </c>
      <c r="H137" s="660">
        <v>180.34523809523799</v>
      </c>
      <c r="I137" s="660">
        <v>178.958333333333</v>
      </c>
      <c r="J137" s="660">
        <v>177.27777777777777</v>
      </c>
      <c r="K137" s="660">
        <v>177.56944444444443</v>
      </c>
      <c r="L137" s="660">
        <v>179.16666666666671</v>
      </c>
      <c r="M137" s="660">
        <v>178.83333333333337</v>
      </c>
      <c r="N137" s="660">
        <v>178.3472222222222</v>
      </c>
      <c r="O137" s="660">
        <v>180.53030303030303</v>
      </c>
      <c r="P137" s="661">
        <f t="shared" ref="P137:P142" si="5">AVERAGE(D137:O137)</f>
        <v>178.7826953139452</v>
      </c>
    </row>
    <row r="138" spans="1:16" ht="21.75" customHeight="1" x14ac:dyDescent="0.25">
      <c r="A138" s="690"/>
      <c r="B138" s="47" t="s">
        <v>182</v>
      </c>
      <c r="C138" s="659" t="s">
        <v>14</v>
      </c>
      <c r="D138" s="660">
        <v>131.16987179487199</v>
      </c>
      <c r="E138" s="660">
        <v>132.319444444444</v>
      </c>
      <c r="F138" s="660">
        <v>131.06060606060601</v>
      </c>
      <c r="G138" s="660">
        <v>131.111111111111</v>
      </c>
      <c r="H138" s="660">
        <v>131.21428571428601</v>
      </c>
      <c r="I138" s="660">
        <v>129.569444444444</v>
      </c>
      <c r="J138" s="660">
        <v>130.16666666666666</v>
      </c>
      <c r="K138" s="660">
        <v>130.69444444444443</v>
      </c>
      <c r="L138" s="660">
        <v>132.5</v>
      </c>
      <c r="M138" s="660">
        <v>131.83333333333331</v>
      </c>
      <c r="N138" s="660">
        <v>131.16666666666671</v>
      </c>
      <c r="O138" s="660">
        <v>132.42424242424244</v>
      </c>
      <c r="P138" s="661">
        <f t="shared" si="5"/>
        <v>131.26917642542637</v>
      </c>
    </row>
    <row r="139" spans="1:16" ht="21.75" customHeight="1" x14ac:dyDescent="0.25">
      <c r="A139" s="690"/>
      <c r="B139" s="47" t="s">
        <v>183</v>
      </c>
      <c r="C139" s="659" t="s">
        <v>14</v>
      </c>
      <c r="D139" s="660">
        <v>182.23112535612501</v>
      </c>
      <c r="E139" s="660">
        <v>186.513888888889</v>
      </c>
      <c r="F139" s="660">
        <v>178.93939393939399</v>
      </c>
      <c r="G139" s="660">
        <v>174.166666666667</v>
      </c>
      <c r="H139" s="660">
        <v>181.34523809523799</v>
      </c>
      <c r="I139" s="660">
        <v>182.194444444444</v>
      </c>
      <c r="J139" s="660">
        <v>183.55555555555554</v>
      </c>
      <c r="K139" s="660">
        <v>189.16666666666666</v>
      </c>
      <c r="L139" s="660">
        <v>185.83333333333329</v>
      </c>
      <c r="M139" s="660">
        <v>185.5</v>
      </c>
      <c r="N139" s="660">
        <v>184.2777777777778</v>
      </c>
      <c r="O139" s="660">
        <v>185</v>
      </c>
      <c r="P139" s="661">
        <f t="shared" si="5"/>
        <v>183.22700756034087</v>
      </c>
    </row>
    <row r="140" spans="1:16" ht="21.75" customHeight="1" x14ac:dyDescent="0.25">
      <c r="A140" s="683" t="s">
        <v>184</v>
      </c>
      <c r="B140" s="47" t="s">
        <v>185</v>
      </c>
      <c r="C140" s="659" t="s">
        <v>14</v>
      </c>
      <c r="D140" s="660">
        <v>124.77207977208001</v>
      </c>
      <c r="E140" s="660">
        <v>130.48055555555601</v>
      </c>
      <c r="F140" s="660">
        <v>130.57575757575799</v>
      </c>
      <c r="G140" s="660">
        <v>130.569444444444</v>
      </c>
      <c r="H140" s="660">
        <v>130.19761904761901</v>
      </c>
      <c r="I140" s="660">
        <v>130.166666666667</v>
      </c>
      <c r="J140" s="660">
        <v>130.07777777777775</v>
      </c>
      <c r="K140" s="660">
        <v>130.08333333333334</v>
      </c>
      <c r="L140" s="660">
        <v>129.93055555555557</v>
      </c>
      <c r="M140" s="660">
        <v>128.46666666666667</v>
      </c>
      <c r="N140" s="660">
        <v>125.90277777777777</v>
      </c>
      <c r="O140" s="660">
        <v>126.36363636363636</v>
      </c>
      <c r="P140" s="661">
        <f t="shared" si="5"/>
        <v>128.9655725447393</v>
      </c>
    </row>
    <row r="141" spans="1:16" ht="21.75" customHeight="1" x14ac:dyDescent="0.25">
      <c r="A141" s="684"/>
      <c r="B141" s="47" t="s">
        <v>186</v>
      </c>
      <c r="C141" s="659" t="s">
        <v>14</v>
      </c>
      <c r="D141" s="660">
        <v>132.421652421652</v>
      </c>
      <c r="E141" s="660">
        <v>133.666666666667</v>
      </c>
      <c r="F141" s="660">
        <v>134.69696969697</v>
      </c>
      <c r="G141" s="660">
        <v>135.902777777778</v>
      </c>
      <c r="H141" s="660">
        <v>136.666666666667</v>
      </c>
      <c r="I141" s="660">
        <v>134.5</v>
      </c>
      <c r="J141" s="660">
        <v>134.11111111111114</v>
      </c>
      <c r="K141" s="660">
        <v>133.95833333333334</v>
      </c>
      <c r="L141" s="660">
        <v>133.75000000000003</v>
      </c>
      <c r="M141" s="660">
        <v>132.88888888888889</v>
      </c>
      <c r="N141" s="660">
        <v>127.04166666666667</v>
      </c>
      <c r="O141" s="660">
        <v>130.45454545454544</v>
      </c>
      <c r="P141" s="661">
        <f t="shared" si="5"/>
        <v>133.33827322368995</v>
      </c>
    </row>
    <row r="142" spans="1:16" ht="21.75" customHeight="1" x14ac:dyDescent="0.25">
      <c r="A142" s="685"/>
      <c r="B142" s="47" t="s">
        <v>187</v>
      </c>
      <c r="C142" s="659" t="s">
        <v>14</v>
      </c>
      <c r="D142" s="660">
        <v>124.191951566952</v>
      </c>
      <c r="E142" s="660">
        <v>123.736111111111</v>
      </c>
      <c r="F142" s="660">
        <v>121.969696969697</v>
      </c>
      <c r="G142" s="660">
        <v>121.736111111111</v>
      </c>
      <c r="H142" s="660">
        <v>123.44047619047601</v>
      </c>
      <c r="I142" s="660">
        <v>125.347222222222</v>
      </c>
      <c r="J142" s="660">
        <v>124.50000000000001</v>
      </c>
      <c r="K142" s="660">
        <v>125</v>
      </c>
      <c r="L142" s="660">
        <v>125.55555555555559</v>
      </c>
      <c r="M142" s="660">
        <v>127.22222222222224</v>
      </c>
      <c r="N142" s="660">
        <v>126.05555555555554</v>
      </c>
      <c r="O142" s="660">
        <v>126.96969696969695</v>
      </c>
      <c r="P142" s="661">
        <f t="shared" si="5"/>
        <v>124.64371662288329</v>
      </c>
    </row>
    <row r="143" spans="1:16" s="32" customFormat="1" ht="21.75" customHeight="1" x14ac:dyDescent="0.2">
      <c r="A143" s="673" t="s">
        <v>65</v>
      </c>
      <c r="C143" s="674"/>
      <c r="D143" s="675"/>
      <c r="E143" s="675"/>
      <c r="F143" s="675"/>
      <c r="G143" s="675"/>
      <c r="H143" s="675"/>
      <c r="I143" s="675"/>
      <c r="J143" s="675"/>
      <c r="K143" s="675"/>
      <c r="L143" s="675"/>
      <c r="M143" s="675"/>
      <c r="N143" s="675"/>
      <c r="O143" s="675"/>
      <c r="P143" s="661"/>
    </row>
    <row r="144" spans="1:16" ht="21.75" customHeight="1" x14ac:dyDescent="0.25">
      <c r="A144" s="683" t="s">
        <v>188</v>
      </c>
      <c r="B144" s="47" t="s">
        <v>189</v>
      </c>
      <c r="C144" s="659" t="s">
        <v>14</v>
      </c>
      <c r="D144" s="660">
        <v>62.767094017094003</v>
      </c>
      <c r="E144" s="660">
        <v>59.6875</v>
      </c>
      <c r="F144" s="660">
        <v>56.772727272727302</v>
      </c>
      <c r="G144" s="660">
        <v>55.2222222222222</v>
      </c>
      <c r="H144" s="660">
        <v>50.607142857142897</v>
      </c>
      <c r="I144" s="660">
        <v>60.125</v>
      </c>
      <c r="J144" s="660">
        <v>65.066666666666663</v>
      </c>
      <c r="K144" s="660">
        <v>65.25</v>
      </c>
      <c r="L144" s="660">
        <v>63.958333333333336</v>
      </c>
      <c r="M144" s="660">
        <v>55.866666666666667</v>
      </c>
      <c r="N144" s="660">
        <v>55.958333333333336</v>
      </c>
      <c r="O144" s="660">
        <v>58.909090909090907</v>
      </c>
      <c r="P144" s="661">
        <f>AVERAGE(D144:O144)</f>
        <v>59.182564773189775</v>
      </c>
    </row>
    <row r="145" spans="1:19" ht="21.75" customHeight="1" x14ac:dyDescent="0.25">
      <c r="A145" s="685"/>
      <c r="B145" s="47" t="s">
        <v>190</v>
      </c>
      <c r="C145" s="659" t="s">
        <v>14</v>
      </c>
      <c r="D145" s="660">
        <v>78.016025641025607</v>
      </c>
      <c r="E145" s="660">
        <v>77.6527777777778</v>
      </c>
      <c r="F145" s="660">
        <v>76.469696969696997</v>
      </c>
      <c r="G145" s="660">
        <v>74.9861111111111</v>
      </c>
      <c r="H145" s="660">
        <v>67.535714285714306</v>
      </c>
      <c r="I145" s="660">
        <v>72.2777777777778</v>
      </c>
      <c r="J145" s="660">
        <v>81</v>
      </c>
      <c r="K145" s="660">
        <v>82.930555555555557</v>
      </c>
      <c r="L145" s="660">
        <v>82.791666666666671</v>
      </c>
      <c r="M145" s="660">
        <v>74.522222222222254</v>
      </c>
      <c r="N145" s="660">
        <v>70.105555555555569</v>
      </c>
      <c r="O145" s="660">
        <v>75.36363636363636</v>
      </c>
      <c r="P145" s="661">
        <f>AVERAGE(D145:O145)</f>
        <v>76.137644993894995</v>
      </c>
      <c r="R145" s="664"/>
      <c r="S145" s="664"/>
    </row>
    <row r="146" spans="1:19" ht="21.75" customHeight="1" x14ac:dyDescent="0.25">
      <c r="A146" s="667"/>
      <c r="B146" s="47" t="s">
        <v>97</v>
      </c>
      <c r="C146" s="659" t="s">
        <v>63</v>
      </c>
      <c r="D146" s="663">
        <v>7.5384615384615401</v>
      </c>
      <c r="E146" s="663">
        <v>7.1111111111111098</v>
      </c>
      <c r="F146" s="663">
        <v>6.9848484848484897</v>
      </c>
      <c r="G146" s="663">
        <v>7.2083333333333401</v>
      </c>
      <c r="H146" s="663">
        <v>7.3619047619047597</v>
      </c>
      <c r="I146" s="663">
        <v>7.3555555555555596</v>
      </c>
      <c r="J146" s="663">
        <v>7.200000000000002</v>
      </c>
      <c r="K146" s="663">
        <v>7.1666666666666679</v>
      </c>
      <c r="L146" s="663">
        <v>7.1388888888888893</v>
      </c>
      <c r="M146" s="663">
        <v>7.4777777777777779</v>
      </c>
      <c r="N146" s="663">
        <v>7.677777777777778</v>
      </c>
      <c r="O146" s="663">
        <v>7.7909090909090928</v>
      </c>
      <c r="P146" s="661">
        <f>AVERAGE(D146:O146)</f>
        <v>7.334352915602917</v>
      </c>
    </row>
    <row r="147" spans="1:19" ht="18" customHeight="1" x14ac:dyDescent="0.25">
      <c r="A147" s="673" t="s">
        <v>204</v>
      </c>
      <c r="B147" s="676"/>
      <c r="C147" s="677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678"/>
    </row>
    <row r="148" spans="1:19" ht="18" customHeight="1" x14ac:dyDescent="0.25">
      <c r="A148" s="667"/>
      <c r="B148" s="47" t="s">
        <v>205</v>
      </c>
      <c r="C148" s="659" t="s">
        <v>206</v>
      </c>
      <c r="D148" s="663">
        <v>79.754273504273499</v>
      </c>
      <c r="E148" s="663">
        <v>78.0972222222222</v>
      </c>
      <c r="F148" s="663">
        <v>77.878787878787904</v>
      </c>
      <c r="G148" s="663">
        <v>79.375</v>
      </c>
      <c r="H148" s="663">
        <v>81.928571428571502</v>
      </c>
      <c r="I148" s="663">
        <v>80.375</v>
      </c>
      <c r="J148" s="663">
        <v>79.722222222222229</v>
      </c>
      <c r="K148" s="663">
        <v>80.694444444444457</v>
      </c>
      <c r="L148" s="663">
        <v>80.208333333333343</v>
      </c>
      <c r="M148" s="663">
        <v>80</v>
      </c>
      <c r="N148" s="663">
        <v>80.083333333333329</v>
      </c>
      <c r="O148" s="663">
        <v>80</v>
      </c>
      <c r="P148" s="661">
        <f>AVERAGE(D148:O148)</f>
        <v>79.843099030599049</v>
      </c>
    </row>
    <row r="149" spans="1:19" ht="7.5" customHeight="1" x14ac:dyDescent="0.25">
      <c r="B149" s="1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2"/>
    </row>
    <row r="150" spans="1:19" x14ac:dyDescent="0.25">
      <c r="A150" s="231" t="s">
        <v>401</v>
      </c>
      <c r="C150" s="83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9" ht="14.25" customHeight="1" x14ac:dyDescent="0.25">
      <c r="A151" s="243" t="s">
        <v>406</v>
      </c>
      <c r="C151" s="83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9" x14ac:dyDescent="0.25">
      <c r="B152" s="11"/>
      <c r="C152" s="83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9" x14ac:dyDescent="0.25">
      <c r="B153" s="11"/>
      <c r="C153" s="83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9" x14ac:dyDescent="0.25">
      <c r="B154" s="11"/>
      <c r="C154" s="83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9" x14ac:dyDescent="0.25">
      <c r="B155" s="11"/>
      <c r="C155" s="83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9" x14ac:dyDescent="0.25">
      <c r="B156" s="11"/>
      <c r="C156" s="83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9" x14ac:dyDescent="0.25">
      <c r="B157" s="11"/>
      <c r="C157" s="83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9" x14ac:dyDescent="0.25">
      <c r="B158" s="11"/>
      <c r="C158" s="83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9" x14ac:dyDescent="0.25">
      <c r="B159" s="11"/>
      <c r="C159" s="83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9" x14ac:dyDescent="0.25">
      <c r="B160" s="11"/>
      <c r="C160" s="83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25">
      <c r="B161" s="11"/>
      <c r="C161" s="83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25">
      <c r="B162" s="11"/>
      <c r="C162" s="83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25">
      <c r="B163" s="11"/>
      <c r="C163" s="83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25">
      <c r="B164" s="11"/>
      <c r="C164" s="83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25">
      <c r="B165" s="11"/>
      <c r="C165" s="83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</sheetData>
  <mergeCells count="38">
    <mergeCell ref="A140:A142"/>
    <mergeCell ref="A144:A145"/>
    <mergeCell ref="A117:A123"/>
    <mergeCell ref="A125:A126"/>
    <mergeCell ref="A130:P130"/>
    <mergeCell ref="A131:P131"/>
    <mergeCell ref="A133:B134"/>
    <mergeCell ref="A136:A139"/>
    <mergeCell ref="A114:A116"/>
    <mergeCell ref="A72:A73"/>
    <mergeCell ref="A80:A81"/>
    <mergeCell ref="A85:P85"/>
    <mergeCell ref="A86:P86"/>
    <mergeCell ref="A88:B89"/>
    <mergeCell ref="A91:A95"/>
    <mergeCell ref="A96:A101"/>
    <mergeCell ref="A103:A104"/>
    <mergeCell ref="A105:A108"/>
    <mergeCell ref="A109:A110"/>
    <mergeCell ref="A111:A112"/>
    <mergeCell ref="A68:A69"/>
    <mergeCell ref="A20:A21"/>
    <mergeCell ref="A25:A26"/>
    <mergeCell ref="A28:A30"/>
    <mergeCell ref="A34:A41"/>
    <mergeCell ref="A43:P43"/>
    <mergeCell ref="A44:P44"/>
    <mergeCell ref="A46:B47"/>
    <mergeCell ref="A52:A55"/>
    <mergeCell ref="A56:A57"/>
    <mergeCell ref="A59:A60"/>
    <mergeCell ref="A61:A64"/>
    <mergeCell ref="A14:A19"/>
    <mergeCell ref="B1:P1"/>
    <mergeCell ref="A2:P2"/>
    <mergeCell ref="A3:P3"/>
    <mergeCell ref="A5:B6"/>
    <mergeCell ref="A8:A10"/>
  </mergeCells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workbookViewId="0">
      <selection activeCell="B2" sqref="B1:B1048576"/>
    </sheetView>
  </sheetViews>
  <sheetFormatPr baseColWidth="10" defaultRowHeight="13.5" x14ac:dyDescent="0.25"/>
  <cols>
    <col min="1" max="1" width="15.85546875" style="272" customWidth="1"/>
    <col min="2" max="2" width="5.5703125" style="5" customWidth="1"/>
    <col min="3" max="3" width="6.5703125" style="272" customWidth="1"/>
    <col min="4" max="4" width="7.140625" style="272" customWidth="1"/>
    <col min="5" max="5" width="7" style="272" customWidth="1"/>
    <col min="6" max="6" width="7.140625" style="272" customWidth="1"/>
    <col min="7" max="7" width="7.28515625" style="272" customWidth="1"/>
    <col min="8" max="8" width="8" style="272" customWidth="1"/>
    <col min="9" max="9" width="7.140625" style="272" customWidth="1"/>
    <col min="10" max="10" width="6.7109375" style="272" customWidth="1"/>
    <col min="11" max="11" width="7" style="272" customWidth="1"/>
    <col min="12" max="12" width="6.5703125" style="272" customWidth="1"/>
    <col min="13" max="13" width="7.28515625" style="272" customWidth="1"/>
    <col min="14" max="14" width="7.140625" style="272" customWidth="1"/>
    <col min="15" max="15" width="7.42578125" style="313" customWidth="1"/>
    <col min="16" max="16" width="11.42578125" style="272"/>
    <col min="17" max="17" width="20" style="272" customWidth="1"/>
    <col min="18" max="23" width="11.42578125" style="272"/>
    <col min="24" max="25" width="11.7109375" style="272" bestFit="1" customWidth="1"/>
    <col min="26" max="253" width="11.42578125" style="272"/>
    <col min="254" max="254" width="18.140625" style="272" customWidth="1"/>
    <col min="255" max="255" width="5.5703125" style="272" customWidth="1"/>
    <col min="256" max="256" width="6.5703125" style="272" customWidth="1"/>
    <col min="257" max="257" width="7.140625" style="272" customWidth="1"/>
    <col min="258" max="258" width="7" style="272" customWidth="1"/>
    <col min="259" max="259" width="7.140625" style="272" customWidth="1"/>
    <col min="260" max="260" width="7.28515625" style="272" customWidth="1"/>
    <col min="261" max="261" width="7" style="272" customWidth="1"/>
    <col min="262" max="262" width="0" style="272" hidden="1" customWidth="1"/>
    <col min="263" max="263" width="7.140625" style="272" customWidth="1"/>
    <col min="264" max="264" width="6.7109375" style="272" customWidth="1"/>
    <col min="265" max="265" width="7" style="272" customWidth="1"/>
    <col min="266" max="266" width="6.5703125" style="272" customWidth="1"/>
    <col min="267" max="267" width="7.28515625" style="272" customWidth="1"/>
    <col min="268" max="268" width="7.140625" style="272" customWidth="1"/>
    <col min="269" max="269" width="7.42578125" style="272" customWidth="1"/>
    <col min="270" max="270" width="6.28515625" style="272" customWidth="1"/>
    <col min="271" max="271" width="6.5703125" style="272" customWidth="1"/>
    <col min="272" max="272" width="11.42578125" style="272"/>
    <col min="273" max="273" width="20" style="272" customWidth="1"/>
    <col min="274" max="279" width="11.42578125" style="272"/>
    <col min="280" max="281" width="11.7109375" style="272" bestFit="1" customWidth="1"/>
    <col min="282" max="509" width="11.42578125" style="272"/>
    <col min="510" max="510" width="18.140625" style="272" customWidth="1"/>
    <col min="511" max="511" width="5.5703125" style="272" customWidth="1"/>
    <col min="512" max="512" width="6.5703125" style="272" customWidth="1"/>
    <col min="513" max="513" width="7.140625" style="272" customWidth="1"/>
    <col min="514" max="514" width="7" style="272" customWidth="1"/>
    <col min="515" max="515" width="7.140625" style="272" customWidth="1"/>
    <col min="516" max="516" width="7.28515625" style="272" customWidth="1"/>
    <col min="517" max="517" width="7" style="272" customWidth="1"/>
    <col min="518" max="518" width="0" style="272" hidden="1" customWidth="1"/>
    <col min="519" max="519" width="7.140625" style="272" customWidth="1"/>
    <col min="520" max="520" width="6.7109375" style="272" customWidth="1"/>
    <col min="521" max="521" width="7" style="272" customWidth="1"/>
    <col min="522" max="522" width="6.5703125" style="272" customWidth="1"/>
    <col min="523" max="523" width="7.28515625" style="272" customWidth="1"/>
    <col min="524" max="524" width="7.140625" style="272" customWidth="1"/>
    <col min="525" max="525" width="7.42578125" style="272" customWidth="1"/>
    <col min="526" max="526" width="6.28515625" style="272" customWidth="1"/>
    <col min="527" max="527" width="6.5703125" style="272" customWidth="1"/>
    <col min="528" max="528" width="11.42578125" style="272"/>
    <col min="529" max="529" width="20" style="272" customWidth="1"/>
    <col min="530" max="535" width="11.42578125" style="272"/>
    <col min="536" max="537" width="11.7109375" style="272" bestFit="1" customWidth="1"/>
    <col min="538" max="765" width="11.42578125" style="272"/>
    <col min="766" max="766" width="18.140625" style="272" customWidth="1"/>
    <col min="767" max="767" width="5.5703125" style="272" customWidth="1"/>
    <col min="768" max="768" width="6.5703125" style="272" customWidth="1"/>
    <col min="769" max="769" width="7.140625" style="272" customWidth="1"/>
    <col min="770" max="770" width="7" style="272" customWidth="1"/>
    <col min="771" max="771" width="7.140625" style="272" customWidth="1"/>
    <col min="772" max="772" width="7.28515625" style="272" customWidth="1"/>
    <col min="773" max="773" width="7" style="272" customWidth="1"/>
    <col min="774" max="774" width="0" style="272" hidden="1" customWidth="1"/>
    <col min="775" max="775" width="7.140625" style="272" customWidth="1"/>
    <col min="776" max="776" width="6.7109375" style="272" customWidth="1"/>
    <col min="777" max="777" width="7" style="272" customWidth="1"/>
    <col min="778" max="778" width="6.5703125" style="272" customWidth="1"/>
    <col min="779" max="779" width="7.28515625" style="272" customWidth="1"/>
    <col min="780" max="780" width="7.140625" style="272" customWidth="1"/>
    <col min="781" max="781" width="7.42578125" style="272" customWidth="1"/>
    <col min="782" max="782" width="6.28515625" style="272" customWidth="1"/>
    <col min="783" max="783" width="6.5703125" style="272" customWidth="1"/>
    <col min="784" max="784" width="11.42578125" style="272"/>
    <col min="785" max="785" width="20" style="272" customWidth="1"/>
    <col min="786" max="791" width="11.42578125" style="272"/>
    <col min="792" max="793" width="11.7109375" style="272" bestFit="1" customWidth="1"/>
    <col min="794" max="1021" width="11.42578125" style="272"/>
    <col min="1022" max="1022" width="18.140625" style="272" customWidth="1"/>
    <col min="1023" max="1023" width="5.5703125" style="272" customWidth="1"/>
    <col min="1024" max="1024" width="6.5703125" style="272" customWidth="1"/>
    <col min="1025" max="1025" width="7.140625" style="272" customWidth="1"/>
    <col min="1026" max="1026" width="7" style="272" customWidth="1"/>
    <col min="1027" max="1027" width="7.140625" style="272" customWidth="1"/>
    <col min="1028" max="1028" width="7.28515625" style="272" customWidth="1"/>
    <col min="1029" max="1029" width="7" style="272" customWidth="1"/>
    <col min="1030" max="1030" width="0" style="272" hidden="1" customWidth="1"/>
    <col min="1031" max="1031" width="7.140625" style="272" customWidth="1"/>
    <col min="1032" max="1032" width="6.7109375" style="272" customWidth="1"/>
    <col min="1033" max="1033" width="7" style="272" customWidth="1"/>
    <col min="1034" max="1034" width="6.5703125" style="272" customWidth="1"/>
    <col min="1035" max="1035" width="7.28515625" style="272" customWidth="1"/>
    <col min="1036" max="1036" width="7.140625" style="272" customWidth="1"/>
    <col min="1037" max="1037" width="7.42578125" style="272" customWidth="1"/>
    <col min="1038" max="1038" width="6.28515625" style="272" customWidth="1"/>
    <col min="1039" max="1039" width="6.5703125" style="272" customWidth="1"/>
    <col min="1040" max="1040" width="11.42578125" style="272"/>
    <col min="1041" max="1041" width="20" style="272" customWidth="1"/>
    <col min="1042" max="1047" width="11.42578125" style="272"/>
    <col min="1048" max="1049" width="11.7109375" style="272" bestFit="1" customWidth="1"/>
    <col min="1050" max="1277" width="11.42578125" style="272"/>
    <col min="1278" max="1278" width="18.140625" style="272" customWidth="1"/>
    <col min="1279" max="1279" width="5.5703125" style="272" customWidth="1"/>
    <col min="1280" max="1280" width="6.5703125" style="272" customWidth="1"/>
    <col min="1281" max="1281" width="7.140625" style="272" customWidth="1"/>
    <col min="1282" max="1282" width="7" style="272" customWidth="1"/>
    <col min="1283" max="1283" width="7.140625" style="272" customWidth="1"/>
    <col min="1284" max="1284" width="7.28515625" style="272" customWidth="1"/>
    <col min="1285" max="1285" width="7" style="272" customWidth="1"/>
    <col min="1286" max="1286" width="0" style="272" hidden="1" customWidth="1"/>
    <col min="1287" max="1287" width="7.140625" style="272" customWidth="1"/>
    <col min="1288" max="1288" width="6.7109375" style="272" customWidth="1"/>
    <col min="1289" max="1289" width="7" style="272" customWidth="1"/>
    <col min="1290" max="1290" width="6.5703125" style="272" customWidth="1"/>
    <col min="1291" max="1291" width="7.28515625" style="272" customWidth="1"/>
    <col min="1292" max="1292" width="7.140625" style="272" customWidth="1"/>
    <col min="1293" max="1293" width="7.42578125" style="272" customWidth="1"/>
    <col min="1294" max="1294" width="6.28515625" style="272" customWidth="1"/>
    <col min="1295" max="1295" width="6.5703125" style="272" customWidth="1"/>
    <col min="1296" max="1296" width="11.42578125" style="272"/>
    <col min="1297" max="1297" width="20" style="272" customWidth="1"/>
    <col min="1298" max="1303" width="11.42578125" style="272"/>
    <col min="1304" max="1305" width="11.7109375" style="272" bestFit="1" customWidth="1"/>
    <col min="1306" max="1533" width="11.42578125" style="272"/>
    <col min="1534" max="1534" width="18.140625" style="272" customWidth="1"/>
    <col min="1535" max="1535" width="5.5703125" style="272" customWidth="1"/>
    <col min="1536" max="1536" width="6.5703125" style="272" customWidth="1"/>
    <col min="1537" max="1537" width="7.140625" style="272" customWidth="1"/>
    <col min="1538" max="1538" width="7" style="272" customWidth="1"/>
    <col min="1539" max="1539" width="7.140625" style="272" customWidth="1"/>
    <col min="1540" max="1540" width="7.28515625" style="272" customWidth="1"/>
    <col min="1541" max="1541" width="7" style="272" customWidth="1"/>
    <col min="1542" max="1542" width="0" style="272" hidden="1" customWidth="1"/>
    <col min="1543" max="1543" width="7.140625" style="272" customWidth="1"/>
    <col min="1544" max="1544" width="6.7109375" style="272" customWidth="1"/>
    <col min="1545" max="1545" width="7" style="272" customWidth="1"/>
    <col min="1546" max="1546" width="6.5703125" style="272" customWidth="1"/>
    <col min="1547" max="1547" width="7.28515625" style="272" customWidth="1"/>
    <col min="1548" max="1548" width="7.140625" style="272" customWidth="1"/>
    <col min="1549" max="1549" width="7.42578125" style="272" customWidth="1"/>
    <col min="1550" max="1550" width="6.28515625" style="272" customWidth="1"/>
    <col min="1551" max="1551" width="6.5703125" style="272" customWidth="1"/>
    <col min="1552" max="1552" width="11.42578125" style="272"/>
    <col min="1553" max="1553" width="20" style="272" customWidth="1"/>
    <col min="1554" max="1559" width="11.42578125" style="272"/>
    <col min="1560" max="1561" width="11.7109375" style="272" bestFit="1" customWidth="1"/>
    <col min="1562" max="1789" width="11.42578125" style="272"/>
    <col min="1790" max="1790" width="18.140625" style="272" customWidth="1"/>
    <col min="1791" max="1791" width="5.5703125" style="272" customWidth="1"/>
    <col min="1792" max="1792" width="6.5703125" style="272" customWidth="1"/>
    <col min="1793" max="1793" width="7.140625" style="272" customWidth="1"/>
    <col min="1794" max="1794" width="7" style="272" customWidth="1"/>
    <col min="1795" max="1795" width="7.140625" style="272" customWidth="1"/>
    <col min="1796" max="1796" width="7.28515625" style="272" customWidth="1"/>
    <col min="1797" max="1797" width="7" style="272" customWidth="1"/>
    <col min="1798" max="1798" width="0" style="272" hidden="1" customWidth="1"/>
    <col min="1799" max="1799" width="7.140625" style="272" customWidth="1"/>
    <col min="1800" max="1800" width="6.7109375" style="272" customWidth="1"/>
    <col min="1801" max="1801" width="7" style="272" customWidth="1"/>
    <col min="1802" max="1802" width="6.5703125" style="272" customWidth="1"/>
    <col min="1803" max="1803" width="7.28515625" style="272" customWidth="1"/>
    <col min="1804" max="1804" width="7.140625" style="272" customWidth="1"/>
    <col min="1805" max="1805" width="7.42578125" style="272" customWidth="1"/>
    <col min="1806" max="1806" width="6.28515625" style="272" customWidth="1"/>
    <col min="1807" max="1807" width="6.5703125" style="272" customWidth="1"/>
    <col min="1808" max="1808" width="11.42578125" style="272"/>
    <col min="1809" max="1809" width="20" style="272" customWidth="1"/>
    <col min="1810" max="1815" width="11.42578125" style="272"/>
    <col min="1816" max="1817" width="11.7109375" style="272" bestFit="1" customWidth="1"/>
    <col min="1818" max="2045" width="11.42578125" style="272"/>
    <col min="2046" max="2046" width="18.140625" style="272" customWidth="1"/>
    <col min="2047" max="2047" width="5.5703125" style="272" customWidth="1"/>
    <col min="2048" max="2048" width="6.5703125" style="272" customWidth="1"/>
    <col min="2049" max="2049" width="7.140625" style="272" customWidth="1"/>
    <col min="2050" max="2050" width="7" style="272" customWidth="1"/>
    <col min="2051" max="2051" width="7.140625" style="272" customWidth="1"/>
    <col min="2052" max="2052" width="7.28515625" style="272" customWidth="1"/>
    <col min="2053" max="2053" width="7" style="272" customWidth="1"/>
    <col min="2054" max="2054" width="0" style="272" hidden="1" customWidth="1"/>
    <col min="2055" max="2055" width="7.140625" style="272" customWidth="1"/>
    <col min="2056" max="2056" width="6.7109375" style="272" customWidth="1"/>
    <col min="2057" max="2057" width="7" style="272" customWidth="1"/>
    <col min="2058" max="2058" width="6.5703125" style="272" customWidth="1"/>
    <col min="2059" max="2059" width="7.28515625" style="272" customWidth="1"/>
    <col min="2060" max="2060" width="7.140625" style="272" customWidth="1"/>
    <col min="2061" max="2061" width="7.42578125" style="272" customWidth="1"/>
    <col min="2062" max="2062" width="6.28515625" style="272" customWidth="1"/>
    <col min="2063" max="2063" width="6.5703125" style="272" customWidth="1"/>
    <col min="2064" max="2064" width="11.42578125" style="272"/>
    <col min="2065" max="2065" width="20" style="272" customWidth="1"/>
    <col min="2066" max="2071" width="11.42578125" style="272"/>
    <col min="2072" max="2073" width="11.7109375" style="272" bestFit="1" customWidth="1"/>
    <col min="2074" max="2301" width="11.42578125" style="272"/>
    <col min="2302" max="2302" width="18.140625" style="272" customWidth="1"/>
    <col min="2303" max="2303" width="5.5703125" style="272" customWidth="1"/>
    <col min="2304" max="2304" width="6.5703125" style="272" customWidth="1"/>
    <col min="2305" max="2305" width="7.140625" style="272" customWidth="1"/>
    <col min="2306" max="2306" width="7" style="272" customWidth="1"/>
    <col min="2307" max="2307" width="7.140625" style="272" customWidth="1"/>
    <col min="2308" max="2308" width="7.28515625" style="272" customWidth="1"/>
    <col min="2309" max="2309" width="7" style="272" customWidth="1"/>
    <col min="2310" max="2310" width="0" style="272" hidden="1" customWidth="1"/>
    <col min="2311" max="2311" width="7.140625" style="272" customWidth="1"/>
    <col min="2312" max="2312" width="6.7109375" style="272" customWidth="1"/>
    <col min="2313" max="2313" width="7" style="272" customWidth="1"/>
    <col min="2314" max="2314" width="6.5703125" style="272" customWidth="1"/>
    <col min="2315" max="2315" width="7.28515625" style="272" customWidth="1"/>
    <col min="2316" max="2316" width="7.140625" style="272" customWidth="1"/>
    <col min="2317" max="2317" width="7.42578125" style="272" customWidth="1"/>
    <col min="2318" max="2318" width="6.28515625" style="272" customWidth="1"/>
    <col min="2319" max="2319" width="6.5703125" style="272" customWidth="1"/>
    <col min="2320" max="2320" width="11.42578125" style="272"/>
    <col min="2321" max="2321" width="20" style="272" customWidth="1"/>
    <col min="2322" max="2327" width="11.42578125" style="272"/>
    <col min="2328" max="2329" width="11.7109375" style="272" bestFit="1" customWidth="1"/>
    <col min="2330" max="2557" width="11.42578125" style="272"/>
    <col min="2558" max="2558" width="18.140625" style="272" customWidth="1"/>
    <col min="2559" max="2559" width="5.5703125" style="272" customWidth="1"/>
    <col min="2560" max="2560" width="6.5703125" style="272" customWidth="1"/>
    <col min="2561" max="2561" width="7.140625" style="272" customWidth="1"/>
    <col min="2562" max="2562" width="7" style="272" customWidth="1"/>
    <col min="2563" max="2563" width="7.140625" style="272" customWidth="1"/>
    <col min="2564" max="2564" width="7.28515625" style="272" customWidth="1"/>
    <col min="2565" max="2565" width="7" style="272" customWidth="1"/>
    <col min="2566" max="2566" width="0" style="272" hidden="1" customWidth="1"/>
    <col min="2567" max="2567" width="7.140625" style="272" customWidth="1"/>
    <col min="2568" max="2568" width="6.7109375" style="272" customWidth="1"/>
    <col min="2569" max="2569" width="7" style="272" customWidth="1"/>
    <col min="2570" max="2570" width="6.5703125" style="272" customWidth="1"/>
    <col min="2571" max="2571" width="7.28515625" style="272" customWidth="1"/>
    <col min="2572" max="2572" width="7.140625" style="272" customWidth="1"/>
    <col min="2573" max="2573" width="7.42578125" style="272" customWidth="1"/>
    <col min="2574" max="2574" width="6.28515625" style="272" customWidth="1"/>
    <col min="2575" max="2575" width="6.5703125" style="272" customWidth="1"/>
    <col min="2576" max="2576" width="11.42578125" style="272"/>
    <col min="2577" max="2577" width="20" style="272" customWidth="1"/>
    <col min="2578" max="2583" width="11.42578125" style="272"/>
    <col min="2584" max="2585" width="11.7109375" style="272" bestFit="1" customWidth="1"/>
    <col min="2586" max="2813" width="11.42578125" style="272"/>
    <col min="2814" max="2814" width="18.140625" style="272" customWidth="1"/>
    <col min="2815" max="2815" width="5.5703125" style="272" customWidth="1"/>
    <col min="2816" max="2816" width="6.5703125" style="272" customWidth="1"/>
    <col min="2817" max="2817" width="7.140625" style="272" customWidth="1"/>
    <col min="2818" max="2818" width="7" style="272" customWidth="1"/>
    <col min="2819" max="2819" width="7.140625" style="272" customWidth="1"/>
    <col min="2820" max="2820" width="7.28515625" style="272" customWidth="1"/>
    <col min="2821" max="2821" width="7" style="272" customWidth="1"/>
    <col min="2822" max="2822" width="0" style="272" hidden="1" customWidth="1"/>
    <col min="2823" max="2823" width="7.140625" style="272" customWidth="1"/>
    <col min="2824" max="2824" width="6.7109375" style="272" customWidth="1"/>
    <col min="2825" max="2825" width="7" style="272" customWidth="1"/>
    <col min="2826" max="2826" width="6.5703125" style="272" customWidth="1"/>
    <col min="2827" max="2827" width="7.28515625" style="272" customWidth="1"/>
    <col min="2828" max="2828" width="7.140625" style="272" customWidth="1"/>
    <col min="2829" max="2829" width="7.42578125" style="272" customWidth="1"/>
    <col min="2830" max="2830" width="6.28515625" style="272" customWidth="1"/>
    <col min="2831" max="2831" width="6.5703125" style="272" customWidth="1"/>
    <col min="2832" max="2832" width="11.42578125" style="272"/>
    <col min="2833" max="2833" width="20" style="272" customWidth="1"/>
    <col min="2834" max="2839" width="11.42578125" style="272"/>
    <col min="2840" max="2841" width="11.7109375" style="272" bestFit="1" customWidth="1"/>
    <col min="2842" max="3069" width="11.42578125" style="272"/>
    <col min="3070" max="3070" width="18.140625" style="272" customWidth="1"/>
    <col min="3071" max="3071" width="5.5703125" style="272" customWidth="1"/>
    <col min="3072" max="3072" width="6.5703125" style="272" customWidth="1"/>
    <col min="3073" max="3073" width="7.140625" style="272" customWidth="1"/>
    <col min="3074" max="3074" width="7" style="272" customWidth="1"/>
    <col min="3075" max="3075" width="7.140625" style="272" customWidth="1"/>
    <col min="3076" max="3076" width="7.28515625" style="272" customWidth="1"/>
    <col min="3077" max="3077" width="7" style="272" customWidth="1"/>
    <col min="3078" max="3078" width="0" style="272" hidden="1" customWidth="1"/>
    <col min="3079" max="3079" width="7.140625" style="272" customWidth="1"/>
    <col min="3080" max="3080" width="6.7109375" style="272" customWidth="1"/>
    <col min="3081" max="3081" width="7" style="272" customWidth="1"/>
    <col min="3082" max="3082" width="6.5703125" style="272" customWidth="1"/>
    <col min="3083" max="3083" width="7.28515625" style="272" customWidth="1"/>
    <col min="3084" max="3084" width="7.140625" style="272" customWidth="1"/>
    <col min="3085" max="3085" width="7.42578125" style="272" customWidth="1"/>
    <col min="3086" max="3086" width="6.28515625" style="272" customWidth="1"/>
    <col min="3087" max="3087" width="6.5703125" style="272" customWidth="1"/>
    <col min="3088" max="3088" width="11.42578125" style="272"/>
    <col min="3089" max="3089" width="20" style="272" customWidth="1"/>
    <col min="3090" max="3095" width="11.42578125" style="272"/>
    <col min="3096" max="3097" width="11.7109375" style="272" bestFit="1" customWidth="1"/>
    <col min="3098" max="3325" width="11.42578125" style="272"/>
    <col min="3326" max="3326" width="18.140625" style="272" customWidth="1"/>
    <col min="3327" max="3327" width="5.5703125" style="272" customWidth="1"/>
    <col min="3328" max="3328" width="6.5703125" style="272" customWidth="1"/>
    <col min="3329" max="3329" width="7.140625" style="272" customWidth="1"/>
    <col min="3330" max="3330" width="7" style="272" customWidth="1"/>
    <col min="3331" max="3331" width="7.140625" style="272" customWidth="1"/>
    <col min="3332" max="3332" width="7.28515625" style="272" customWidth="1"/>
    <col min="3333" max="3333" width="7" style="272" customWidth="1"/>
    <col min="3334" max="3334" width="0" style="272" hidden="1" customWidth="1"/>
    <col min="3335" max="3335" width="7.140625" style="272" customWidth="1"/>
    <col min="3336" max="3336" width="6.7109375" style="272" customWidth="1"/>
    <col min="3337" max="3337" width="7" style="272" customWidth="1"/>
    <col min="3338" max="3338" width="6.5703125" style="272" customWidth="1"/>
    <col min="3339" max="3339" width="7.28515625" style="272" customWidth="1"/>
    <col min="3340" max="3340" width="7.140625" style="272" customWidth="1"/>
    <col min="3341" max="3341" width="7.42578125" style="272" customWidth="1"/>
    <col min="3342" max="3342" width="6.28515625" style="272" customWidth="1"/>
    <col min="3343" max="3343" width="6.5703125" style="272" customWidth="1"/>
    <col min="3344" max="3344" width="11.42578125" style="272"/>
    <col min="3345" max="3345" width="20" style="272" customWidth="1"/>
    <col min="3346" max="3351" width="11.42578125" style="272"/>
    <col min="3352" max="3353" width="11.7109375" style="272" bestFit="1" customWidth="1"/>
    <col min="3354" max="3581" width="11.42578125" style="272"/>
    <col min="3582" max="3582" width="18.140625" style="272" customWidth="1"/>
    <col min="3583" max="3583" width="5.5703125" style="272" customWidth="1"/>
    <col min="3584" max="3584" width="6.5703125" style="272" customWidth="1"/>
    <col min="3585" max="3585" width="7.140625" style="272" customWidth="1"/>
    <col min="3586" max="3586" width="7" style="272" customWidth="1"/>
    <col min="3587" max="3587" width="7.140625" style="272" customWidth="1"/>
    <col min="3588" max="3588" width="7.28515625" style="272" customWidth="1"/>
    <col min="3589" max="3589" width="7" style="272" customWidth="1"/>
    <col min="3590" max="3590" width="0" style="272" hidden="1" customWidth="1"/>
    <col min="3591" max="3591" width="7.140625" style="272" customWidth="1"/>
    <col min="3592" max="3592" width="6.7109375" style="272" customWidth="1"/>
    <col min="3593" max="3593" width="7" style="272" customWidth="1"/>
    <col min="3594" max="3594" width="6.5703125" style="272" customWidth="1"/>
    <col min="3595" max="3595" width="7.28515625" style="272" customWidth="1"/>
    <col min="3596" max="3596" width="7.140625" style="272" customWidth="1"/>
    <col min="3597" max="3597" width="7.42578125" style="272" customWidth="1"/>
    <col min="3598" max="3598" width="6.28515625" style="272" customWidth="1"/>
    <col min="3599" max="3599" width="6.5703125" style="272" customWidth="1"/>
    <col min="3600" max="3600" width="11.42578125" style="272"/>
    <col min="3601" max="3601" width="20" style="272" customWidth="1"/>
    <col min="3602" max="3607" width="11.42578125" style="272"/>
    <col min="3608" max="3609" width="11.7109375" style="272" bestFit="1" customWidth="1"/>
    <col min="3610" max="3837" width="11.42578125" style="272"/>
    <col min="3838" max="3838" width="18.140625" style="272" customWidth="1"/>
    <col min="3839" max="3839" width="5.5703125" style="272" customWidth="1"/>
    <col min="3840" max="3840" width="6.5703125" style="272" customWidth="1"/>
    <col min="3841" max="3841" width="7.140625" style="272" customWidth="1"/>
    <col min="3842" max="3842" width="7" style="272" customWidth="1"/>
    <col min="3843" max="3843" width="7.140625" style="272" customWidth="1"/>
    <col min="3844" max="3844" width="7.28515625" style="272" customWidth="1"/>
    <col min="3845" max="3845" width="7" style="272" customWidth="1"/>
    <col min="3846" max="3846" width="0" style="272" hidden="1" customWidth="1"/>
    <col min="3847" max="3847" width="7.140625" style="272" customWidth="1"/>
    <col min="3848" max="3848" width="6.7109375" style="272" customWidth="1"/>
    <col min="3849" max="3849" width="7" style="272" customWidth="1"/>
    <col min="3850" max="3850" width="6.5703125" style="272" customWidth="1"/>
    <col min="3851" max="3851" width="7.28515625" style="272" customWidth="1"/>
    <col min="3852" max="3852" width="7.140625" style="272" customWidth="1"/>
    <col min="3853" max="3853" width="7.42578125" style="272" customWidth="1"/>
    <col min="3854" max="3854" width="6.28515625" style="272" customWidth="1"/>
    <col min="3855" max="3855" width="6.5703125" style="272" customWidth="1"/>
    <col min="3856" max="3856" width="11.42578125" style="272"/>
    <col min="3857" max="3857" width="20" style="272" customWidth="1"/>
    <col min="3858" max="3863" width="11.42578125" style="272"/>
    <col min="3864" max="3865" width="11.7109375" style="272" bestFit="1" customWidth="1"/>
    <col min="3866" max="4093" width="11.42578125" style="272"/>
    <col min="4094" max="4094" width="18.140625" style="272" customWidth="1"/>
    <col min="4095" max="4095" width="5.5703125" style="272" customWidth="1"/>
    <col min="4096" max="4096" width="6.5703125" style="272" customWidth="1"/>
    <col min="4097" max="4097" width="7.140625" style="272" customWidth="1"/>
    <col min="4098" max="4098" width="7" style="272" customWidth="1"/>
    <col min="4099" max="4099" width="7.140625" style="272" customWidth="1"/>
    <col min="4100" max="4100" width="7.28515625" style="272" customWidth="1"/>
    <col min="4101" max="4101" width="7" style="272" customWidth="1"/>
    <col min="4102" max="4102" width="0" style="272" hidden="1" customWidth="1"/>
    <col min="4103" max="4103" width="7.140625" style="272" customWidth="1"/>
    <col min="4104" max="4104" width="6.7109375" style="272" customWidth="1"/>
    <col min="4105" max="4105" width="7" style="272" customWidth="1"/>
    <col min="4106" max="4106" width="6.5703125" style="272" customWidth="1"/>
    <col min="4107" max="4107" width="7.28515625" style="272" customWidth="1"/>
    <col min="4108" max="4108" width="7.140625" style="272" customWidth="1"/>
    <col min="4109" max="4109" width="7.42578125" style="272" customWidth="1"/>
    <col min="4110" max="4110" width="6.28515625" style="272" customWidth="1"/>
    <col min="4111" max="4111" width="6.5703125" style="272" customWidth="1"/>
    <col min="4112" max="4112" width="11.42578125" style="272"/>
    <col min="4113" max="4113" width="20" style="272" customWidth="1"/>
    <col min="4114" max="4119" width="11.42578125" style="272"/>
    <col min="4120" max="4121" width="11.7109375" style="272" bestFit="1" customWidth="1"/>
    <col min="4122" max="4349" width="11.42578125" style="272"/>
    <col min="4350" max="4350" width="18.140625" style="272" customWidth="1"/>
    <col min="4351" max="4351" width="5.5703125" style="272" customWidth="1"/>
    <col min="4352" max="4352" width="6.5703125" style="272" customWidth="1"/>
    <col min="4353" max="4353" width="7.140625" style="272" customWidth="1"/>
    <col min="4354" max="4354" width="7" style="272" customWidth="1"/>
    <col min="4355" max="4355" width="7.140625" style="272" customWidth="1"/>
    <col min="4356" max="4356" width="7.28515625" style="272" customWidth="1"/>
    <col min="4357" max="4357" width="7" style="272" customWidth="1"/>
    <col min="4358" max="4358" width="0" style="272" hidden="1" customWidth="1"/>
    <col min="4359" max="4359" width="7.140625" style="272" customWidth="1"/>
    <col min="4360" max="4360" width="6.7109375" style="272" customWidth="1"/>
    <col min="4361" max="4361" width="7" style="272" customWidth="1"/>
    <col min="4362" max="4362" width="6.5703125" style="272" customWidth="1"/>
    <col min="4363" max="4363" width="7.28515625" style="272" customWidth="1"/>
    <col min="4364" max="4364" width="7.140625" style="272" customWidth="1"/>
    <col min="4365" max="4365" width="7.42578125" style="272" customWidth="1"/>
    <col min="4366" max="4366" width="6.28515625" style="272" customWidth="1"/>
    <col min="4367" max="4367" width="6.5703125" style="272" customWidth="1"/>
    <col min="4368" max="4368" width="11.42578125" style="272"/>
    <col min="4369" max="4369" width="20" style="272" customWidth="1"/>
    <col min="4370" max="4375" width="11.42578125" style="272"/>
    <col min="4376" max="4377" width="11.7109375" style="272" bestFit="1" customWidth="1"/>
    <col min="4378" max="4605" width="11.42578125" style="272"/>
    <col min="4606" max="4606" width="18.140625" style="272" customWidth="1"/>
    <col min="4607" max="4607" width="5.5703125" style="272" customWidth="1"/>
    <col min="4608" max="4608" width="6.5703125" style="272" customWidth="1"/>
    <col min="4609" max="4609" width="7.140625" style="272" customWidth="1"/>
    <col min="4610" max="4610" width="7" style="272" customWidth="1"/>
    <col min="4611" max="4611" width="7.140625" style="272" customWidth="1"/>
    <col min="4612" max="4612" width="7.28515625" style="272" customWidth="1"/>
    <col min="4613" max="4613" width="7" style="272" customWidth="1"/>
    <col min="4614" max="4614" width="0" style="272" hidden="1" customWidth="1"/>
    <col min="4615" max="4615" width="7.140625" style="272" customWidth="1"/>
    <col min="4616" max="4616" width="6.7109375" style="272" customWidth="1"/>
    <col min="4617" max="4617" width="7" style="272" customWidth="1"/>
    <col min="4618" max="4618" width="6.5703125" style="272" customWidth="1"/>
    <col min="4619" max="4619" width="7.28515625" style="272" customWidth="1"/>
    <col min="4620" max="4620" width="7.140625" style="272" customWidth="1"/>
    <col min="4621" max="4621" width="7.42578125" style="272" customWidth="1"/>
    <col min="4622" max="4622" width="6.28515625" style="272" customWidth="1"/>
    <col min="4623" max="4623" width="6.5703125" style="272" customWidth="1"/>
    <col min="4624" max="4624" width="11.42578125" style="272"/>
    <col min="4625" max="4625" width="20" style="272" customWidth="1"/>
    <col min="4626" max="4631" width="11.42578125" style="272"/>
    <col min="4632" max="4633" width="11.7109375" style="272" bestFit="1" customWidth="1"/>
    <col min="4634" max="4861" width="11.42578125" style="272"/>
    <col min="4862" max="4862" width="18.140625" style="272" customWidth="1"/>
    <col min="4863" max="4863" width="5.5703125" style="272" customWidth="1"/>
    <col min="4864" max="4864" width="6.5703125" style="272" customWidth="1"/>
    <col min="4865" max="4865" width="7.140625" style="272" customWidth="1"/>
    <col min="4866" max="4866" width="7" style="272" customWidth="1"/>
    <col min="4867" max="4867" width="7.140625" style="272" customWidth="1"/>
    <col min="4868" max="4868" width="7.28515625" style="272" customWidth="1"/>
    <col min="4869" max="4869" width="7" style="272" customWidth="1"/>
    <col min="4870" max="4870" width="0" style="272" hidden="1" customWidth="1"/>
    <col min="4871" max="4871" width="7.140625" style="272" customWidth="1"/>
    <col min="4872" max="4872" width="6.7109375" style="272" customWidth="1"/>
    <col min="4873" max="4873" width="7" style="272" customWidth="1"/>
    <col min="4874" max="4874" width="6.5703125" style="272" customWidth="1"/>
    <col min="4875" max="4875" width="7.28515625" style="272" customWidth="1"/>
    <col min="4876" max="4876" width="7.140625" style="272" customWidth="1"/>
    <col min="4877" max="4877" width="7.42578125" style="272" customWidth="1"/>
    <col min="4878" max="4878" width="6.28515625" style="272" customWidth="1"/>
    <col min="4879" max="4879" width="6.5703125" style="272" customWidth="1"/>
    <col min="4880" max="4880" width="11.42578125" style="272"/>
    <col min="4881" max="4881" width="20" style="272" customWidth="1"/>
    <col min="4882" max="4887" width="11.42578125" style="272"/>
    <col min="4888" max="4889" width="11.7109375" style="272" bestFit="1" customWidth="1"/>
    <col min="4890" max="5117" width="11.42578125" style="272"/>
    <col min="5118" max="5118" width="18.140625" style="272" customWidth="1"/>
    <col min="5119" max="5119" width="5.5703125" style="272" customWidth="1"/>
    <col min="5120" max="5120" width="6.5703125" style="272" customWidth="1"/>
    <col min="5121" max="5121" width="7.140625" style="272" customWidth="1"/>
    <col min="5122" max="5122" width="7" style="272" customWidth="1"/>
    <col min="5123" max="5123" width="7.140625" style="272" customWidth="1"/>
    <col min="5124" max="5124" width="7.28515625" style="272" customWidth="1"/>
    <col min="5125" max="5125" width="7" style="272" customWidth="1"/>
    <col min="5126" max="5126" width="0" style="272" hidden="1" customWidth="1"/>
    <col min="5127" max="5127" width="7.140625" style="272" customWidth="1"/>
    <col min="5128" max="5128" width="6.7109375" style="272" customWidth="1"/>
    <col min="5129" max="5129" width="7" style="272" customWidth="1"/>
    <col min="5130" max="5130" width="6.5703125" style="272" customWidth="1"/>
    <col min="5131" max="5131" width="7.28515625" style="272" customWidth="1"/>
    <col min="5132" max="5132" width="7.140625" style="272" customWidth="1"/>
    <col min="5133" max="5133" width="7.42578125" style="272" customWidth="1"/>
    <col min="5134" max="5134" width="6.28515625" style="272" customWidth="1"/>
    <col min="5135" max="5135" width="6.5703125" style="272" customWidth="1"/>
    <col min="5136" max="5136" width="11.42578125" style="272"/>
    <col min="5137" max="5137" width="20" style="272" customWidth="1"/>
    <col min="5138" max="5143" width="11.42578125" style="272"/>
    <col min="5144" max="5145" width="11.7109375" style="272" bestFit="1" customWidth="1"/>
    <col min="5146" max="5373" width="11.42578125" style="272"/>
    <col min="5374" max="5374" width="18.140625" style="272" customWidth="1"/>
    <col min="5375" max="5375" width="5.5703125" style="272" customWidth="1"/>
    <col min="5376" max="5376" width="6.5703125" style="272" customWidth="1"/>
    <col min="5377" max="5377" width="7.140625" style="272" customWidth="1"/>
    <col min="5378" max="5378" width="7" style="272" customWidth="1"/>
    <col min="5379" max="5379" width="7.140625" style="272" customWidth="1"/>
    <col min="5380" max="5380" width="7.28515625" style="272" customWidth="1"/>
    <col min="5381" max="5381" width="7" style="272" customWidth="1"/>
    <col min="5382" max="5382" width="0" style="272" hidden="1" customWidth="1"/>
    <col min="5383" max="5383" width="7.140625" style="272" customWidth="1"/>
    <col min="5384" max="5384" width="6.7109375" style="272" customWidth="1"/>
    <col min="5385" max="5385" width="7" style="272" customWidth="1"/>
    <col min="5386" max="5386" width="6.5703125" style="272" customWidth="1"/>
    <col min="5387" max="5387" width="7.28515625" style="272" customWidth="1"/>
    <col min="5388" max="5388" width="7.140625" style="272" customWidth="1"/>
    <col min="5389" max="5389" width="7.42578125" style="272" customWidth="1"/>
    <col min="5390" max="5390" width="6.28515625" style="272" customWidth="1"/>
    <col min="5391" max="5391" width="6.5703125" style="272" customWidth="1"/>
    <col min="5392" max="5392" width="11.42578125" style="272"/>
    <col min="5393" max="5393" width="20" style="272" customWidth="1"/>
    <col min="5394" max="5399" width="11.42578125" style="272"/>
    <col min="5400" max="5401" width="11.7109375" style="272" bestFit="1" customWidth="1"/>
    <col min="5402" max="5629" width="11.42578125" style="272"/>
    <col min="5630" max="5630" width="18.140625" style="272" customWidth="1"/>
    <col min="5631" max="5631" width="5.5703125" style="272" customWidth="1"/>
    <col min="5632" max="5632" width="6.5703125" style="272" customWidth="1"/>
    <col min="5633" max="5633" width="7.140625" style="272" customWidth="1"/>
    <col min="5634" max="5634" width="7" style="272" customWidth="1"/>
    <col min="5635" max="5635" width="7.140625" style="272" customWidth="1"/>
    <col min="5636" max="5636" width="7.28515625" style="272" customWidth="1"/>
    <col min="5637" max="5637" width="7" style="272" customWidth="1"/>
    <col min="5638" max="5638" width="0" style="272" hidden="1" customWidth="1"/>
    <col min="5639" max="5639" width="7.140625" style="272" customWidth="1"/>
    <col min="5640" max="5640" width="6.7109375" style="272" customWidth="1"/>
    <col min="5641" max="5641" width="7" style="272" customWidth="1"/>
    <col min="5642" max="5642" width="6.5703125" style="272" customWidth="1"/>
    <col min="5643" max="5643" width="7.28515625" style="272" customWidth="1"/>
    <col min="5644" max="5644" width="7.140625" style="272" customWidth="1"/>
    <col min="5645" max="5645" width="7.42578125" style="272" customWidth="1"/>
    <col min="5646" max="5646" width="6.28515625" style="272" customWidth="1"/>
    <col min="5647" max="5647" width="6.5703125" style="272" customWidth="1"/>
    <col min="5648" max="5648" width="11.42578125" style="272"/>
    <col min="5649" max="5649" width="20" style="272" customWidth="1"/>
    <col min="5650" max="5655" width="11.42578125" style="272"/>
    <col min="5656" max="5657" width="11.7109375" style="272" bestFit="1" customWidth="1"/>
    <col min="5658" max="5885" width="11.42578125" style="272"/>
    <col min="5886" max="5886" width="18.140625" style="272" customWidth="1"/>
    <col min="5887" max="5887" width="5.5703125" style="272" customWidth="1"/>
    <col min="5888" max="5888" width="6.5703125" style="272" customWidth="1"/>
    <col min="5889" max="5889" width="7.140625" style="272" customWidth="1"/>
    <col min="5890" max="5890" width="7" style="272" customWidth="1"/>
    <col min="5891" max="5891" width="7.140625" style="272" customWidth="1"/>
    <col min="5892" max="5892" width="7.28515625" style="272" customWidth="1"/>
    <col min="5893" max="5893" width="7" style="272" customWidth="1"/>
    <col min="5894" max="5894" width="0" style="272" hidden="1" customWidth="1"/>
    <col min="5895" max="5895" width="7.140625" style="272" customWidth="1"/>
    <col min="5896" max="5896" width="6.7109375" style="272" customWidth="1"/>
    <col min="5897" max="5897" width="7" style="272" customWidth="1"/>
    <col min="5898" max="5898" width="6.5703125" style="272" customWidth="1"/>
    <col min="5899" max="5899" width="7.28515625" style="272" customWidth="1"/>
    <col min="5900" max="5900" width="7.140625" style="272" customWidth="1"/>
    <col min="5901" max="5901" width="7.42578125" style="272" customWidth="1"/>
    <col min="5902" max="5902" width="6.28515625" style="272" customWidth="1"/>
    <col min="5903" max="5903" width="6.5703125" style="272" customWidth="1"/>
    <col min="5904" max="5904" width="11.42578125" style="272"/>
    <col min="5905" max="5905" width="20" style="272" customWidth="1"/>
    <col min="5906" max="5911" width="11.42578125" style="272"/>
    <col min="5912" max="5913" width="11.7109375" style="272" bestFit="1" customWidth="1"/>
    <col min="5914" max="6141" width="11.42578125" style="272"/>
    <col min="6142" max="6142" width="18.140625" style="272" customWidth="1"/>
    <col min="6143" max="6143" width="5.5703125" style="272" customWidth="1"/>
    <col min="6144" max="6144" width="6.5703125" style="272" customWidth="1"/>
    <col min="6145" max="6145" width="7.140625" style="272" customWidth="1"/>
    <col min="6146" max="6146" width="7" style="272" customWidth="1"/>
    <col min="6147" max="6147" width="7.140625" style="272" customWidth="1"/>
    <col min="6148" max="6148" width="7.28515625" style="272" customWidth="1"/>
    <col min="6149" max="6149" width="7" style="272" customWidth="1"/>
    <col min="6150" max="6150" width="0" style="272" hidden="1" customWidth="1"/>
    <col min="6151" max="6151" width="7.140625" style="272" customWidth="1"/>
    <col min="6152" max="6152" width="6.7109375" style="272" customWidth="1"/>
    <col min="6153" max="6153" width="7" style="272" customWidth="1"/>
    <col min="6154" max="6154" width="6.5703125" style="272" customWidth="1"/>
    <col min="6155" max="6155" width="7.28515625" style="272" customWidth="1"/>
    <col min="6156" max="6156" width="7.140625" style="272" customWidth="1"/>
    <col min="6157" max="6157" width="7.42578125" style="272" customWidth="1"/>
    <col min="6158" max="6158" width="6.28515625" style="272" customWidth="1"/>
    <col min="6159" max="6159" width="6.5703125" style="272" customWidth="1"/>
    <col min="6160" max="6160" width="11.42578125" style="272"/>
    <col min="6161" max="6161" width="20" style="272" customWidth="1"/>
    <col min="6162" max="6167" width="11.42578125" style="272"/>
    <col min="6168" max="6169" width="11.7109375" style="272" bestFit="1" customWidth="1"/>
    <col min="6170" max="6397" width="11.42578125" style="272"/>
    <col min="6398" max="6398" width="18.140625" style="272" customWidth="1"/>
    <col min="6399" max="6399" width="5.5703125" style="272" customWidth="1"/>
    <col min="6400" max="6400" width="6.5703125" style="272" customWidth="1"/>
    <col min="6401" max="6401" width="7.140625" style="272" customWidth="1"/>
    <col min="6402" max="6402" width="7" style="272" customWidth="1"/>
    <col min="6403" max="6403" width="7.140625" style="272" customWidth="1"/>
    <col min="6404" max="6404" width="7.28515625" style="272" customWidth="1"/>
    <col min="6405" max="6405" width="7" style="272" customWidth="1"/>
    <col min="6406" max="6406" width="0" style="272" hidden="1" customWidth="1"/>
    <col min="6407" max="6407" width="7.140625" style="272" customWidth="1"/>
    <col min="6408" max="6408" width="6.7109375" style="272" customWidth="1"/>
    <col min="6409" max="6409" width="7" style="272" customWidth="1"/>
    <col min="6410" max="6410" width="6.5703125" style="272" customWidth="1"/>
    <col min="6411" max="6411" width="7.28515625" style="272" customWidth="1"/>
    <col min="6412" max="6412" width="7.140625" style="272" customWidth="1"/>
    <col min="6413" max="6413" width="7.42578125" style="272" customWidth="1"/>
    <col min="6414" max="6414" width="6.28515625" style="272" customWidth="1"/>
    <col min="6415" max="6415" width="6.5703125" style="272" customWidth="1"/>
    <col min="6416" max="6416" width="11.42578125" style="272"/>
    <col min="6417" max="6417" width="20" style="272" customWidth="1"/>
    <col min="6418" max="6423" width="11.42578125" style="272"/>
    <col min="6424" max="6425" width="11.7109375" style="272" bestFit="1" customWidth="1"/>
    <col min="6426" max="6653" width="11.42578125" style="272"/>
    <col min="6654" max="6654" width="18.140625" style="272" customWidth="1"/>
    <col min="6655" max="6655" width="5.5703125" style="272" customWidth="1"/>
    <col min="6656" max="6656" width="6.5703125" style="272" customWidth="1"/>
    <col min="6657" max="6657" width="7.140625" style="272" customWidth="1"/>
    <col min="6658" max="6658" width="7" style="272" customWidth="1"/>
    <col min="6659" max="6659" width="7.140625" style="272" customWidth="1"/>
    <col min="6660" max="6660" width="7.28515625" style="272" customWidth="1"/>
    <col min="6661" max="6661" width="7" style="272" customWidth="1"/>
    <col min="6662" max="6662" width="0" style="272" hidden="1" customWidth="1"/>
    <col min="6663" max="6663" width="7.140625" style="272" customWidth="1"/>
    <col min="6664" max="6664" width="6.7109375" style="272" customWidth="1"/>
    <col min="6665" max="6665" width="7" style="272" customWidth="1"/>
    <col min="6666" max="6666" width="6.5703125" style="272" customWidth="1"/>
    <col min="6667" max="6667" width="7.28515625" style="272" customWidth="1"/>
    <col min="6668" max="6668" width="7.140625" style="272" customWidth="1"/>
    <col min="6669" max="6669" width="7.42578125" style="272" customWidth="1"/>
    <col min="6670" max="6670" width="6.28515625" style="272" customWidth="1"/>
    <col min="6671" max="6671" width="6.5703125" style="272" customWidth="1"/>
    <col min="6672" max="6672" width="11.42578125" style="272"/>
    <col min="6673" max="6673" width="20" style="272" customWidth="1"/>
    <col min="6674" max="6679" width="11.42578125" style="272"/>
    <col min="6680" max="6681" width="11.7109375" style="272" bestFit="1" customWidth="1"/>
    <col min="6682" max="6909" width="11.42578125" style="272"/>
    <col min="6910" max="6910" width="18.140625" style="272" customWidth="1"/>
    <col min="6911" max="6911" width="5.5703125" style="272" customWidth="1"/>
    <col min="6912" max="6912" width="6.5703125" style="272" customWidth="1"/>
    <col min="6913" max="6913" width="7.140625" style="272" customWidth="1"/>
    <col min="6914" max="6914" width="7" style="272" customWidth="1"/>
    <col min="6915" max="6915" width="7.140625" style="272" customWidth="1"/>
    <col min="6916" max="6916" width="7.28515625" style="272" customWidth="1"/>
    <col min="6917" max="6917" width="7" style="272" customWidth="1"/>
    <col min="6918" max="6918" width="0" style="272" hidden="1" customWidth="1"/>
    <col min="6919" max="6919" width="7.140625" style="272" customWidth="1"/>
    <col min="6920" max="6920" width="6.7109375" style="272" customWidth="1"/>
    <col min="6921" max="6921" width="7" style="272" customWidth="1"/>
    <col min="6922" max="6922" width="6.5703125" style="272" customWidth="1"/>
    <col min="6923" max="6923" width="7.28515625" style="272" customWidth="1"/>
    <col min="6924" max="6924" width="7.140625" style="272" customWidth="1"/>
    <col min="6925" max="6925" width="7.42578125" style="272" customWidth="1"/>
    <col min="6926" max="6926" width="6.28515625" style="272" customWidth="1"/>
    <col min="6927" max="6927" width="6.5703125" style="272" customWidth="1"/>
    <col min="6928" max="6928" width="11.42578125" style="272"/>
    <col min="6929" max="6929" width="20" style="272" customWidth="1"/>
    <col min="6930" max="6935" width="11.42578125" style="272"/>
    <col min="6936" max="6937" width="11.7109375" style="272" bestFit="1" customWidth="1"/>
    <col min="6938" max="7165" width="11.42578125" style="272"/>
    <col min="7166" max="7166" width="18.140625" style="272" customWidth="1"/>
    <col min="7167" max="7167" width="5.5703125" style="272" customWidth="1"/>
    <col min="7168" max="7168" width="6.5703125" style="272" customWidth="1"/>
    <col min="7169" max="7169" width="7.140625" style="272" customWidth="1"/>
    <col min="7170" max="7170" width="7" style="272" customWidth="1"/>
    <col min="7171" max="7171" width="7.140625" style="272" customWidth="1"/>
    <col min="7172" max="7172" width="7.28515625" style="272" customWidth="1"/>
    <col min="7173" max="7173" width="7" style="272" customWidth="1"/>
    <col min="7174" max="7174" width="0" style="272" hidden="1" customWidth="1"/>
    <col min="7175" max="7175" width="7.140625" style="272" customWidth="1"/>
    <col min="7176" max="7176" width="6.7109375" style="272" customWidth="1"/>
    <col min="7177" max="7177" width="7" style="272" customWidth="1"/>
    <col min="7178" max="7178" width="6.5703125" style="272" customWidth="1"/>
    <col min="7179" max="7179" width="7.28515625" style="272" customWidth="1"/>
    <col min="7180" max="7180" width="7.140625" style="272" customWidth="1"/>
    <col min="7181" max="7181" width="7.42578125" style="272" customWidth="1"/>
    <col min="7182" max="7182" width="6.28515625" style="272" customWidth="1"/>
    <col min="7183" max="7183" width="6.5703125" style="272" customWidth="1"/>
    <col min="7184" max="7184" width="11.42578125" style="272"/>
    <col min="7185" max="7185" width="20" style="272" customWidth="1"/>
    <col min="7186" max="7191" width="11.42578125" style="272"/>
    <col min="7192" max="7193" width="11.7109375" style="272" bestFit="1" customWidth="1"/>
    <col min="7194" max="7421" width="11.42578125" style="272"/>
    <col min="7422" max="7422" width="18.140625" style="272" customWidth="1"/>
    <col min="7423" max="7423" width="5.5703125" style="272" customWidth="1"/>
    <col min="7424" max="7424" width="6.5703125" style="272" customWidth="1"/>
    <col min="7425" max="7425" width="7.140625" style="272" customWidth="1"/>
    <col min="7426" max="7426" width="7" style="272" customWidth="1"/>
    <col min="7427" max="7427" width="7.140625" style="272" customWidth="1"/>
    <col min="7428" max="7428" width="7.28515625" style="272" customWidth="1"/>
    <col min="7429" max="7429" width="7" style="272" customWidth="1"/>
    <col min="7430" max="7430" width="0" style="272" hidden="1" customWidth="1"/>
    <col min="7431" max="7431" width="7.140625" style="272" customWidth="1"/>
    <col min="7432" max="7432" width="6.7109375" style="272" customWidth="1"/>
    <col min="7433" max="7433" width="7" style="272" customWidth="1"/>
    <col min="7434" max="7434" width="6.5703125" style="272" customWidth="1"/>
    <col min="7435" max="7435" width="7.28515625" style="272" customWidth="1"/>
    <col min="7436" max="7436" width="7.140625" style="272" customWidth="1"/>
    <col min="7437" max="7437" width="7.42578125" style="272" customWidth="1"/>
    <col min="7438" max="7438" width="6.28515625" style="272" customWidth="1"/>
    <col min="7439" max="7439" width="6.5703125" style="272" customWidth="1"/>
    <col min="7440" max="7440" width="11.42578125" style="272"/>
    <col min="7441" max="7441" width="20" style="272" customWidth="1"/>
    <col min="7442" max="7447" width="11.42578125" style="272"/>
    <col min="7448" max="7449" width="11.7109375" style="272" bestFit="1" customWidth="1"/>
    <col min="7450" max="7677" width="11.42578125" style="272"/>
    <col min="7678" max="7678" width="18.140625" style="272" customWidth="1"/>
    <col min="7679" max="7679" width="5.5703125" style="272" customWidth="1"/>
    <col min="7680" max="7680" width="6.5703125" style="272" customWidth="1"/>
    <col min="7681" max="7681" width="7.140625" style="272" customWidth="1"/>
    <col min="7682" max="7682" width="7" style="272" customWidth="1"/>
    <col min="7683" max="7683" width="7.140625" style="272" customWidth="1"/>
    <col min="7684" max="7684" width="7.28515625" style="272" customWidth="1"/>
    <col min="7685" max="7685" width="7" style="272" customWidth="1"/>
    <col min="7686" max="7686" width="0" style="272" hidden="1" customWidth="1"/>
    <col min="7687" max="7687" width="7.140625" style="272" customWidth="1"/>
    <col min="7688" max="7688" width="6.7109375" style="272" customWidth="1"/>
    <col min="7689" max="7689" width="7" style="272" customWidth="1"/>
    <col min="7690" max="7690" width="6.5703125" style="272" customWidth="1"/>
    <col min="7691" max="7691" width="7.28515625" style="272" customWidth="1"/>
    <col min="7692" max="7692" width="7.140625" style="272" customWidth="1"/>
    <col min="7693" max="7693" width="7.42578125" style="272" customWidth="1"/>
    <col min="7694" max="7694" width="6.28515625" style="272" customWidth="1"/>
    <col min="7695" max="7695" width="6.5703125" style="272" customWidth="1"/>
    <col min="7696" max="7696" width="11.42578125" style="272"/>
    <col min="7697" max="7697" width="20" style="272" customWidth="1"/>
    <col min="7698" max="7703" width="11.42578125" style="272"/>
    <col min="7704" max="7705" width="11.7109375" style="272" bestFit="1" customWidth="1"/>
    <col min="7706" max="7933" width="11.42578125" style="272"/>
    <col min="7934" max="7934" width="18.140625" style="272" customWidth="1"/>
    <col min="7935" max="7935" width="5.5703125" style="272" customWidth="1"/>
    <col min="7936" max="7936" width="6.5703125" style="272" customWidth="1"/>
    <col min="7937" max="7937" width="7.140625" style="272" customWidth="1"/>
    <col min="7938" max="7938" width="7" style="272" customWidth="1"/>
    <col min="7939" max="7939" width="7.140625" style="272" customWidth="1"/>
    <col min="7940" max="7940" width="7.28515625" style="272" customWidth="1"/>
    <col min="7941" max="7941" width="7" style="272" customWidth="1"/>
    <col min="7942" max="7942" width="0" style="272" hidden="1" customWidth="1"/>
    <col min="7943" max="7943" width="7.140625" style="272" customWidth="1"/>
    <col min="7944" max="7944" width="6.7109375" style="272" customWidth="1"/>
    <col min="7945" max="7945" width="7" style="272" customWidth="1"/>
    <col min="7946" max="7946" width="6.5703125" style="272" customWidth="1"/>
    <col min="7947" max="7947" width="7.28515625" style="272" customWidth="1"/>
    <col min="7948" max="7948" width="7.140625" style="272" customWidth="1"/>
    <col min="7949" max="7949" width="7.42578125" style="272" customWidth="1"/>
    <col min="7950" max="7950" width="6.28515625" style="272" customWidth="1"/>
    <col min="7951" max="7951" width="6.5703125" style="272" customWidth="1"/>
    <col min="7952" max="7952" width="11.42578125" style="272"/>
    <col min="7953" max="7953" width="20" style="272" customWidth="1"/>
    <col min="7954" max="7959" width="11.42578125" style="272"/>
    <col min="7960" max="7961" width="11.7109375" style="272" bestFit="1" customWidth="1"/>
    <col min="7962" max="8189" width="11.42578125" style="272"/>
    <col min="8190" max="8190" width="18.140625" style="272" customWidth="1"/>
    <col min="8191" max="8191" width="5.5703125" style="272" customWidth="1"/>
    <col min="8192" max="8192" width="6.5703125" style="272" customWidth="1"/>
    <col min="8193" max="8193" width="7.140625" style="272" customWidth="1"/>
    <col min="8194" max="8194" width="7" style="272" customWidth="1"/>
    <col min="8195" max="8195" width="7.140625" style="272" customWidth="1"/>
    <col min="8196" max="8196" width="7.28515625" style="272" customWidth="1"/>
    <col min="8197" max="8197" width="7" style="272" customWidth="1"/>
    <col min="8198" max="8198" width="0" style="272" hidden="1" customWidth="1"/>
    <col min="8199" max="8199" width="7.140625" style="272" customWidth="1"/>
    <col min="8200" max="8200" width="6.7109375" style="272" customWidth="1"/>
    <col min="8201" max="8201" width="7" style="272" customWidth="1"/>
    <col min="8202" max="8202" width="6.5703125" style="272" customWidth="1"/>
    <col min="8203" max="8203" width="7.28515625" style="272" customWidth="1"/>
    <col min="8204" max="8204" width="7.140625" style="272" customWidth="1"/>
    <col min="8205" max="8205" width="7.42578125" style="272" customWidth="1"/>
    <col min="8206" max="8206" width="6.28515625" style="272" customWidth="1"/>
    <col min="8207" max="8207" width="6.5703125" style="272" customWidth="1"/>
    <col min="8208" max="8208" width="11.42578125" style="272"/>
    <col min="8209" max="8209" width="20" style="272" customWidth="1"/>
    <col min="8210" max="8215" width="11.42578125" style="272"/>
    <col min="8216" max="8217" width="11.7109375" style="272" bestFit="1" customWidth="1"/>
    <col min="8218" max="8445" width="11.42578125" style="272"/>
    <col min="8446" max="8446" width="18.140625" style="272" customWidth="1"/>
    <col min="8447" max="8447" width="5.5703125" style="272" customWidth="1"/>
    <col min="8448" max="8448" width="6.5703125" style="272" customWidth="1"/>
    <col min="8449" max="8449" width="7.140625" style="272" customWidth="1"/>
    <col min="8450" max="8450" width="7" style="272" customWidth="1"/>
    <col min="8451" max="8451" width="7.140625" style="272" customWidth="1"/>
    <col min="8452" max="8452" width="7.28515625" style="272" customWidth="1"/>
    <col min="8453" max="8453" width="7" style="272" customWidth="1"/>
    <col min="8454" max="8454" width="0" style="272" hidden="1" customWidth="1"/>
    <col min="8455" max="8455" width="7.140625" style="272" customWidth="1"/>
    <col min="8456" max="8456" width="6.7109375" style="272" customWidth="1"/>
    <col min="8457" max="8457" width="7" style="272" customWidth="1"/>
    <col min="8458" max="8458" width="6.5703125" style="272" customWidth="1"/>
    <col min="8459" max="8459" width="7.28515625" style="272" customWidth="1"/>
    <col min="8460" max="8460" width="7.140625" style="272" customWidth="1"/>
    <col min="8461" max="8461" width="7.42578125" style="272" customWidth="1"/>
    <col min="8462" max="8462" width="6.28515625" style="272" customWidth="1"/>
    <col min="8463" max="8463" width="6.5703125" style="272" customWidth="1"/>
    <col min="8464" max="8464" width="11.42578125" style="272"/>
    <col min="8465" max="8465" width="20" style="272" customWidth="1"/>
    <col min="8466" max="8471" width="11.42578125" style="272"/>
    <col min="8472" max="8473" width="11.7109375" style="272" bestFit="1" customWidth="1"/>
    <col min="8474" max="8701" width="11.42578125" style="272"/>
    <col min="8702" max="8702" width="18.140625" style="272" customWidth="1"/>
    <col min="8703" max="8703" width="5.5703125" style="272" customWidth="1"/>
    <col min="8704" max="8704" width="6.5703125" style="272" customWidth="1"/>
    <col min="8705" max="8705" width="7.140625" style="272" customWidth="1"/>
    <col min="8706" max="8706" width="7" style="272" customWidth="1"/>
    <col min="8707" max="8707" width="7.140625" style="272" customWidth="1"/>
    <col min="8708" max="8708" width="7.28515625" style="272" customWidth="1"/>
    <col min="8709" max="8709" width="7" style="272" customWidth="1"/>
    <col min="8710" max="8710" width="0" style="272" hidden="1" customWidth="1"/>
    <col min="8711" max="8711" width="7.140625" style="272" customWidth="1"/>
    <col min="8712" max="8712" width="6.7109375" style="272" customWidth="1"/>
    <col min="8713" max="8713" width="7" style="272" customWidth="1"/>
    <col min="8714" max="8714" width="6.5703125" style="272" customWidth="1"/>
    <col min="8715" max="8715" width="7.28515625" style="272" customWidth="1"/>
    <col min="8716" max="8716" width="7.140625" style="272" customWidth="1"/>
    <col min="8717" max="8717" width="7.42578125" style="272" customWidth="1"/>
    <col min="8718" max="8718" width="6.28515625" style="272" customWidth="1"/>
    <col min="8719" max="8719" width="6.5703125" style="272" customWidth="1"/>
    <col min="8720" max="8720" width="11.42578125" style="272"/>
    <col min="8721" max="8721" width="20" style="272" customWidth="1"/>
    <col min="8722" max="8727" width="11.42578125" style="272"/>
    <col min="8728" max="8729" width="11.7109375" style="272" bestFit="1" customWidth="1"/>
    <col min="8730" max="8957" width="11.42578125" style="272"/>
    <col min="8958" max="8958" width="18.140625" style="272" customWidth="1"/>
    <col min="8959" max="8959" width="5.5703125" style="272" customWidth="1"/>
    <col min="8960" max="8960" width="6.5703125" style="272" customWidth="1"/>
    <col min="8961" max="8961" width="7.140625" style="272" customWidth="1"/>
    <col min="8962" max="8962" width="7" style="272" customWidth="1"/>
    <col min="8963" max="8963" width="7.140625" style="272" customWidth="1"/>
    <col min="8964" max="8964" width="7.28515625" style="272" customWidth="1"/>
    <col min="8965" max="8965" width="7" style="272" customWidth="1"/>
    <col min="8966" max="8966" width="0" style="272" hidden="1" customWidth="1"/>
    <col min="8967" max="8967" width="7.140625" style="272" customWidth="1"/>
    <col min="8968" max="8968" width="6.7109375" style="272" customWidth="1"/>
    <col min="8969" max="8969" width="7" style="272" customWidth="1"/>
    <col min="8970" max="8970" width="6.5703125" style="272" customWidth="1"/>
    <col min="8971" max="8971" width="7.28515625" style="272" customWidth="1"/>
    <col min="8972" max="8972" width="7.140625" style="272" customWidth="1"/>
    <col min="8973" max="8973" width="7.42578125" style="272" customWidth="1"/>
    <col min="8974" max="8974" width="6.28515625" style="272" customWidth="1"/>
    <col min="8975" max="8975" width="6.5703125" style="272" customWidth="1"/>
    <col min="8976" max="8976" width="11.42578125" style="272"/>
    <col min="8977" max="8977" width="20" style="272" customWidth="1"/>
    <col min="8978" max="8983" width="11.42578125" style="272"/>
    <col min="8984" max="8985" width="11.7109375" style="272" bestFit="1" customWidth="1"/>
    <col min="8986" max="9213" width="11.42578125" style="272"/>
    <col min="9214" max="9214" width="18.140625" style="272" customWidth="1"/>
    <col min="9215" max="9215" width="5.5703125" style="272" customWidth="1"/>
    <col min="9216" max="9216" width="6.5703125" style="272" customWidth="1"/>
    <col min="9217" max="9217" width="7.140625" style="272" customWidth="1"/>
    <col min="9218" max="9218" width="7" style="272" customWidth="1"/>
    <col min="9219" max="9219" width="7.140625" style="272" customWidth="1"/>
    <col min="9220" max="9220" width="7.28515625" style="272" customWidth="1"/>
    <col min="9221" max="9221" width="7" style="272" customWidth="1"/>
    <col min="9222" max="9222" width="0" style="272" hidden="1" customWidth="1"/>
    <col min="9223" max="9223" width="7.140625" style="272" customWidth="1"/>
    <col min="9224" max="9224" width="6.7109375" style="272" customWidth="1"/>
    <col min="9225" max="9225" width="7" style="272" customWidth="1"/>
    <col min="9226" max="9226" width="6.5703125" style="272" customWidth="1"/>
    <col min="9227" max="9227" width="7.28515625" style="272" customWidth="1"/>
    <col min="9228" max="9228" width="7.140625" style="272" customWidth="1"/>
    <col min="9229" max="9229" width="7.42578125" style="272" customWidth="1"/>
    <col min="9230" max="9230" width="6.28515625" style="272" customWidth="1"/>
    <col min="9231" max="9231" width="6.5703125" style="272" customWidth="1"/>
    <col min="9232" max="9232" width="11.42578125" style="272"/>
    <col min="9233" max="9233" width="20" style="272" customWidth="1"/>
    <col min="9234" max="9239" width="11.42578125" style="272"/>
    <col min="9240" max="9241" width="11.7109375" style="272" bestFit="1" customWidth="1"/>
    <col min="9242" max="9469" width="11.42578125" style="272"/>
    <col min="9470" max="9470" width="18.140625" style="272" customWidth="1"/>
    <col min="9471" max="9471" width="5.5703125" style="272" customWidth="1"/>
    <col min="9472" max="9472" width="6.5703125" style="272" customWidth="1"/>
    <col min="9473" max="9473" width="7.140625" style="272" customWidth="1"/>
    <col min="9474" max="9474" width="7" style="272" customWidth="1"/>
    <col min="9475" max="9475" width="7.140625" style="272" customWidth="1"/>
    <col min="9476" max="9476" width="7.28515625" style="272" customWidth="1"/>
    <col min="9477" max="9477" width="7" style="272" customWidth="1"/>
    <col min="9478" max="9478" width="0" style="272" hidden="1" customWidth="1"/>
    <col min="9479" max="9479" width="7.140625" style="272" customWidth="1"/>
    <col min="9480" max="9480" width="6.7109375" style="272" customWidth="1"/>
    <col min="9481" max="9481" width="7" style="272" customWidth="1"/>
    <col min="9482" max="9482" width="6.5703125" style="272" customWidth="1"/>
    <col min="9483" max="9483" width="7.28515625" style="272" customWidth="1"/>
    <col min="9484" max="9484" width="7.140625" style="272" customWidth="1"/>
    <col min="9485" max="9485" width="7.42578125" style="272" customWidth="1"/>
    <col min="9486" max="9486" width="6.28515625" style="272" customWidth="1"/>
    <col min="9487" max="9487" width="6.5703125" style="272" customWidth="1"/>
    <col min="9488" max="9488" width="11.42578125" style="272"/>
    <col min="9489" max="9489" width="20" style="272" customWidth="1"/>
    <col min="9490" max="9495" width="11.42578125" style="272"/>
    <col min="9496" max="9497" width="11.7109375" style="272" bestFit="1" customWidth="1"/>
    <col min="9498" max="9725" width="11.42578125" style="272"/>
    <col min="9726" max="9726" width="18.140625" style="272" customWidth="1"/>
    <col min="9727" max="9727" width="5.5703125" style="272" customWidth="1"/>
    <col min="9728" max="9728" width="6.5703125" style="272" customWidth="1"/>
    <col min="9729" max="9729" width="7.140625" style="272" customWidth="1"/>
    <col min="9730" max="9730" width="7" style="272" customWidth="1"/>
    <col min="9731" max="9731" width="7.140625" style="272" customWidth="1"/>
    <col min="9732" max="9732" width="7.28515625" style="272" customWidth="1"/>
    <col min="9733" max="9733" width="7" style="272" customWidth="1"/>
    <col min="9734" max="9734" width="0" style="272" hidden="1" customWidth="1"/>
    <col min="9735" max="9735" width="7.140625" style="272" customWidth="1"/>
    <col min="9736" max="9736" width="6.7109375" style="272" customWidth="1"/>
    <col min="9737" max="9737" width="7" style="272" customWidth="1"/>
    <col min="9738" max="9738" width="6.5703125" style="272" customWidth="1"/>
    <col min="9739" max="9739" width="7.28515625" style="272" customWidth="1"/>
    <col min="9740" max="9740" width="7.140625" style="272" customWidth="1"/>
    <col min="9741" max="9741" width="7.42578125" style="272" customWidth="1"/>
    <col min="9742" max="9742" width="6.28515625" style="272" customWidth="1"/>
    <col min="9743" max="9743" width="6.5703125" style="272" customWidth="1"/>
    <col min="9744" max="9744" width="11.42578125" style="272"/>
    <col min="9745" max="9745" width="20" style="272" customWidth="1"/>
    <col min="9746" max="9751" width="11.42578125" style="272"/>
    <col min="9752" max="9753" width="11.7109375" style="272" bestFit="1" customWidth="1"/>
    <col min="9754" max="9981" width="11.42578125" style="272"/>
    <col min="9982" max="9982" width="18.140625" style="272" customWidth="1"/>
    <col min="9983" max="9983" width="5.5703125" style="272" customWidth="1"/>
    <col min="9984" max="9984" width="6.5703125" style="272" customWidth="1"/>
    <col min="9985" max="9985" width="7.140625" style="272" customWidth="1"/>
    <col min="9986" max="9986" width="7" style="272" customWidth="1"/>
    <col min="9987" max="9987" width="7.140625" style="272" customWidth="1"/>
    <col min="9988" max="9988" width="7.28515625" style="272" customWidth="1"/>
    <col min="9989" max="9989" width="7" style="272" customWidth="1"/>
    <col min="9990" max="9990" width="0" style="272" hidden="1" customWidth="1"/>
    <col min="9991" max="9991" width="7.140625" style="272" customWidth="1"/>
    <col min="9992" max="9992" width="6.7109375" style="272" customWidth="1"/>
    <col min="9993" max="9993" width="7" style="272" customWidth="1"/>
    <col min="9994" max="9994" width="6.5703125" style="272" customWidth="1"/>
    <col min="9995" max="9995" width="7.28515625" style="272" customWidth="1"/>
    <col min="9996" max="9996" width="7.140625" style="272" customWidth="1"/>
    <col min="9997" max="9997" width="7.42578125" style="272" customWidth="1"/>
    <col min="9998" max="9998" width="6.28515625" style="272" customWidth="1"/>
    <col min="9999" max="9999" width="6.5703125" style="272" customWidth="1"/>
    <col min="10000" max="10000" width="11.42578125" style="272"/>
    <col min="10001" max="10001" width="20" style="272" customWidth="1"/>
    <col min="10002" max="10007" width="11.42578125" style="272"/>
    <col min="10008" max="10009" width="11.7109375" style="272" bestFit="1" customWidth="1"/>
    <col min="10010" max="10237" width="11.42578125" style="272"/>
    <col min="10238" max="10238" width="18.140625" style="272" customWidth="1"/>
    <col min="10239" max="10239" width="5.5703125" style="272" customWidth="1"/>
    <col min="10240" max="10240" width="6.5703125" style="272" customWidth="1"/>
    <col min="10241" max="10241" width="7.140625" style="272" customWidth="1"/>
    <col min="10242" max="10242" width="7" style="272" customWidth="1"/>
    <col min="10243" max="10243" width="7.140625" style="272" customWidth="1"/>
    <col min="10244" max="10244" width="7.28515625" style="272" customWidth="1"/>
    <col min="10245" max="10245" width="7" style="272" customWidth="1"/>
    <col min="10246" max="10246" width="0" style="272" hidden="1" customWidth="1"/>
    <col min="10247" max="10247" width="7.140625" style="272" customWidth="1"/>
    <col min="10248" max="10248" width="6.7109375" style="272" customWidth="1"/>
    <col min="10249" max="10249" width="7" style="272" customWidth="1"/>
    <col min="10250" max="10250" width="6.5703125" style="272" customWidth="1"/>
    <col min="10251" max="10251" width="7.28515625" style="272" customWidth="1"/>
    <col min="10252" max="10252" width="7.140625" style="272" customWidth="1"/>
    <col min="10253" max="10253" width="7.42578125" style="272" customWidth="1"/>
    <col min="10254" max="10254" width="6.28515625" style="272" customWidth="1"/>
    <col min="10255" max="10255" width="6.5703125" style="272" customWidth="1"/>
    <col min="10256" max="10256" width="11.42578125" style="272"/>
    <col min="10257" max="10257" width="20" style="272" customWidth="1"/>
    <col min="10258" max="10263" width="11.42578125" style="272"/>
    <col min="10264" max="10265" width="11.7109375" style="272" bestFit="1" customWidth="1"/>
    <col min="10266" max="10493" width="11.42578125" style="272"/>
    <col min="10494" max="10494" width="18.140625" style="272" customWidth="1"/>
    <col min="10495" max="10495" width="5.5703125" style="272" customWidth="1"/>
    <col min="10496" max="10496" width="6.5703125" style="272" customWidth="1"/>
    <col min="10497" max="10497" width="7.140625" style="272" customWidth="1"/>
    <col min="10498" max="10498" width="7" style="272" customWidth="1"/>
    <col min="10499" max="10499" width="7.140625" style="272" customWidth="1"/>
    <col min="10500" max="10500" width="7.28515625" style="272" customWidth="1"/>
    <col min="10501" max="10501" width="7" style="272" customWidth="1"/>
    <col min="10502" max="10502" width="0" style="272" hidden="1" customWidth="1"/>
    <col min="10503" max="10503" width="7.140625" style="272" customWidth="1"/>
    <col min="10504" max="10504" width="6.7109375" style="272" customWidth="1"/>
    <col min="10505" max="10505" width="7" style="272" customWidth="1"/>
    <col min="10506" max="10506" width="6.5703125" style="272" customWidth="1"/>
    <col min="10507" max="10507" width="7.28515625" style="272" customWidth="1"/>
    <col min="10508" max="10508" width="7.140625" style="272" customWidth="1"/>
    <col min="10509" max="10509" width="7.42578125" style="272" customWidth="1"/>
    <col min="10510" max="10510" width="6.28515625" style="272" customWidth="1"/>
    <col min="10511" max="10511" width="6.5703125" style="272" customWidth="1"/>
    <col min="10512" max="10512" width="11.42578125" style="272"/>
    <col min="10513" max="10513" width="20" style="272" customWidth="1"/>
    <col min="10514" max="10519" width="11.42578125" style="272"/>
    <col min="10520" max="10521" width="11.7109375" style="272" bestFit="1" customWidth="1"/>
    <col min="10522" max="10749" width="11.42578125" style="272"/>
    <col min="10750" max="10750" width="18.140625" style="272" customWidth="1"/>
    <col min="10751" max="10751" width="5.5703125" style="272" customWidth="1"/>
    <col min="10752" max="10752" width="6.5703125" style="272" customWidth="1"/>
    <col min="10753" max="10753" width="7.140625" style="272" customWidth="1"/>
    <col min="10754" max="10754" width="7" style="272" customWidth="1"/>
    <col min="10755" max="10755" width="7.140625" style="272" customWidth="1"/>
    <col min="10756" max="10756" width="7.28515625" style="272" customWidth="1"/>
    <col min="10757" max="10757" width="7" style="272" customWidth="1"/>
    <col min="10758" max="10758" width="0" style="272" hidden="1" customWidth="1"/>
    <col min="10759" max="10759" width="7.140625" style="272" customWidth="1"/>
    <col min="10760" max="10760" width="6.7109375" style="272" customWidth="1"/>
    <col min="10761" max="10761" width="7" style="272" customWidth="1"/>
    <col min="10762" max="10762" width="6.5703125" style="272" customWidth="1"/>
    <col min="10763" max="10763" width="7.28515625" style="272" customWidth="1"/>
    <col min="10764" max="10764" width="7.140625" style="272" customWidth="1"/>
    <col min="10765" max="10765" width="7.42578125" style="272" customWidth="1"/>
    <col min="10766" max="10766" width="6.28515625" style="272" customWidth="1"/>
    <col min="10767" max="10767" width="6.5703125" style="272" customWidth="1"/>
    <col min="10768" max="10768" width="11.42578125" style="272"/>
    <col min="10769" max="10769" width="20" style="272" customWidth="1"/>
    <col min="10770" max="10775" width="11.42578125" style="272"/>
    <col min="10776" max="10777" width="11.7109375" style="272" bestFit="1" customWidth="1"/>
    <col min="10778" max="11005" width="11.42578125" style="272"/>
    <col min="11006" max="11006" width="18.140625" style="272" customWidth="1"/>
    <col min="11007" max="11007" width="5.5703125" style="272" customWidth="1"/>
    <col min="11008" max="11008" width="6.5703125" style="272" customWidth="1"/>
    <col min="11009" max="11009" width="7.140625" style="272" customWidth="1"/>
    <col min="11010" max="11010" width="7" style="272" customWidth="1"/>
    <col min="11011" max="11011" width="7.140625" style="272" customWidth="1"/>
    <col min="11012" max="11012" width="7.28515625" style="272" customWidth="1"/>
    <col min="11013" max="11013" width="7" style="272" customWidth="1"/>
    <col min="11014" max="11014" width="0" style="272" hidden="1" customWidth="1"/>
    <col min="11015" max="11015" width="7.140625" style="272" customWidth="1"/>
    <col min="11016" max="11016" width="6.7109375" style="272" customWidth="1"/>
    <col min="11017" max="11017" width="7" style="272" customWidth="1"/>
    <col min="11018" max="11018" width="6.5703125" style="272" customWidth="1"/>
    <col min="11019" max="11019" width="7.28515625" style="272" customWidth="1"/>
    <col min="11020" max="11020" width="7.140625" style="272" customWidth="1"/>
    <col min="11021" max="11021" width="7.42578125" style="272" customWidth="1"/>
    <col min="11022" max="11022" width="6.28515625" style="272" customWidth="1"/>
    <col min="11023" max="11023" width="6.5703125" style="272" customWidth="1"/>
    <col min="11024" max="11024" width="11.42578125" style="272"/>
    <col min="11025" max="11025" width="20" style="272" customWidth="1"/>
    <col min="11026" max="11031" width="11.42578125" style="272"/>
    <col min="11032" max="11033" width="11.7109375" style="272" bestFit="1" customWidth="1"/>
    <col min="11034" max="11261" width="11.42578125" style="272"/>
    <col min="11262" max="11262" width="18.140625" style="272" customWidth="1"/>
    <col min="11263" max="11263" width="5.5703125" style="272" customWidth="1"/>
    <col min="11264" max="11264" width="6.5703125" style="272" customWidth="1"/>
    <col min="11265" max="11265" width="7.140625" style="272" customWidth="1"/>
    <col min="11266" max="11266" width="7" style="272" customWidth="1"/>
    <col min="11267" max="11267" width="7.140625" style="272" customWidth="1"/>
    <col min="11268" max="11268" width="7.28515625" style="272" customWidth="1"/>
    <col min="11269" max="11269" width="7" style="272" customWidth="1"/>
    <col min="11270" max="11270" width="0" style="272" hidden="1" customWidth="1"/>
    <col min="11271" max="11271" width="7.140625" style="272" customWidth="1"/>
    <col min="11272" max="11272" width="6.7109375" style="272" customWidth="1"/>
    <col min="11273" max="11273" width="7" style="272" customWidth="1"/>
    <col min="11274" max="11274" width="6.5703125" style="272" customWidth="1"/>
    <col min="11275" max="11275" width="7.28515625" style="272" customWidth="1"/>
    <col min="11276" max="11276" width="7.140625" style="272" customWidth="1"/>
    <col min="11277" max="11277" width="7.42578125" style="272" customWidth="1"/>
    <col min="11278" max="11278" width="6.28515625" style="272" customWidth="1"/>
    <col min="11279" max="11279" width="6.5703125" style="272" customWidth="1"/>
    <col min="11280" max="11280" width="11.42578125" style="272"/>
    <col min="11281" max="11281" width="20" style="272" customWidth="1"/>
    <col min="11282" max="11287" width="11.42578125" style="272"/>
    <col min="11288" max="11289" width="11.7109375" style="272" bestFit="1" customWidth="1"/>
    <col min="11290" max="11517" width="11.42578125" style="272"/>
    <col min="11518" max="11518" width="18.140625" style="272" customWidth="1"/>
    <col min="11519" max="11519" width="5.5703125" style="272" customWidth="1"/>
    <col min="11520" max="11520" width="6.5703125" style="272" customWidth="1"/>
    <col min="11521" max="11521" width="7.140625" style="272" customWidth="1"/>
    <col min="11522" max="11522" width="7" style="272" customWidth="1"/>
    <col min="11523" max="11523" width="7.140625" style="272" customWidth="1"/>
    <col min="11524" max="11524" width="7.28515625" style="272" customWidth="1"/>
    <col min="11525" max="11525" width="7" style="272" customWidth="1"/>
    <col min="11526" max="11526" width="0" style="272" hidden="1" customWidth="1"/>
    <col min="11527" max="11527" width="7.140625" style="272" customWidth="1"/>
    <col min="11528" max="11528" width="6.7109375" style="272" customWidth="1"/>
    <col min="11529" max="11529" width="7" style="272" customWidth="1"/>
    <col min="11530" max="11530" width="6.5703125" style="272" customWidth="1"/>
    <col min="11531" max="11531" width="7.28515625" style="272" customWidth="1"/>
    <col min="11532" max="11532" width="7.140625" style="272" customWidth="1"/>
    <col min="11533" max="11533" width="7.42578125" style="272" customWidth="1"/>
    <col min="11534" max="11534" width="6.28515625" style="272" customWidth="1"/>
    <col min="11535" max="11535" width="6.5703125" style="272" customWidth="1"/>
    <col min="11536" max="11536" width="11.42578125" style="272"/>
    <col min="11537" max="11537" width="20" style="272" customWidth="1"/>
    <col min="11538" max="11543" width="11.42578125" style="272"/>
    <col min="11544" max="11545" width="11.7109375" style="272" bestFit="1" customWidth="1"/>
    <col min="11546" max="11773" width="11.42578125" style="272"/>
    <col min="11774" max="11774" width="18.140625" style="272" customWidth="1"/>
    <col min="11775" max="11775" width="5.5703125" style="272" customWidth="1"/>
    <col min="11776" max="11776" width="6.5703125" style="272" customWidth="1"/>
    <col min="11777" max="11777" width="7.140625" style="272" customWidth="1"/>
    <col min="11778" max="11778" width="7" style="272" customWidth="1"/>
    <col min="11779" max="11779" width="7.140625" style="272" customWidth="1"/>
    <col min="11780" max="11780" width="7.28515625" style="272" customWidth="1"/>
    <col min="11781" max="11781" width="7" style="272" customWidth="1"/>
    <col min="11782" max="11782" width="0" style="272" hidden="1" customWidth="1"/>
    <col min="11783" max="11783" width="7.140625" style="272" customWidth="1"/>
    <col min="11784" max="11784" width="6.7109375" style="272" customWidth="1"/>
    <col min="11785" max="11785" width="7" style="272" customWidth="1"/>
    <col min="11786" max="11786" width="6.5703125" style="272" customWidth="1"/>
    <col min="11787" max="11787" width="7.28515625" style="272" customWidth="1"/>
    <col min="11788" max="11788" width="7.140625" style="272" customWidth="1"/>
    <col min="11789" max="11789" width="7.42578125" style="272" customWidth="1"/>
    <col min="11790" max="11790" width="6.28515625" style="272" customWidth="1"/>
    <col min="11791" max="11791" width="6.5703125" style="272" customWidth="1"/>
    <col min="11792" max="11792" width="11.42578125" style="272"/>
    <col min="11793" max="11793" width="20" style="272" customWidth="1"/>
    <col min="11794" max="11799" width="11.42578125" style="272"/>
    <col min="11800" max="11801" width="11.7109375" style="272" bestFit="1" customWidth="1"/>
    <col min="11802" max="12029" width="11.42578125" style="272"/>
    <col min="12030" max="12030" width="18.140625" style="272" customWidth="1"/>
    <col min="12031" max="12031" width="5.5703125" style="272" customWidth="1"/>
    <col min="12032" max="12032" width="6.5703125" style="272" customWidth="1"/>
    <col min="12033" max="12033" width="7.140625" style="272" customWidth="1"/>
    <col min="12034" max="12034" width="7" style="272" customWidth="1"/>
    <col min="12035" max="12035" width="7.140625" style="272" customWidth="1"/>
    <col min="12036" max="12036" width="7.28515625" style="272" customWidth="1"/>
    <col min="12037" max="12037" width="7" style="272" customWidth="1"/>
    <col min="12038" max="12038" width="0" style="272" hidden="1" customWidth="1"/>
    <col min="12039" max="12039" width="7.140625" style="272" customWidth="1"/>
    <col min="12040" max="12040" width="6.7109375" style="272" customWidth="1"/>
    <col min="12041" max="12041" width="7" style="272" customWidth="1"/>
    <col min="12042" max="12042" width="6.5703125" style="272" customWidth="1"/>
    <col min="12043" max="12043" width="7.28515625" style="272" customWidth="1"/>
    <col min="12044" max="12044" width="7.140625" style="272" customWidth="1"/>
    <col min="12045" max="12045" width="7.42578125" style="272" customWidth="1"/>
    <col min="12046" max="12046" width="6.28515625" style="272" customWidth="1"/>
    <col min="12047" max="12047" width="6.5703125" style="272" customWidth="1"/>
    <col min="12048" max="12048" width="11.42578125" style="272"/>
    <col min="12049" max="12049" width="20" style="272" customWidth="1"/>
    <col min="12050" max="12055" width="11.42578125" style="272"/>
    <col min="12056" max="12057" width="11.7109375" style="272" bestFit="1" customWidth="1"/>
    <col min="12058" max="12285" width="11.42578125" style="272"/>
    <col min="12286" max="12286" width="18.140625" style="272" customWidth="1"/>
    <col min="12287" max="12287" width="5.5703125" style="272" customWidth="1"/>
    <col min="12288" max="12288" width="6.5703125" style="272" customWidth="1"/>
    <col min="12289" max="12289" width="7.140625" style="272" customWidth="1"/>
    <col min="12290" max="12290" width="7" style="272" customWidth="1"/>
    <col min="12291" max="12291" width="7.140625" style="272" customWidth="1"/>
    <col min="12292" max="12292" width="7.28515625" style="272" customWidth="1"/>
    <col min="12293" max="12293" width="7" style="272" customWidth="1"/>
    <col min="12294" max="12294" width="0" style="272" hidden="1" customWidth="1"/>
    <col min="12295" max="12295" width="7.140625" style="272" customWidth="1"/>
    <col min="12296" max="12296" width="6.7109375" style="272" customWidth="1"/>
    <col min="12297" max="12297" width="7" style="272" customWidth="1"/>
    <col min="12298" max="12298" width="6.5703125" style="272" customWidth="1"/>
    <col min="12299" max="12299" width="7.28515625" style="272" customWidth="1"/>
    <col min="12300" max="12300" width="7.140625" style="272" customWidth="1"/>
    <col min="12301" max="12301" width="7.42578125" style="272" customWidth="1"/>
    <col min="12302" max="12302" width="6.28515625" style="272" customWidth="1"/>
    <col min="12303" max="12303" width="6.5703125" style="272" customWidth="1"/>
    <col min="12304" max="12304" width="11.42578125" style="272"/>
    <col min="12305" max="12305" width="20" style="272" customWidth="1"/>
    <col min="12306" max="12311" width="11.42578125" style="272"/>
    <col min="12312" max="12313" width="11.7109375" style="272" bestFit="1" customWidth="1"/>
    <col min="12314" max="12541" width="11.42578125" style="272"/>
    <col min="12542" max="12542" width="18.140625" style="272" customWidth="1"/>
    <col min="12543" max="12543" width="5.5703125" style="272" customWidth="1"/>
    <col min="12544" max="12544" width="6.5703125" style="272" customWidth="1"/>
    <col min="12545" max="12545" width="7.140625" style="272" customWidth="1"/>
    <col min="12546" max="12546" width="7" style="272" customWidth="1"/>
    <col min="12547" max="12547" width="7.140625" style="272" customWidth="1"/>
    <col min="12548" max="12548" width="7.28515625" style="272" customWidth="1"/>
    <col min="12549" max="12549" width="7" style="272" customWidth="1"/>
    <col min="12550" max="12550" width="0" style="272" hidden="1" customWidth="1"/>
    <col min="12551" max="12551" width="7.140625" style="272" customWidth="1"/>
    <col min="12552" max="12552" width="6.7109375" style="272" customWidth="1"/>
    <col min="12553" max="12553" width="7" style="272" customWidth="1"/>
    <col min="12554" max="12554" width="6.5703125" style="272" customWidth="1"/>
    <col min="12555" max="12555" width="7.28515625" style="272" customWidth="1"/>
    <col min="12556" max="12556" width="7.140625" style="272" customWidth="1"/>
    <col min="12557" max="12557" width="7.42578125" style="272" customWidth="1"/>
    <col min="12558" max="12558" width="6.28515625" style="272" customWidth="1"/>
    <col min="12559" max="12559" width="6.5703125" style="272" customWidth="1"/>
    <col min="12560" max="12560" width="11.42578125" style="272"/>
    <col min="12561" max="12561" width="20" style="272" customWidth="1"/>
    <col min="12562" max="12567" width="11.42578125" style="272"/>
    <col min="12568" max="12569" width="11.7109375" style="272" bestFit="1" customWidth="1"/>
    <col min="12570" max="12797" width="11.42578125" style="272"/>
    <col min="12798" max="12798" width="18.140625" style="272" customWidth="1"/>
    <col min="12799" max="12799" width="5.5703125" style="272" customWidth="1"/>
    <col min="12800" max="12800" width="6.5703125" style="272" customWidth="1"/>
    <col min="12801" max="12801" width="7.140625" style="272" customWidth="1"/>
    <col min="12802" max="12802" width="7" style="272" customWidth="1"/>
    <col min="12803" max="12803" width="7.140625" style="272" customWidth="1"/>
    <col min="12804" max="12804" width="7.28515625" style="272" customWidth="1"/>
    <col min="12805" max="12805" width="7" style="272" customWidth="1"/>
    <col min="12806" max="12806" width="0" style="272" hidden="1" customWidth="1"/>
    <col min="12807" max="12807" width="7.140625" style="272" customWidth="1"/>
    <col min="12808" max="12808" width="6.7109375" style="272" customWidth="1"/>
    <col min="12809" max="12809" width="7" style="272" customWidth="1"/>
    <col min="12810" max="12810" width="6.5703125" style="272" customWidth="1"/>
    <col min="12811" max="12811" width="7.28515625" style="272" customWidth="1"/>
    <col min="12812" max="12812" width="7.140625" style="272" customWidth="1"/>
    <col min="12813" max="12813" width="7.42578125" style="272" customWidth="1"/>
    <col min="12814" max="12814" width="6.28515625" style="272" customWidth="1"/>
    <col min="12815" max="12815" width="6.5703125" style="272" customWidth="1"/>
    <col min="12816" max="12816" width="11.42578125" style="272"/>
    <col min="12817" max="12817" width="20" style="272" customWidth="1"/>
    <col min="12818" max="12823" width="11.42578125" style="272"/>
    <col min="12824" max="12825" width="11.7109375" style="272" bestFit="1" customWidth="1"/>
    <col min="12826" max="13053" width="11.42578125" style="272"/>
    <col min="13054" max="13054" width="18.140625" style="272" customWidth="1"/>
    <col min="13055" max="13055" width="5.5703125" style="272" customWidth="1"/>
    <col min="13056" max="13056" width="6.5703125" style="272" customWidth="1"/>
    <col min="13057" max="13057" width="7.140625" style="272" customWidth="1"/>
    <col min="13058" max="13058" width="7" style="272" customWidth="1"/>
    <col min="13059" max="13059" width="7.140625" style="272" customWidth="1"/>
    <col min="13060" max="13060" width="7.28515625" style="272" customWidth="1"/>
    <col min="13061" max="13061" width="7" style="272" customWidth="1"/>
    <col min="13062" max="13062" width="0" style="272" hidden="1" customWidth="1"/>
    <col min="13063" max="13063" width="7.140625" style="272" customWidth="1"/>
    <col min="13064" max="13064" width="6.7109375" style="272" customWidth="1"/>
    <col min="13065" max="13065" width="7" style="272" customWidth="1"/>
    <col min="13066" max="13066" width="6.5703125" style="272" customWidth="1"/>
    <col min="13067" max="13067" width="7.28515625" style="272" customWidth="1"/>
    <col min="13068" max="13068" width="7.140625" style="272" customWidth="1"/>
    <col min="13069" max="13069" width="7.42578125" style="272" customWidth="1"/>
    <col min="13070" max="13070" width="6.28515625" style="272" customWidth="1"/>
    <col min="13071" max="13071" width="6.5703125" style="272" customWidth="1"/>
    <col min="13072" max="13072" width="11.42578125" style="272"/>
    <col min="13073" max="13073" width="20" style="272" customWidth="1"/>
    <col min="13074" max="13079" width="11.42578125" style="272"/>
    <col min="13080" max="13081" width="11.7109375" style="272" bestFit="1" customWidth="1"/>
    <col min="13082" max="13309" width="11.42578125" style="272"/>
    <col min="13310" max="13310" width="18.140625" style="272" customWidth="1"/>
    <col min="13311" max="13311" width="5.5703125" style="272" customWidth="1"/>
    <col min="13312" max="13312" width="6.5703125" style="272" customWidth="1"/>
    <col min="13313" max="13313" width="7.140625" style="272" customWidth="1"/>
    <col min="13314" max="13314" width="7" style="272" customWidth="1"/>
    <col min="13315" max="13315" width="7.140625" style="272" customWidth="1"/>
    <col min="13316" max="13316" width="7.28515625" style="272" customWidth="1"/>
    <col min="13317" max="13317" width="7" style="272" customWidth="1"/>
    <col min="13318" max="13318" width="0" style="272" hidden="1" customWidth="1"/>
    <col min="13319" max="13319" width="7.140625" style="272" customWidth="1"/>
    <col min="13320" max="13320" width="6.7109375" style="272" customWidth="1"/>
    <col min="13321" max="13321" width="7" style="272" customWidth="1"/>
    <col min="13322" max="13322" width="6.5703125" style="272" customWidth="1"/>
    <col min="13323" max="13323" width="7.28515625" style="272" customWidth="1"/>
    <col min="13324" max="13324" width="7.140625" style="272" customWidth="1"/>
    <col min="13325" max="13325" width="7.42578125" style="272" customWidth="1"/>
    <col min="13326" max="13326" width="6.28515625" style="272" customWidth="1"/>
    <col min="13327" max="13327" width="6.5703125" style="272" customWidth="1"/>
    <col min="13328" max="13328" width="11.42578125" style="272"/>
    <col min="13329" max="13329" width="20" style="272" customWidth="1"/>
    <col min="13330" max="13335" width="11.42578125" style="272"/>
    <col min="13336" max="13337" width="11.7109375" style="272" bestFit="1" customWidth="1"/>
    <col min="13338" max="13565" width="11.42578125" style="272"/>
    <col min="13566" max="13566" width="18.140625" style="272" customWidth="1"/>
    <col min="13567" max="13567" width="5.5703125" style="272" customWidth="1"/>
    <col min="13568" max="13568" width="6.5703125" style="272" customWidth="1"/>
    <col min="13569" max="13569" width="7.140625" style="272" customWidth="1"/>
    <col min="13570" max="13570" width="7" style="272" customWidth="1"/>
    <col min="13571" max="13571" width="7.140625" style="272" customWidth="1"/>
    <col min="13572" max="13572" width="7.28515625" style="272" customWidth="1"/>
    <col min="13573" max="13573" width="7" style="272" customWidth="1"/>
    <col min="13574" max="13574" width="0" style="272" hidden="1" customWidth="1"/>
    <col min="13575" max="13575" width="7.140625" style="272" customWidth="1"/>
    <col min="13576" max="13576" width="6.7109375" style="272" customWidth="1"/>
    <col min="13577" max="13577" width="7" style="272" customWidth="1"/>
    <col min="13578" max="13578" width="6.5703125" style="272" customWidth="1"/>
    <col min="13579" max="13579" width="7.28515625" style="272" customWidth="1"/>
    <col min="13580" max="13580" width="7.140625" style="272" customWidth="1"/>
    <col min="13581" max="13581" width="7.42578125" style="272" customWidth="1"/>
    <col min="13582" max="13582" width="6.28515625" style="272" customWidth="1"/>
    <col min="13583" max="13583" width="6.5703125" style="272" customWidth="1"/>
    <col min="13584" max="13584" width="11.42578125" style="272"/>
    <col min="13585" max="13585" width="20" style="272" customWidth="1"/>
    <col min="13586" max="13591" width="11.42578125" style="272"/>
    <col min="13592" max="13593" width="11.7109375" style="272" bestFit="1" customWidth="1"/>
    <col min="13594" max="13821" width="11.42578125" style="272"/>
    <col min="13822" max="13822" width="18.140625" style="272" customWidth="1"/>
    <col min="13823" max="13823" width="5.5703125" style="272" customWidth="1"/>
    <col min="13824" max="13824" width="6.5703125" style="272" customWidth="1"/>
    <col min="13825" max="13825" width="7.140625" style="272" customWidth="1"/>
    <col min="13826" max="13826" width="7" style="272" customWidth="1"/>
    <col min="13827" max="13827" width="7.140625" style="272" customWidth="1"/>
    <col min="13828" max="13828" width="7.28515625" style="272" customWidth="1"/>
    <col min="13829" max="13829" width="7" style="272" customWidth="1"/>
    <col min="13830" max="13830" width="0" style="272" hidden="1" customWidth="1"/>
    <col min="13831" max="13831" width="7.140625" style="272" customWidth="1"/>
    <col min="13832" max="13832" width="6.7109375" style="272" customWidth="1"/>
    <col min="13833" max="13833" width="7" style="272" customWidth="1"/>
    <col min="13834" max="13834" width="6.5703125" style="272" customWidth="1"/>
    <col min="13835" max="13835" width="7.28515625" style="272" customWidth="1"/>
    <col min="13836" max="13836" width="7.140625" style="272" customWidth="1"/>
    <col min="13837" max="13837" width="7.42578125" style="272" customWidth="1"/>
    <col min="13838" max="13838" width="6.28515625" style="272" customWidth="1"/>
    <col min="13839" max="13839" width="6.5703125" style="272" customWidth="1"/>
    <col min="13840" max="13840" width="11.42578125" style="272"/>
    <col min="13841" max="13841" width="20" style="272" customWidth="1"/>
    <col min="13842" max="13847" width="11.42578125" style="272"/>
    <col min="13848" max="13849" width="11.7109375" style="272" bestFit="1" customWidth="1"/>
    <col min="13850" max="14077" width="11.42578125" style="272"/>
    <col min="14078" max="14078" width="18.140625" style="272" customWidth="1"/>
    <col min="14079" max="14079" width="5.5703125" style="272" customWidth="1"/>
    <col min="14080" max="14080" width="6.5703125" style="272" customWidth="1"/>
    <col min="14081" max="14081" width="7.140625" style="272" customWidth="1"/>
    <col min="14082" max="14082" width="7" style="272" customWidth="1"/>
    <col min="14083" max="14083" width="7.140625" style="272" customWidth="1"/>
    <col min="14084" max="14084" width="7.28515625" style="272" customWidth="1"/>
    <col min="14085" max="14085" width="7" style="272" customWidth="1"/>
    <col min="14086" max="14086" width="0" style="272" hidden="1" customWidth="1"/>
    <col min="14087" max="14087" width="7.140625" style="272" customWidth="1"/>
    <col min="14088" max="14088" width="6.7109375" style="272" customWidth="1"/>
    <col min="14089" max="14089" width="7" style="272" customWidth="1"/>
    <col min="14090" max="14090" width="6.5703125" style="272" customWidth="1"/>
    <col min="14091" max="14091" width="7.28515625" style="272" customWidth="1"/>
    <col min="14092" max="14092" width="7.140625" style="272" customWidth="1"/>
    <col min="14093" max="14093" width="7.42578125" style="272" customWidth="1"/>
    <col min="14094" max="14094" width="6.28515625" style="272" customWidth="1"/>
    <col min="14095" max="14095" width="6.5703125" style="272" customWidth="1"/>
    <col min="14096" max="14096" width="11.42578125" style="272"/>
    <col min="14097" max="14097" width="20" style="272" customWidth="1"/>
    <col min="14098" max="14103" width="11.42578125" style="272"/>
    <col min="14104" max="14105" width="11.7109375" style="272" bestFit="1" customWidth="1"/>
    <col min="14106" max="14333" width="11.42578125" style="272"/>
    <col min="14334" max="14334" width="18.140625" style="272" customWidth="1"/>
    <col min="14335" max="14335" width="5.5703125" style="272" customWidth="1"/>
    <col min="14336" max="14336" width="6.5703125" style="272" customWidth="1"/>
    <col min="14337" max="14337" width="7.140625" style="272" customWidth="1"/>
    <col min="14338" max="14338" width="7" style="272" customWidth="1"/>
    <col min="14339" max="14339" width="7.140625" style="272" customWidth="1"/>
    <col min="14340" max="14340" width="7.28515625" style="272" customWidth="1"/>
    <col min="14341" max="14341" width="7" style="272" customWidth="1"/>
    <col min="14342" max="14342" width="0" style="272" hidden="1" customWidth="1"/>
    <col min="14343" max="14343" width="7.140625" style="272" customWidth="1"/>
    <col min="14344" max="14344" width="6.7109375" style="272" customWidth="1"/>
    <col min="14345" max="14345" width="7" style="272" customWidth="1"/>
    <col min="14346" max="14346" width="6.5703125" style="272" customWidth="1"/>
    <col min="14347" max="14347" width="7.28515625" style="272" customWidth="1"/>
    <col min="14348" max="14348" width="7.140625" style="272" customWidth="1"/>
    <col min="14349" max="14349" width="7.42578125" style="272" customWidth="1"/>
    <col min="14350" max="14350" width="6.28515625" style="272" customWidth="1"/>
    <col min="14351" max="14351" width="6.5703125" style="272" customWidth="1"/>
    <col min="14352" max="14352" width="11.42578125" style="272"/>
    <col min="14353" max="14353" width="20" style="272" customWidth="1"/>
    <col min="14354" max="14359" width="11.42578125" style="272"/>
    <col min="14360" max="14361" width="11.7109375" style="272" bestFit="1" customWidth="1"/>
    <col min="14362" max="14589" width="11.42578125" style="272"/>
    <col min="14590" max="14590" width="18.140625" style="272" customWidth="1"/>
    <col min="14591" max="14591" width="5.5703125" style="272" customWidth="1"/>
    <col min="14592" max="14592" width="6.5703125" style="272" customWidth="1"/>
    <col min="14593" max="14593" width="7.140625" style="272" customWidth="1"/>
    <col min="14594" max="14594" width="7" style="272" customWidth="1"/>
    <col min="14595" max="14595" width="7.140625" style="272" customWidth="1"/>
    <col min="14596" max="14596" width="7.28515625" style="272" customWidth="1"/>
    <col min="14597" max="14597" width="7" style="272" customWidth="1"/>
    <col min="14598" max="14598" width="0" style="272" hidden="1" customWidth="1"/>
    <col min="14599" max="14599" width="7.140625" style="272" customWidth="1"/>
    <col min="14600" max="14600" width="6.7109375" style="272" customWidth="1"/>
    <col min="14601" max="14601" width="7" style="272" customWidth="1"/>
    <col min="14602" max="14602" width="6.5703125" style="272" customWidth="1"/>
    <col min="14603" max="14603" width="7.28515625" style="272" customWidth="1"/>
    <col min="14604" max="14604" width="7.140625" style="272" customWidth="1"/>
    <col min="14605" max="14605" width="7.42578125" style="272" customWidth="1"/>
    <col min="14606" max="14606" width="6.28515625" style="272" customWidth="1"/>
    <col min="14607" max="14607" width="6.5703125" style="272" customWidth="1"/>
    <col min="14608" max="14608" width="11.42578125" style="272"/>
    <col min="14609" max="14609" width="20" style="272" customWidth="1"/>
    <col min="14610" max="14615" width="11.42578125" style="272"/>
    <col min="14616" max="14617" width="11.7109375" style="272" bestFit="1" customWidth="1"/>
    <col min="14618" max="14845" width="11.42578125" style="272"/>
    <col min="14846" max="14846" width="18.140625" style="272" customWidth="1"/>
    <col min="14847" max="14847" width="5.5703125" style="272" customWidth="1"/>
    <col min="14848" max="14848" width="6.5703125" style="272" customWidth="1"/>
    <col min="14849" max="14849" width="7.140625" style="272" customWidth="1"/>
    <col min="14850" max="14850" width="7" style="272" customWidth="1"/>
    <col min="14851" max="14851" width="7.140625" style="272" customWidth="1"/>
    <col min="14852" max="14852" width="7.28515625" style="272" customWidth="1"/>
    <col min="14853" max="14853" width="7" style="272" customWidth="1"/>
    <col min="14854" max="14854" width="0" style="272" hidden="1" customWidth="1"/>
    <col min="14855" max="14855" width="7.140625" style="272" customWidth="1"/>
    <col min="14856" max="14856" width="6.7109375" style="272" customWidth="1"/>
    <col min="14857" max="14857" width="7" style="272" customWidth="1"/>
    <col min="14858" max="14858" width="6.5703125" style="272" customWidth="1"/>
    <col min="14859" max="14859" width="7.28515625" style="272" customWidth="1"/>
    <col min="14860" max="14860" width="7.140625" style="272" customWidth="1"/>
    <col min="14861" max="14861" width="7.42578125" style="272" customWidth="1"/>
    <col min="14862" max="14862" width="6.28515625" style="272" customWidth="1"/>
    <col min="14863" max="14863" width="6.5703125" style="272" customWidth="1"/>
    <col min="14864" max="14864" width="11.42578125" style="272"/>
    <col min="14865" max="14865" width="20" style="272" customWidth="1"/>
    <col min="14866" max="14871" width="11.42578125" style="272"/>
    <col min="14872" max="14873" width="11.7109375" style="272" bestFit="1" customWidth="1"/>
    <col min="14874" max="15101" width="11.42578125" style="272"/>
    <col min="15102" max="15102" width="18.140625" style="272" customWidth="1"/>
    <col min="15103" max="15103" width="5.5703125" style="272" customWidth="1"/>
    <col min="15104" max="15104" width="6.5703125" style="272" customWidth="1"/>
    <col min="15105" max="15105" width="7.140625" style="272" customWidth="1"/>
    <col min="15106" max="15106" width="7" style="272" customWidth="1"/>
    <col min="15107" max="15107" width="7.140625" style="272" customWidth="1"/>
    <col min="15108" max="15108" width="7.28515625" style="272" customWidth="1"/>
    <col min="15109" max="15109" width="7" style="272" customWidth="1"/>
    <col min="15110" max="15110" width="0" style="272" hidden="1" customWidth="1"/>
    <col min="15111" max="15111" width="7.140625" style="272" customWidth="1"/>
    <col min="15112" max="15112" width="6.7109375" style="272" customWidth="1"/>
    <col min="15113" max="15113" width="7" style="272" customWidth="1"/>
    <col min="15114" max="15114" width="6.5703125" style="272" customWidth="1"/>
    <col min="15115" max="15115" width="7.28515625" style="272" customWidth="1"/>
    <col min="15116" max="15116" width="7.140625" style="272" customWidth="1"/>
    <col min="15117" max="15117" width="7.42578125" style="272" customWidth="1"/>
    <col min="15118" max="15118" width="6.28515625" style="272" customWidth="1"/>
    <col min="15119" max="15119" width="6.5703125" style="272" customWidth="1"/>
    <col min="15120" max="15120" width="11.42578125" style="272"/>
    <col min="15121" max="15121" width="20" style="272" customWidth="1"/>
    <col min="15122" max="15127" width="11.42578125" style="272"/>
    <col min="15128" max="15129" width="11.7109375" style="272" bestFit="1" customWidth="1"/>
    <col min="15130" max="15357" width="11.42578125" style="272"/>
    <col min="15358" max="15358" width="18.140625" style="272" customWidth="1"/>
    <col min="15359" max="15359" width="5.5703125" style="272" customWidth="1"/>
    <col min="15360" max="15360" width="6.5703125" style="272" customWidth="1"/>
    <col min="15361" max="15361" width="7.140625" style="272" customWidth="1"/>
    <col min="15362" max="15362" width="7" style="272" customWidth="1"/>
    <col min="15363" max="15363" width="7.140625" style="272" customWidth="1"/>
    <col min="15364" max="15364" width="7.28515625" style="272" customWidth="1"/>
    <col min="15365" max="15365" width="7" style="272" customWidth="1"/>
    <col min="15366" max="15366" width="0" style="272" hidden="1" customWidth="1"/>
    <col min="15367" max="15367" width="7.140625" style="272" customWidth="1"/>
    <col min="15368" max="15368" width="6.7109375" style="272" customWidth="1"/>
    <col min="15369" max="15369" width="7" style="272" customWidth="1"/>
    <col min="15370" max="15370" width="6.5703125" style="272" customWidth="1"/>
    <col min="15371" max="15371" width="7.28515625" style="272" customWidth="1"/>
    <col min="15372" max="15372" width="7.140625" style="272" customWidth="1"/>
    <col min="15373" max="15373" width="7.42578125" style="272" customWidth="1"/>
    <col min="15374" max="15374" width="6.28515625" style="272" customWidth="1"/>
    <col min="15375" max="15375" width="6.5703125" style="272" customWidth="1"/>
    <col min="15376" max="15376" width="11.42578125" style="272"/>
    <col min="15377" max="15377" width="20" style="272" customWidth="1"/>
    <col min="15378" max="15383" width="11.42578125" style="272"/>
    <col min="15384" max="15385" width="11.7109375" style="272" bestFit="1" customWidth="1"/>
    <col min="15386" max="15613" width="11.42578125" style="272"/>
    <col min="15614" max="15614" width="18.140625" style="272" customWidth="1"/>
    <col min="15615" max="15615" width="5.5703125" style="272" customWidth="1"/>
    <col min="15616" max="15616" width="6.5703125" style="272" customWidth="1"/>
    <col min="15617" max="15617" width="7.140625" style="272" customWidth="1"/>
    <col min="15618" max="15618" width="7" style="272" customWidth="1"/>
    <col min="15619" max="15619" width="7.140625" style="272" customWidth="1"/>
    <col min="15620" max="15620" width="7.28515625" style="272" customWidth="1"/>
    <col min="15621" max="15621" width="7" style="272" customWidth="1"/>
    <col min="15622" max="15622" width="0" style="272" hidden="1" customWidth="1"/>
    <col min="15623" max="15623" width="7.140625" style="272" customWidth="1"/>
    <col min="15624" max="15624" width="6.7109375" style="272" customWidth="1"/>
    <col min="15625" max="15625" width="7" style="272" customWidth="1"/>
    <col min="15626" max="15626" width="6.5703125" style="272" customWidth="1"/>
    <col min="15627" max="15627" width="7.28515625" style="272" customWidth="1"/>
    <col min="15628" max="15628" width="7.140625" style="272" customWidth="1"/>
    <col min="15629" max="15629" width="7.42578125" style="272" customWidth="1"/>
    <col min="15630" max="15630" width="6.28515625" style="272" customWidth="1"/>
    <col min="15631" max="15631" width="6.5703125" style="272" customWidth="1"/>
    <col min="15632" max="15632" width="11.42578125" style="272"/>
    <col min="15633" max="15633" width="20" style="272" customWidth="1"/>
    <col min="15634" max="15639" width="11.42578125" style="272"/>
    <col min="15640" max="15641" width="11.7109375" style="272" bestFit="1" customWidth="1"/>
    <col min="15642" max="15869" width="11.42578125" style="272"/>
    <col min="15870" max="15870" width="18.140625" style="272" customWidth="1"/>
    <col min="15871" max="15871" width="5.5703125" style="272" customWidth="1"/>
    <col min="15872" max="15872" width="6.5703125" style="272" customWidth="1"/>
    <col min="15873" max="15873" width="7.140625" style="272" customWidth="1"/>
    <col min="15874" max="15874" width="7" style="272" customWidth="1"/>
    <col min="15875" max="15875" width="7.140625" style="272" customWidth="1"/>
    <col min="15876" max="15876" width="7.28515625" style="272" customWidth="1"/>
    <col min="15877" max="15877" width="7" style="272" customWidth="1"/>
    <col min="15878" max="15878" width="0" style="272" hidden="1" customWidth="1"/>
    <col min="15879" max="15879" width="7.140625" style="272" customWidth="1"/>
    <col min="15880" max="15880" width="6.7109375" style="272" customWidth="1"/>
    <col min="15881" max="15881" width="7" style="272" customWidth="1"/>
    <col min="15882" max="15882" width="6.5703125" style="272" customWidth="1"/>
    <col min="15883" max="15883" width="7.28515625" style="272" customWidth="1"/>
    <col min="15884" max="15884" width="7.140625" style="272" customWidth="1"/>
    <col min="15885" max="15885" width="7.42578125" style="272" customWidth="1"/>
    <col min="15886" max="15886" width="6.28515625" style="272" customWidth="1"/>
    <col min="15887" max="15887" width="6.5703125" style="272" customWidth="1"/>
    <col min="15888" max="15888" width="11.42578125" style="272"/>
    <col min="15889" max="15889" width="20" style="272" customWidth="1"/>
    <col min="15890" max="15895" width="11.42578125" style="272"/>
    <col min="15896" max="15897" width="11.7109375" style="272" bestFit="1" customWidth="1"/>
    <col min="15898" max="16125" width="11.42578125" style="272"/>
    <col min="16126" max="16126" width="18.140625" style="272" customWidth="1"/>
    <col min="16127" max="16127" width="5.5703125" style="272" customWidth="1"/>
    <col min="16128" max="16128" width="6.5703125" style="272" customWidth="1"/>
    <col min="16129" max="16129" width="7.140625" style="272" customWidth="1"/>
    <col min="16130" max="16130" width="7" style="272" customWidth="1"/>
    <col min="16131" max="16131" width="7.140625" style="272" customWidth="1"/>
    <col min="16132" max="16132" width="7.28515625" style="272" customWidth="1"/>
    <col min="16133" max="16133" width="7" style="272" customWidth="1"/>
    <col min="16134" max="16134" width="0" style="272" hidden="1" customWidth="1"/>
    <col min="16135" max="16135" width="7.140625" style="272" customWidth="1"/>
    <col min="16136" max="16136" width="6.7109375" style="272" customWidth="1"/>
    <col min="16137" max="16137" width="7" style="272" customWidth="1"/>
    <col min="16138" max="16138" width="6.5703125" style="272" customWidth="1"/>
    <col min="16139" max="16139" width="7.28515625" style="272" customWidth="1"/>
    <col min="16140" max="16140" width="7.140625" style="272" customWidth="1"/>
    <col min="16141" max="16141" width="7.42578125" style="272" customWidth="1"/>
    <col min="16142" max="16142" width="6.28515625" style="272" customWidth="1"/>
    <col min="16143" max="16143" width="6.5703125" style="272" customWidth="1"/>
    <col min="16144" max="16144" width="11.42578125" style="272"/>
    <col min="16145" max="16145" width="20" style="272" customWidth="1"/>
    <col min="16146" max="16151" width="11.42578125" style="272"/>
    <col min="16152" max="16153" width="11.7109375" style="272" bestFit="1" customWidth="1"/>
    <col min="16154" max="16384" width="11.42578125" style="272"/>
  </cols>
  <sheetData>
    <row r="1" spans="1:15" ht="27.75" customHeight="1" x14ac:dyDescent="0.25">
      <c r="A1" s="692" t="s">
        <v>366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5" ht="7.5" customHeight="1" thickBot="1" x14ac:dyDescent="0.3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73"/>
    </row>
    <row r="3" spans="1:15" ht="15.75" customHeight="1" thickTop="1" x14ac:dyDescent="0.25">
      <c r="A3" s="39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</row>
    <row r="4" spans="1:15" ht="15.75" customHeight="1" thickBot="1" x14ac:dyDescent="0.3">
      <c r="A4" s="398" t="s">
        <v>0</v>
      </c>
      <c r="B4" s="398" t="s">
        <v>263</v>
      </c>
      <c r="C4" s="398" t="s">
        <v>1</v>
      </c>
      <c r="D4" s="398" t="s">
        <v>2</v>
      </c>
      <c r="E4" s="398" t="s">
        <v>3</v>
      </c>
      <c r="F4" s="398" t="s">
        <v>4</v>
      </c>
      <c r="G4" s="398" t="s">
        <v>5</v>
      </c>
      <c r="H4" s="398" t="s">
        <v>6</v>
      </c>
      <c r="I4" s="398" t="s">
        <v>7</v>
      </c>
      <c r="J4" s="398" t="s">
        <v>8</v>
      </c>
      <c r="K4" s="398" t="s">
        <v>9</v>
      </c>
      <c r="L4" s="398" t="s">
        <v>10</v>
      </c>
      <c r="M4" s="398" t="s">
        <v>11</v>
      </c>
      <c r="N4" s="398" t="s">
        <v>12</v>
      </c>
      <c r="O4" s="398" t="s">
        <v>13</v>
      </c>
    </row>
    <row r="5" spans="1:15" ht="15.6" customHeight="1" thickTop="1" x14ac:dyDescent="0.25">
      <c r="A5" s="231" t="s">
        <v>217</v>
      </c>
      <c r="B5" s="311" t="s">
        <v>14</v>
      </c>
      <c r="C5" s="335">
        <v>14.037124999999998</v>
      </c>
      <c r="D5" s="335">
        <v>14.20665</v>
      </c>
      <c r="E5" s="335">
        <v>14.305208333333335</v>
      </c>
      <c r="F5" s="335">
        <v>14.346354166666666</v>
      </c>
      <c r="G5" s="335">
        <v>14.225100000000001</v>
      </c>
      <c r="H5" s="380">
        <v>13.477291666666666</v>
      </c>
      <c r="I5" s="335">
        <v>14.467333333333334</v>
      </c>
      <c r="J5" s="399">
        <v>14.309266666666664</v>
      </c>
      <c r="K5" s="335">
        <v>14.399125</v>
      </c>
      <c r="L5" s="335">
        <v>14.303750000000001</v>
      </c>
      <c r="M5" s="335">
        <v>15.020499999999998</v>
      </c>
      <c r="N5" s="335">
        <v>15.00609375</v>
      </c>
      <c r="O5" s="337">
        <f t="shared" ref="O5:O34" si="0">AVERAGE(C5:N5)</f>
        <v>14.341983159722218</v>
      </c>
    </row>
    <row r="6" spans="1:15" ht="15.6" customHeight="1" x14ac:dyDescent="0.25">
      <c r="A6" s="231" t="s">
        <v>216</v>
      </c>
      <c r="B6" s="311" t="s">
        <v>14</v>
      </c>
      <c r="C6" s="335">
        <v>16.945093749999998</v>
      </c>
      <c r="D6" s="335">
        <v>16.601624999999999</v>
      </c>
      <c r="E6" s="335">
        <v>17.068583333333333</v>
      </c>
      <c r="F6" s="335">
        <v>16.68</v>
      </c>
      <c r="G6" s="335">
        <v>16.391199999999998</v>
      </c>
      <c r="H6" s="380">
        <v>15.975468749999999</v>
      </c>
      <c r="I6" s="335">
        <v>16.45</v>
      </c>
      <c r="J6" s="399">
        <v>16.161399999999997</v>
      </c>
      <c r="K6" s="336">
        <v>16.125500000000002</v>
      </c>
      <c r="L6" s="292">
        <v>16.171500000000002</v>
      </c>
      <c r="M6" s="336">
        <v>16.7683</v>
      </c>
      <c r="N6" s="336">
        <v>16.625</v>
      </c>
      <c r="O6" s="337">
        <f t="shared" si="0"/>
        <v>16.496972569444445</v>
      </c>
    </row>
    <row r="7" spans="1:15" ht="15.6" customHeight="1" x14ac:dyDescent="0.25">
      <c r="A7" s="231" t="s">
        <v>15</v>
      </c>
      <c r="B7" s="311" t="s">
        <v>14</v>
      </c>
      <c r="C7" s="335">
        <v>7.3279999999999994</v>
      </c>
      <c r="D7" s="335">
        <v>7.5403249999999993</v>
      </c>
      <c r="E7" s="335">
        <v>8.7848749999999995</v>
      </c>
      <c r="F7" s="335">
        <v>8.4831249999999994</v>
      </c>
      <c r="G7" s="335">
        <v>8.89410833333333</v>
      </c>
      <c r="H7" s="380">
        <v>9.2318750000000005</v>
      </c>
      <c r="I7" s="335">
        <v>8.6591249999999995</v>
      </c>
      <c r="J7" s="335">
        <v>9.5943999999999985</v>
      </c>
      <c r="K7" s="336">
        <v>9.3397083333333342</v>
      </c>
      <c r="L7" s="292">
        <v>9.5097499999999986</v>
      </c>
      <c r="M7" s="336">
        <v>9.9664000000000001</v>
      </c>
      <c r="N7" s="336">
        <v>9.6665624999999995</v>
      </c>
      <c r="O7" s="337">
        <f t="shared" si="0"/>
        <v>8.916521180555554</v>
      </c>
    </row>
    <row r="8" spans="1:15" ht="15.6" customHeight="1" x14ac:dyDescent="0.25">
      <c r="A8" s="231" t="s">
        <v>16</v>
      </c>
      <c r="B8" s="311" t="s">
        <v>14</v>
      </c>
      <c r="C8" s="335">
        <v>8.1563750000000006</v>
      </c>
      <c r="D8" s="335">
        <v>8.2714999999999996</v>
      </c>
      <c r="E8" s="335">
        <v>9.2660249999999991</v>
      </c>
      <c r="F8" s="335">
        <v>9.2335208333333334</v>
      </c>
      <c r="G8" s="335">
        <v>8.9242333333333317</v>
      </c>
      <c r="H8" s="380">
        <v>9.2482499999999987</v>
      </c>
      <c r="I8" s="335">
        <v>9.5310000000000006</v>
      </c>
      <c r="J8" s="335">
        <v>9.9552999999999994</v>
      </c>
      <c r="K8" s="336">
        <v>9.6197499999999998</v>
      </c>
      <c r="L8" s="292">
        <v>9.8473749999999995</v>
      </c>
      <c r="M8" s="336">
        <v>8.6541499999999996</v>
      </c>
      <c r="N8" s="336">
        <v>8.7524374999999992</v>
      </c>
      <c r="O8" s="337">
        <f t="shared" si="0"/>
        <v>9.1216597222222209</v>
      </c>
    </row>
    <row r="9" spans="1:15" ht="15.6" customHeight="1" x14ac:dyDescent="0.25">
      <c r="A9" s="231" t="s">
        <v>17</v>
      </c>
      <c r="B9" s="311" t="s">
        <v>14</v>
      </c>
      <c r="C9" s="335">
        <v>17.189562500000001</v>
      </c>
      <c r="D9" s="335">
        <v>16.165274999999998</v>
      </c>
      <c r="E9" s="335">
        <v>20.06155</v>
      </c>
      <c r="F9" s="335">
        <v>22.295541666666665</v>
      </c>
      <c r="G9" s="335">
        <v>22.0093</v>
      </c>
      <c r="H9" s="380">
        <v>23.495124999999998</v>
      </c>
      <c r="I9" s="335">
        <v>22.182500000000001</v>
      </c>
      <c r="J9" s="335">
        <v>23.508699999999997</v>
      </c>
      <c r="K9" s="336">
        <v>21.136875</v>
      </c>
      <c r="L9" s="292">
        <v>20.007999999999999</v>
      </c>
      <c r="M9" s="336">
        <v>18.294924999999999</v>
      </c>
      <c r="N9" s="336">
        <v>18.467500000000001</v>
      </c>
      <c r="O9" s="337">
        <f t="shared" si="0"/>
        <v>20.401237847222223</v>
      </c>
    </row>
    <row r="10" spans="1:15" ht="15.6" customHeight="1" x14ac:dyDescent="0.25">
      <c r="A10" s="231" t="s">
        <v>18</v>
      </c>
      <c r="B10" s="311" t="s">
        <v>14</v>
      </c>
      <c r="C10" s="335">
        <v>16.870562499999998</v>
      </c>
      <c r="D10" s="335">
        <v>13.26445</v>
      </c>
      <c r="E10" s="335">
        <v>11.930600000000002</v>
      </c>
      <c r="F10" s="335">
        <v>10.998999999999999</v>
      </c>
      <c r="G10" s="335">
        <v>10.862399999999999</v>
      </c>
      <c r="H10" s="380">
        <v>11.035375</v>
      </c>
      <c r="I10" s="335">
        <v>14.860499999999998</v>
      </c>
      <c r="J10" s="335">
        <v>16.310210000000001</v>
      </c>
      <c r="K10" s="336">
        <v>15.254624999999999</v>
      </c>
      <c r="L10" s="292">
        <v>14.574499999999999</v>
      </c>
      <c r="M10" s="336">
        <v>14.01</v>
      </c>
      <c r="N10" s="336">
        <v>14.241562500000001</v>
      </c>
      <c r="O10" s="337">
        <f>AVERAGE(C10:N10)</f>
        <v>13.68448208333333</v>
      </c>
    </row>
    <row r="11" spans="1:15" ht="15.6" customHeight="1" x14ac:dyDescent="0.25">
      <c r="A11" s="231" t="s">
        <v>220</v>
      </c>
      <c r="B11" s="311" t="s">
        <v>14</v>
      </c>
      <c r="C11" s="335">
        <v>26.331437499999996</v>
      </c>
      <c r="D11" s="335">
        <v>24.5793</v>
      </c>
      <c r="E11" s="335">
        <v>23.436799999999998</v>
      </c>
      <c r="F11" s="335">
        <v>20.7153125</v>
      </c>
      <c r="G11" s="335">
        <v>21.567533333333337</v>
      </c>
      <c r="H11" s="380">
        <v>20.16375</v>
      </c>
      <c r="I11" s="335">
        <v>21.3645</v>
      </c>
      <c r="J11" s="335">
        <v>23.484099999999994</v>
      </c>
      <c r="K11" s="336">
        <v>25.40325</v>
      </c>
      <c r="L11" s="292">
        <v>24.907874999999997</v>
      </c>
      <c r="M11" s="336">
        <v>23.125700000000002</v>
      </c>
      <c r="N11" s="336">
        <v>23.457656249999999</v>
      </c>
      <c r="O11" s="337">
        <f t="shared" si="0"/>
        <v>23.211434548611109</v>
      </c>
    </row>
    <row r="12" spans="1:15" ht="15.6" customHeight="1" x14ac:dyDescent="0.25">
      <c r="A12" s="231" t="s">
        <v>221</v>
      </c>
      <c r="B12" s="311" t="s">
        <v>14</v>
      </c>
      <c r="C12" s="335">
        <v>17.872749999999996</v>
      </c>
      <c r="D12" s="335">
        <v>16.876725</v>
      </c>
      <c r="E12" s="335">
        <v>17.006499999999999</v>
      </c>
      <c r="F12" s="335">
        <v>15.824885416666667</v>
      </c>
      <c r="G12" s="335">
        <v>16.523099999999999</v>
      </c>
      <c r="H12" s="380">
        <v>16.430250000000001</v>
      </c>
      <c r="I12" s="335">
        <v>17.436</v>
      </c>
      <c r="J12" s="335">
        <v>17.131899999999998</v>
      </c>
      <c r="K12" s="336">
        <v>18.643625</v>
      </c>
      <c r="L12" s="292">
        <v>18.341875000000002</v>
      </c>
      <c r="M12" s="336">
        <v>17.647250000000003</v>
      </c>
      <c r="N12" s="336">
        <v>17.927125</v>
      </c>
      <c r="O12" s="337">
        <f t="shared" si="0"/>
        <v>17.305165451388891</v>
      </c>
    </row>
    <row r="13" spans="1:15" ht="15.6" customHeight="1" x14ac:dyDescent="0.25">
      <c r="A13" s="231" t="s">
        <v>222</v>
      </c>
      <c r="B13" s="311" t="s">
        <v>14</v>
      </c>
      <c r="C13" s="378">
        <v>20</v>
      </c>
      <c r="D13" s="335">
        <v>20</v>
      </c>
      <c r="E13" s="335">
        <v>5</v>
      </c>
      <c r="F13" s="335">
        <v>5.0625</v>
      </c>
      <c r="G13" s="335">
        <v>5.0792000000000002</v>
      </c>
      <c r="H13" s="380">
        <v>5</v>
      </c>
      <c r="I13" s="335">
        <v>6</v>
      </c>
      <c r="J13" s="335">
        <v>6.72</v>
      </c>
      <c r="K13" s="336">
        <v>8</v>
      </c>
      <c r="L13" s="292">
        <v>8.4</v>
      </c>
      <c r="M13" s="336">
        <v>12</v>
      </c>
      <c r="N13" s="336"/>
      <c r="O13" s="337">
        <f t="shared" si="0"/>
        <v>9.2056090909090909</v>
      </c>
    </row>
    <row r="14" spans="1:15" ht="15.6" customHeight="1" x14ac:dyDescent="0.25">
      <c r="A14" s="231" t="s">
        <v>326</v>
      </c>
      <c r="B14" s="311" t="s">
        <v>14</v>
      </c>
      <c r="C14" s="335">
        <v>8.5189687499999991</v>
      </c>
      <c r="D14" s="335">
        <v>8.4197999999999986</v>
      </c>
      <c r="E14" s="335">
        <v>8.4025999999999996</v>
      </c>
      <c r="F14" s="335">
        <v>8.7471249999999987</v>
      </c>
      <c r="G14" s="335">
        <v>10.703033333333334</v>
      </c>
      <c r="H14" s="380">
        <v>10.031624999999998</v>
      </c>
      <c r="I14" s="335">
        <v>10.498999999999999</v>
      </c>
      <c r="J14" s="335">
        <v>10.851099999999999</v>
      </c>
      <c r="K14" s="336">
        <v>11.344125</v>
      </c>
      <c r="L14" s="292">
        <v>11.388249999999999</v>
      </c>
      <c r="M14" s="336">
        <v>8.4558</v>
      </c>
      <c r="N14" s="336">
        <v>8.2885937500000004</v>
      </c>
      <c r="O14" s="337">
        <f t="shared" si="0"/>
        <v>9.6375017361111119</v>
      </c>
    </row>
    <row r="15" spans="1:15" ht="15.6" customHeight="1" x14ac:dyDescent="0.25">
      <c r="A15" s="231" t="s">
        <v>328</v>
      </c>
      <c r="B15" s="311" t="s">
        <v>14</v>
      </c>
      <c r="C15" s="335">
        <v>26.719374999999999</v>
      </c>
      <c r="D15" s="378">
        <v>27.04485</v>
      </c>
      <c r="E15" s="378">
        <v>27.39545</v>
      </c>
      <c r="F15" s="378">
        <v>28.18723958333333</v>
      </c>
      <c r="G15" s="378">
        <v>27.478533333333331</v>
      </c>
      <c r="H15" s="378">
        <v>27.589874999999999</v>
      </c>
      <c r="I15" s="378">
        <v>27.082000000000001</v>
      </c>
      <c r="J15" s="335">
        <v>27.426179999999999</v>
      </c>
      <c r="K15" s="336">
        <v>27.292875000000002</v>
      </c>
      <c r="L15" s="400">
        <v>27.84354166666667</v>
      </c>
      <c r="M15" s="336">
        <v>28.83</v>
      </c>
      <c r="N15" s="336">
        <v>29.121874999999999</v>
      </c>
      <c r="O15" s="337">
        <f t="shared" si="0"/>
        <v>27.667649548611109</v>
      </c>
    </row>
    <row r="16" spans="1:15" ht="15.6" customHeight="1" x14ac:dyDescent="0.25">
      <c r="A16" s="231" t="s">
        <v>329</v>
      </c>
      <c r="B16" s="311" t="s">
        <v>14</v>
      </c>
      <c r="C16" s="378">
        <v>27.147562500000003</v>
      </c>
      <c r="D16" s="335">
        <v>27.487074999999997</v>
      </c>
      <c r="E16" s="335">
        <v>28.275124999999996</v>
      </c>
      <c r="F16" s="335">
        <v>28.895656250000002</v>
      </c>
      <c r="G16" s="335">
        <v>28.18553</v>
      </c>
      <c r="H16" s="380">
        <v>28.169874999999998</v>
      </c>
      <c r="I16" s="335">
        <v>27.97</v>
      </c>
      <c r="J16" s="335">
        <v>28.406100000000002</v>
      </c>
      <c r="K16" s="336">
        <v>27.948874999999997</v>
      </c>
      <c r="L16" s="292">
        <v>27.574249999999999</v>
      </c>
      <c r="M16" s="336">
        <v>27.5229</v>
      </c>
      <c r="N16" s="336">
        <v>27.606249999999999</v>
      </c>
      <c r="O16" s="337">
        <f t="shared" si="0"/>
        <v>27.932433229166662</v>
      </c>
    </row>
    <row r="17" spans="1:15" ht="15.6" customHeight="1" x14ac:dyDescent="0.25">
      <c r="A17" s="231" t="s">
        <v>330</v>
      </c>
      <c r="B17" s="311" t="s">
        <v>14</v>
      </c>
      <c r="C17" s="335">
        <v>20.295249999999999</v>
      </c>
      <c r="D17" s="335">
        <v>21.701825000000003</v>
      </c>
      <c r="E17" s="335">
        <v>24.428750000000001</v>
      </c>
      <c r="F17" s="335">
        <v>24.349708333333332</v>
      </c>
      <c r="G17" s="335">
        <v>24.188966666666666</v>
      </c>
      <c r="H17" s="380">
        <v>23.986499999999999</v>
      </c>
      <c r="I17" s="335">
        <v>23.95</v>
      </c>
      <c r="J17" s="335">
        <v>24.453400000000002</v>
      </c>
      <c r="K17" s="336">
        <v>24.399875000000002</v>
      </c>
      <c r="L17" s="292">
        <v>24.441499999999998</v>
      </c>
      <c r="M17" s="336">
        <v>24.643225000000001</v>
      </c>
      <c r="N17" s="336">
        <v>24.534812500000001</v>
      </c>
      <c r="O17" s="337">
        <f t="shared" si="0"/>
        <v>23.781151041666664</v>
      </c>
    </row>
    <row r="18" spans="1:15" ht="15.6" customHeight="1" x14ac:dyDescent="0.25">
      <c r="A18" s="231" t="s">
        <v>331</v>
      </c>
      <c r="B18" s="311" t="s">
        <v>14</v>
      </c>
      <c r="C18" s="335">
        <v>23.298687499999996</v>
      </c>
      <c r="D18" s="335">
        <v>24.035525</v>
      </c>
      <c r="E18" s="335">
        <v>24.409849999999999</v>
      </c>
      <c r="F18" s="335">
        <v>24.371166666666664</v>
      </c>
      <c r="G18" s="335">
        <v>24.732500000000002</v>
      </c>
      <c r="H18" s="380">
        <v>24.455374999999997</v>
      </c>
      <c r="I18" s="335">
        <v>24.082999999999998</v>
      </c>
      <c r="J18" s="335">
        <v>24.52</v>
      </c>
      <c r="K18" s="336">
        <v>24.616624999999999</v>
      </c>
      <c r="L18" s="292">
        <v>24.662500000000001</v>
      </c>
      <c r="M18" s="336">
        <v>24.818224999999998</v>
      </c>
      <c r="N18" s="336">
        <v>24.996874999999999</v>
      </c>
      <c r="O18" s="337">
        <f t="shared" si="0"/>
        <v>24.416694097222219</v>
      </c>
    </row>
    <row r="19" spans="1:15" ht="13.5" customHeight="1" x14ac:dyDescent="0.25">
      <c r="A19" s="231" t="s">
        <v>19</v>
      </c>
      <c r="B19" s="311" t="s">
        <v>263</v>
      </c>
      <c r="C19" s="335">
        <v>14.050625</v>
      </c>
      <c r="D19" s="335">
        <v>13.732524999999999</v>
      </c>
      <c r="E19" s="335">
        <v>13.87415</v>
      </c>
      <c r="F19" s="335">
        <v>13.959020833333332</v>
      </c>
      <c r="G19" s="335">
        <v>13.123666666666669</v>
      </c>
      <c r="H19" s="380">
        <v>13.356249999999999</v>
      </c>
      <c r="I19" s="335">
        <v>13.1875</v>
      </c>
      <c r="J19" s="335">
        <v>14.949400000000001</v>
      </c>
      <c r="K19" s="336">
        <v>14.695500000000001</v>
      </c>
      <c r="L19" s="292">
        <v>14.303875</v>
      </c>
      <c r="M19" s="336">
        <v>13.959950000000001</v>
      </c>
      <c r="N19" s="336">
        <v>14.508593749999999</v>
      </c>
      <c r="O19" s="337">
        <f t="shared" si="0"/>
        <v>13.975088020833331</v>
      </c>
    </row>
    <row r="20" spans="1:15" ht="13.5" customHeight="1" x14ac:dyDescent="0.25">
      <c r="A20" s="231" t="s">
        <v>232</v>
      </c>
      <c r="B20" s="232" t="s">
        <v>14</v>
      </c>
      <c r="C20" s="332">
        <v>25.9580625</v>
      </c>
      <c r="D20" s="332">
        <v>14.726175000000001</v>
      </c>
      <c r="E20" s="332">
        <v>15.757249999999999</v>
      </c>
      <c r="F20" s="332">
        <v>13.427989583333334</v>
      </c>
      <c r="G20" s="332">
        <v>15.637</v>
      </c>
      <c r="H20" s="367">
        <v>19.440000000000001</v>
      </c>
      <c r="I20" s="332">
        <v>18.500500000000002</v>
      </c>
      <c r="J20" s="335">
        <v>15.949399999999997</v>
      </c>
      <c r="K20" s="336">
        <v>16.699199999999998</v>
      </c>
      <c r="L20" s="292">
        <v>16.957749999999997</v>
      </c>
      <c r="M20" s="336">
        <v>17.612500000000001</v>
      </c>
      <c r="N20" s="336">
        <v>18.084375000000001</v>
      </c>
      <c r="O20" s="337">
        <f t="shared" si="0"/>
        <v>17.395850173611112</v>
      </c>
    </row>
    <row r="21" spans="1:15" ht="13.5" customHeight="1" x14ac:dyDescent="0.25">
      <c r="A21" s="231" t="s">
        <v>39</v>
      </c>
      <c r="B21" s="232" t="s">
        <v>14</v>
      </c>
      <c r="C21" s="332">
        <v>51.602218749999999</v>
      </c>
      <c r="D21" s="332">
        <v>46.194599999999994</v>
      </c>
      <c r="E21" s="332">
        <v>55.322175000000001</v>
      </c>
      <c r="F21" s="332">
        <v>54.164187500000004</v>
      </c>
      <c r="G21" s="332">
        <v>56.236233333333324</v>
      </c>
      <c r="H21" s="367">
        <v>58.886624999999995</v>
      </c>
      <c r="I21" s="332">
        <v>54.832000000000008</v>
      </c>
      <c r="J21" s="335">
        <v>59.8812</v>
      </c>
      <c r="K21" s="336">
        <v>59.705750000000002</v>
      </c>
      <c r="L21" s="292">
        <v>59.395875000000004</v>
      </c>
      <c r="M21" s="336">
        <v>57.149200000000008</v>
      </c>
      <c r="N21" s="336">
        <v>54.831249999999997</v>
      </c>
      <c r="O21" s="337">
        <f t="shared" si="0"/>
        <v>55.683442881944437</v>
      </c>
    </row>
    <row r="22" spans="1:15" ht="13.5" customHeight="1" x14ac:dyDescent="0.25">
      <c r="A22" s="231" t="s">
        <v>20</v>
      </c>
      <c r="B22" s="232" t="s">
        <v>14</v>
      </c>
      <c r="C22" s="332">
        <v>12.73</v>
      </c>
      <c r="D22" s="332">
        <v>13.171600000000002</v>
      </c>
      <c r="E22" s="332">
        <v>13.782</v>
      </c>
      <c r="F22" s="332">
        <v>14.973333333333333</v>
      </c>
      <c r="G22" s="332">
        <v>14.917833333333334</v>
      </c>
      <c r="H22" s="367">
        <v>14.821666666666665</v>
      </c>
      <c r="I22" s="332">
        <v>16.018687499999999</v>
      </c>
      <c r="J22" s="335">
        <v>16.239999999999998</v>
      </c>
      <c r="K22" s="336">
        <v>16.197625000000002</v>
      </c>
      <c r="L22" s="292">
        <v>15.551750000000002</v>
      </c>
      <c r="M22" s="336">
        <v>14.714099999999998</v>
      </c>
      <c r="N22" s="336">
        <v>14.86921875</v>
      </c>
      <c r="O22" s="337">
        <f t="shared" si="0"/>
        <v>14.832317881944443</v>
      </c>
    </row>
    <row r="23" spans="1:15" ht="13.5" customHeight="1" x14ac:dyDescent="0.25">
      <c r="A23" s="231" t="s">
        <v>21</v>
      </c>
      <c r="B23" s="232" t="s">
        <v>14</v>
      </c>
      <c r="C23" s="332">
        <v>11.339395491803279</v>
      </c>
      <c r="D23" s="332">
        <v>10.298975409836068</v>
      </c>
      <c r="E23" s="332">
        <v>9.7638524590163946</v>
      </c>
      <c r="F23" s="332">
        <v>8.8417520491803288</v>
      </c>
      <c r="G23" s="332">
        <v>9.064590163934426</v>
      </c>
      <c r="H23" s="367">
        <v>9.9786885245901633</v>
      </c>
      <c r="I23" s="332">
        <v>11.002459016393441</v>
      </c>
      <c r="J23" s="335">
        <v>10.661475409836065</v>
      </c>
      <c r="K23" s="336">
        <v>9.3833545081967209</v>
      </c>
      <c r="L23" s="292">
        <v>9.0815102459016401</v>
      </c>
      <c r="M23" s="336">
        <v>8.2119672131147539</v>
      </c>
      <c r="N23" s="336">
        <v>9.0859631147540973</v>
      </c>
      <c r="O23" s="337">
        <f t="shared" si="0"/>
        <v>9.7261653005464463</v>
      </c>
    </row>
    <row r="24" spans="1:15" ht="13.5" customHeight="1" x14ac:dyDescent="0.25">
      <c r="A24" s="231" t="s">
        <v>240</v>
      </c>
      <c r="B24" s="232" t="s">
        <v>14</v>
      </c>
      <c r="C24" s="332">
        <v>20.66075</v>
      </c>
      <c r="D24" s="332">
        <v>15.931374999999999</v>
      </c>
      <c r="E24" s="332">
        <v>13.581225</v>
      </c>
      <c r="F24" s="332">
        <v>13.111458333333333</v>
      </c>
      <c r="G24" s="332">
        <v>12.871933333333335</v>
      </c>
      <c r="H24" s="367">
        <v>20.91375</v>
      </c>
      <c r="I24" s="332">
        <v>26.622499999999999</v>
      </c>
      <c r="J24" s="335">
        <v>24.581499999999998</v>
      </c>
      <c r="K24" s="336">
        <v>23.977499999999999</v>
      </c>
      <c r="L24" s="292">
        <v>22.927666666666667</v>
      </c>
      <c r="M24" s="336">
        <v>24.698233333333338</v>
      </c>
      <c r="N24" s="336">
        <v>25.051458333333333</v>
      </c>
      <c r="O24" s="337">
        <f t="shared" si="0"/>
        <v>20.410779166666668</v>
      </c>
    </row>
    <row r="25" spans="1:15" ht="13.5" customHeight="1" x14ac:dyDescent="0.25">
      <c r="A25" s="231" t="s">
        <v>337</v>
      </c>
      <c r="B25" s="232" t="s">
        <v>14</v>
      </c>
      <c r="C25" s="332">
        <v>18.722562499999999</v>
      </c>
      <c r="D25" s="332">
        <v>15.0898</v>
      </c>
      <c r="E25" s="332">
        <v>12.016525000000001</v>
      </c>
      <c r="F25" s="332">
        <v>10.036645833333333</v>
      </c>
      <c r="G25" s="332">
        <v>11.813033333333333</v>
      </c>
      <c r="H25" s="367">
        <v>20.100124999999998</v>
      </c>
      <c r="I25" s="332">
        <v>27.015999999999998</v>
      </c>
      <c r="J25" s="335">
        <v>23.1096</v>
      </c>
      <c r="K25" s="336">
        <v>21.782499999999999</v>
      </c>
      <c r="L25" s="292">
        <v>21.216124999999998</v>
      </c>
      <c r="M25" s="336">
        <v>23.363475000000001</v>
      </c>
      <c r="N25" s="336">
        <v>23.532187499999999</v>
      </c>
      <c r="O25" s="337">
        <f t="shared" si="0"/>
        <v>18.983214930555555</v>
      </c>
    </row>
    <row r="26" spans="1:15" ht="13.5" customHeight="1" x14ac:dyDescent="0.25">
      <c r="A26" s="231" t="s">
        <v>332</v>
      </c>
      <c r="B26" s="232" t="s">
        <v>14</v>
      </c>
      <c r="C26" s="333">
        <v>23.5</v>
      </c>
      <c r="D26" s="333">
        <v>23.5</v>
      </c>
      <c r="E26" s="332">
        <v>23.5</v>
      </c>
      <c r="F26" s="332">
        <v>23.5</v>
      </c>
      <c r="G26" s="332">
        <v>23.5</v>
      </c>
      <c r="H26" s="367">
        <v>23.5</v>
      </c>
      <c r="I26" s="332">
        <v>23.5</v>
      </c>
      <c r="J26" s="335">
        <v>23.5</v>
      </c>
      <c r="K26" s="335">
        <v>23.5</v>
      </c>
      <c r="L26" s="292">
        <v>23.5</v>
      </c>
      <c r="M26" s="336">
        <v>23.5</v>
      </c>
      <c r="N26" s="336">
        <v>23.5</v>
      </c>
      <c r="O26" s="337">
        <f t="shared" si="0"/>
        <v>23.5</v>
      </c>
    </row>
    <row r="27" spans="1:15" ht="13.5" customHeight="1" x14ac:dyDescent="0.25">
      <c r="A27" s="231" t="s">
        <v>219</v>
      </c>
      <c r="B27" s="232" t="s">
        <v>14</v>
      </c>
      <c r="C27" s="333">
        <v>10.247375</v>
      </c>
      <c r="D27" s="333">
        <v>10.8017</v>
      </c>
      <c r="E27" s="332">
        <v>11.1958</v>
      </c>
      <c r="F27" s="332">
        <v>11.886624999999999</v>
      </c>
      <c r="G27" s="332">
        <v>8.9863999999999997</v>
      </c>
      <c r="H27" s="332">
        <v>10.3</v>
      </c>
      <c r="I27" s="332">
        <v>14.463999999999999</v>
      </c>
      <c r="J27" s="335">
        <v>14.8</v>
      </c>
      <c r="K27" s="335">
        <v>14.9665</v>
      </c>
      <c r="L27" s="292">
        <v>14.9665</v>
      </c>
      <c r="M27" s="368">
        <v>13.306799999999999</v>
      </c>
      <c r="N27" s="368">
        <v>12.8035</v>
      </c>
      <c r="O27" s="337">
        <f t="shared" si="0"/>
        <v>12.393766666666664</v>
      </c>
    </row>
    <row r="28" spans="1:15" ht="13.5" customHeight="1" x14ac:dyDescent="0.25">
      <c r="A28" s="231" t="s">
        <v>22</v>
      </c>
      <c r="B28" s="232" t="s">
        <v>14</v>
      </c>
      <c r="C28" s="333">
        <v>11.05265625</v>
      </c>
      <c r="D28" s="333">
        <v>12.328500000000002</v>
      </c>
      <c r="E28" s="332">
        <v>13.686349999999999</v>
      </c>
      <c r="F28" s="332">
        <v>11.810749999999999</v>
      </c>
      <c r="G28" s="332">
        <v>10.119333333333334</v>
      </c>
      <c r="H28" s="367">
        <v>9.6449999999999996</v>
      </c>
      <c r="I28" s="332">
        <v>11.387</v>
      </c>
      <c r="J28" s="335">
        <v>11.879900000000001</v>
      </c>
      <c r="K28" s="335">
        <v>12.507874999999999</v>
      </c>
      <c r="L28" s="292">
        <v>12.508000000000001</v>
      </c>
      <c r="M28" s="368">
        <v>12.195</v>
      </c>
      <c r="N28" s="368">
        <v>12.137499999999999</v>
      </c>
      <c r="O28" s="337">
        <f t="shared" si="0"/>
        <v>11.771488715277776</v>
      </c>
    </row>
    <row r="29" spans="1:15" ht="13.5" customHeight="1" x14ac:dyDescent="0.25">
      <c r="A29" s="231" t="s">
        <v>23</v>
      </c>
      <c r="B29" s="232" t="s">
        <v>14</v>
      </c>
      <c r="C29" s="333">
        <v>20.767361111111111</v>
      </c>
      <c r="D29" s="333">
        <v>17.198611111111113</v>
      </c>
      <c r="E29" s="332">
        <v>15.330222222222222</v>
      </c>
      <c r="F29" s="332">
        <v>14.00625</v>
      </c>
      <c r="G29" s="332">
        <v>13.980666666666668</v>
      </c>
      <c r="H29" s="367">
        <v>14.25</v>
      </c>
      <c r="I29" s="332">
        <v>15.819777777777778</v>
      </c>
      <c r="J29" s="335">
        <v>15.560133333333331</v>
      </c>
      <c r="K29" s="335">
        <v>15.264166666666666</v>
      </c>
      <c r="L29" s="292">
        <v>15.998333333333333</v>
      </c>
      <c r="M29" s="368">
        <v>16.142444444444443</v>
      </c>
      <c r="N29" s="363">
        <v>17.211527777777778</v>
      </c>
      <c r="O29" s="337">
        <f t="shared" si="0"/>
        <v>15.9607912037037</v>
      </c>
    </row>
    <row r="30" spans="1:15" ht="13.5" customHeight="1" x14ac:dyDescent="0.25">
      <c r="A30" s="231" t="s">
        <v>24</v>
      </c>
      <c r="B30" s="232" t="s">
        <v>14</v>
      </c>
      <c r="C30" s="333">
        <v>5.6864375000000003</v>
      </c>
      <c r="D30" s="333">
        <v>5.1578749999999998</v>
      </c>
      <c r="E30" s="332">
        <v>5.1290749999999994</v>
      </c>
      <c r="F30" s="332">
        <v>4.8356250000000003</v>
      </c>
      <c r="G30" s="332">
        <v>4.7193333333333332</v>
      </c>
      <c r="H30" s="367">
        <v>4.2777499999999993</v>
      </c>
      <c r="I30" s="332">
        <v>5.2359999999999998</v>
      </c>
      <c r="J30" s="335">
        <v>4.7569999999999997</v>
      </c>
      <c r="K30" s="335">
        <v>4.6532499999999999</v>
      </c>
      <c r="L30" s="292">
        <v>4.3244999999999996</v>
      </c>
      <c r="M30" s="368">
        <v>4.2506500000000003</v>
      </c>
      <c r="N30" s="368">
        <v>5.32309375</v>
      </c>
      <c r="O30" s="337">
        <f>AVERAGE(C30:N30)</f>
        <v>4.8625491319444434</v>
      </c>
    </row>
    <row r="31" spans="1:15" ht="13.5" customHeight="1" x14ac:dyDescent="0.25">
      <c r="A31" s="231" t="s">
        <v>273</v>
      </c>
      <c r="B31" s="232" t="s">
        <v>340</v>
      </c>
      <c r="C31" s="332">
        <v>6.9</v>
      </c>
      <c r="D31" s="333">
        <v>6</v>
      </c>
      <c r="E31" s="332"/>
      <c r="F31" s="332"/>
      <c r="G31" s="332"/>
      <c r="H31" s="334"/>
      <c r="I31" s="332">
        <v>6.5</v>
      </c>
      <c r="J31" s="335">
        <v>6.43</v>
      </c>
      <c r="K31" s="335">
        <v>4.75</v>
      </c>
      <c r="L31" s="335">
        <v>4.75</v>
      </c>
      <c r="M31" s="335">
        <v>4.75</v>
      </c>
      <c r="N31" s="336">
        <v>4.75</v>
      </c>
      <c r="O31" s="337">
        <f t="shared" ref="O31:O33" si="1">AVERAGE(C31:N31)</f>
        <v>5.6037499999999998</v>
      </c>
    </row>
    <row r="32" spans="1:15" ht="13.5" customHeight="1" x14ac:dyDescent="0.25">
      <c r="A32" s="231" t="s">
        <v>241</v>
      </c>
      <c r="B32" s="232" t="s">
        <v>14</v>
      </c>
      <c r="C32" s="332">
        <v>16.942583333333332</v>
      </c>
      <c r="D32" s="332">
        <v>14.215883333333332</v>
      </c>
      <c r="E32" s="332">
        <v>13.355999999999998</v>
      </c>
      <c r="F32" s="332">
        <v>13.365</v>
      </c>
      <c r="G32" s="332">
        <v>12.267666666666665</v>
      </c>
      <c r="H32" s="334">
        <v>13.941500000000001</v>
      </c>
      <c r="I32" s="332">
        <v>13.498499999999998</v>
      </c>
      <c r="J32" s="335">
        <v>13.589400000000001</v>
      </c>
      <c r="K32" s="336">
        <v>15.65375</v>
      </c>
      <c r="L32" s="292">
        <v>16.033124999999998</v>
      </c>
      <c r="M32" s="336">
        <v>16.336475</v>
      </c>
      <c r="N32" s="336">
        <v>17.081770833333334</v>
      </c>
      <c r="O32" s="337">
        <f t="shared" si="1"/>
        <v>14.690137847222223</v>
      </c>
    </row>
    <row r="33" spans="1:15" ht="13.5" customHeight="1" x14ac:dyDescent="0.25">
      <c r="A33" s="231" t="s">
        <v>25</v>
      </c>
      <c r="B33" s="232" t="s">
        <v>14</v>
      </c>
      <c r="C33" s="332">
        <v>20.901663194444446</v>
      </c>
      <c r="D33" s="332">
        <v>16.818855555555555</v>
      </c>
      <c r="E33" s="332">
        <v>14.677033333333332</v>
      </c>
      <c r="F33" s="332">
        <v>15.313458333333333</v>
      </c>
      <c r="G33" s="332">
        <v>13.385233333333332</v>
      </c>
      <c r="H33" s="367">
        <v>15.478375</v>
      </c>
      <c r="I33" s="332">
        <v>15.121500000000001</v>
      </c>
      <c r="J33" s="335">
        <v>14.352099999999998</v>
      </c>
      <c r="K33" s="336">
        <v>13.297499999999999</v>
      </c>
      <c r="L33" s="292">
        <v>14.734208333333335</v>
      </c>
      <c r="M33" s="336">
        <v>14.910900000000002</v>
      </c>
      <c r="N33" s="336">
        <v>15.833375</v>
      </c>
      <c r="O33" s="337">
        <f t="shared" si="1"/>
        <v>15.402016840277776</v>
      </c>
    </row>
    <row r="34" spans="1:15" ht="13.5" customHeight="1" thickBot="1" x14ac:dyDescent="0.3">
      <c r="A34" s="369" t="s">
        <v>26</v>
      </c>
      <c r="B34" s="637" t="s">
        <v>263</v>
      </c>
      <c r="C34" s="370">
        <v>9.0734285714285718</v>
      </c>
      <c r="D34" s="370">
        <v>7.9509607142857135</v>
      </c>
      <c r="E34" s="370">
        <v>7.1692428571428568</v>
      </c>
      <c r="F34" s="370">
        <v>6.7165625000000002</v>
      </c>
      <c r="G34" s="370">
        <v>6.4555333333333333</v>
      </c>
      <c r="H34" s="371">
        <v>6.5930535714285714</v>
      </c>
      <c r="I34" s="370">
        <v>7.7187142857142845</v>
      </c>
      <c r="J34" s="372">
        <v>7.455628571428571</v>
      </c>
      <c r="K34" s="373">
        <v>6.9409107142857138</v>
      </c>
      <c r="L34" s="374">
        <v>7.4336607142857147</v>
      </c>
      <c r="M34" s="373">
        <v>9.2042285714285725</v>
      </c>
      <c r="N34" s="373">
        <v>9.761491071428571</v>
      </c>
      <c r="O34" s="375">
        <f t="shared" si="0"/>
        <v>7.7061179563492042</v>
      </c>
    </row>
    <row r="35" spans="1:15" ht="11.25" customHeight="1" thickTop="1" x14ac:dyDescent="0.25">
      <c r="A35" s="231"/>
      <c r="B35" s="232"/>
      <c r="C35" s="332"/>
      <c r="D35" s="258"/>
      <c r="E35" s="332"/>
      <c r="F35" s="376"/>
      <c r="G35" s="333"/>
      <c r="H35" s="257"/>
      <c r="I35" s="332"/>
      <c r="J35" s="335"/>
      <c r="K35" s="336"/>
      <c r="L35" s="292"/>
      <c r="M35" s="336"/>
      <c r="N35" s="336"/>
      <c r="O35" s="337"/>
    </row>
    <row r="36" spans="1:15" ht="6" customHeight="1" x14ac:dyDescent="0.25">
      <c r="A36" s="231"/>
      <c r="B36" s="311"/>
      <c r="C36" s="335"/>
      <c r="D36" s="307"/>
      <c r="E36" s="335"/>
      <c r="F36" s="377"/>
      <c r="G36" s="378"/>
      <c r="H36" s="378"/>
      <c r="I36" s="335"/>
      <c r="J36" s="335"/>
      <c r="K36" s="336"/>
      <c r="L36" s="292"/>
      <c r="M36" s="336"/>
      <c r="N36" s="336"/>
      <c r="O36" s="337"/>
    </row>
    <row r="37" spans="1:15" ht="16.5" customHeight="1" x14ac:dyDescent="0.25">
      <c r="A37" s="379"/>
      <c r="B37" s="311"/>
      <c r="C37" s="8"/>
      <c r="D37" s="8"/>
      <c r="E37" s="335"/>
      <c r="F37" s="380"/>
      <c r="G37" s="335"/>
      <c r="H37" s="380"/>
      <c r="I37" s="380"/>
      <c r="J37" s="380"/>
      <c r="K37" s="336"/>
      <c r="L37" s="8"/>
      <c r="M37" s="336"/>
      <c r="N37" s="336"/>
      <c r="O37" s="337"/>
    </row>
    <row r="38" spans="1:15" ht="16.5" customHeight="1" x14ac:dyDescent="0.25">
      <c r="A38" s="379"/>
      <c r="B38" s="311"/>
      <c r="C38" s="8"/>
      <c r="D38" s="8"/>
      <c r="E38" s="335"/>
      <c r="F38" s="380"/>
      <c r="G38" s="335"/>
      <c r="H38" s="380"/>
      <c r="I38" s="380"/>
      <c r="J38" s="380"/>
      <c r="K38" s="336"/>
      <c r="L38" s="8"/>
      <c r="M38" s="336"/>
      <c r="N38" s="336"/>
      <c r="O38" s="337"/>
    </row>
    <row r="39" spans="1:15" ht="16.5" customHeight="1" x14ac:dyDescent="0.25">
      <c r="A39" s="379"/>
      <c r="B39" s="311"/>
      <c r="C39" s="8"/>
      <c r="D39" s="8"/>
      <c r="E39" s="335"/>
      <c r="F39" s="380"/>
      <c r="G39" s="335"/>
      <c r="H39" s="380"/>
      <c r="I39" s="380"/>
      <c r="J39" s="380"/>
      <c r="K39" s="336"/>
      <c r="L39" s="8"/>
      <c r="M39" s="336"/>
      <c r="N39" s="336"/>
      <c r="O39" s="337"/>
    </row>
    <row r="40" spans="1:15" ht="22.5" customHeight="1" x14ac:dyDescent="0.25">
      <c r="A40" s="723" t="s">
        <v>366</v>
      </c>
      <c r="B40" s="723"/>
      <c r="C40" s="723"/>
      <c r="D40" s="723"/>
      <c r="E40" s="723"/>
      <c r="F40" s="723"/>
      <c r="G40" s="723"/>
      <c r="H40" s="723"/>
      <c r="I40" s="723"/>
      <c r="J40" s="723"/>
      <c r="K40" s="723"/>
      <c r="L40" s="723"/>
      <c r="M40" s="723"/>
      <c r="N40" s="723"/>
      <c r="O40" s="723"/>
    </row>
    <row r="41" spans="1:15" ht="11.25" customHeight="1" thickBot="1" x14ac:dyDescent="0.3">
      <c r="A41" s="306"/>
      <c r="B41" s="306"/>
      <c r="C41" s="306"/>
      <c r="D41" s="306"/>
      <c r="E41" s="335"/>
      <c r="F41" s="306"/>
      <c r="G41" s="306"/>
      <c r="H41" s="306"/>
      <c r="I41" s="306"/>
      <c r="J41" s="306"/>
      <c r="K41" s="306"/>
      <c r="L41" s="306"/>
      <c r="M41" s="306"/>
      <c r="N41" s="306"/>
      <c r="O41" s="381"/>
    </row>
    <row r="42" spans="1:15" s="313" customFormat="1" ht="16.5" customHeight="1" thickTop="1" x14ac:dyDescent="0.25">
      <c r="A42" s="397"/>
      <c r="B42" s="397"/>
      <c r="C42" s="397"/>
      <c r="D42" s="397"/>
      <c r="E42" s="401"/>
      <c r="F42" s="397"/>
      <c r="G42" s="397"/>
      <c r="H42" s="397"/>
      <c r="I42" s="397"/>
      <c r="J42" s="397"/>
      <c r="K42" s="397"/>
      <c r="L42" s="397"/>
      <c r="M42" s="397"/>
      <c r="N42" s="397"/>
      <c r="O42" s="397"/>
    </row>
    <row r="43" spans="1:15" s="313" customFormat="1" ht="16.5" customHeight="1" thickBot="1" x14ac:dyDescent="0.3">
      <c r="A43" s="398" t="s">
        <v>0</v>
      </c>
      <c r="B43" s="398" t="s">
        <v>263</v>
      </c>
      <c r="C43" s="398" t="s">
        <v>1</v>
      </c>
      <c r="D43" s="398" t="s">
        <v>2</v>
      </c>
      <c r="E43" s="402" t="s">
        <v>3</v>
      </c>
      <c r="F43" s="398" t="s">
        <v>4</v>
      </c>
      <c r="G43" s="398" t="s">
        <v>5</v>
      </c>
      <c r="H43" s="398" t="s">
        <v>6</v>
      </c>
      <c r="I43" s="398" t="s">
        <v>7</v>
      </c>
      <c r="J43" s="398" t="s">
        <v>8</v>
      </c>
      <c r="K43" s="398" t="s">
        <v>9</v>
      </c>
      <c r="L43" s="398" t="s">
        <v>339</v>
      </c>
      <c r="M43" s="398" t="s">
        <v>11</v>
      </c>
      <c r="N43" s="398" t="s">
        <v>12</v>
      </c>
      <c r="O43" s="398" t="s">
        <v>13</v>
      </c>
    </row>
    <row r="44" spans="1:15" ht="16.5" customHeight="1" thickTop="1" x14ac:dyDescent="0.25">
      <c r="A44" s="231" t="s">
        <v>242</v>
      </c>
      <c r="B44" s="311" t="s">
        <v>14</v>
      </c>
      <c r="C44" s="335">
        <v>16.91978125</v>
      </c>
      <c r="D44" s="335">
        <v>13.096649999999999</v>
      </c>
      <c r="E44" s="335">
        <v>14.284974999999999</v>
      </c>
      <c r="F44" s="335">
        <v>13.667458333333332</v>
      </c>
      <c r="G44" s="335">
        <v>12.670766666666669</v>
      </c>
      <c r="H44" s="403">
        <v>16.551624999999998</v>
      </c>
      <c r="I44" s="335">
        <v>15.026</v>
      </c>
      <c r="J44" s="335">
        <v>16.052499999999998</v>
      </c>
      <c r="K44" s="336">
        <v>16.344000000000001</v>
      </c>
      <c r="L44" s="292">
        <v>16.58325</v>
      </c>
      <c r="M44" s="336">
        <v>17.319025</v>
      </c>
      <c r="N44" s="336">
        <v>17.2050625</v>
      </c>
      <c r="O44" s="337">
        <f>AVERAGE(C44:N44)</f>
        <v>15.476757812499999</v>
      </c>
    </row>
    <row r="45" spans="1:15" ht="16.5" customHeight="1" x14ac:dyDescent="0.25">
      <c r="A45" s="231" t="s">
        <v>203</v>
      </c>
      <c r="B45" s="311" t="s">
        <v>14</v>
      </c>
      <c r="C45" s="335">
        <v>14.634437499999999</v>
      </c>
      <c r="D45" s="335">
        <v>11.21705</v>
      </c>
      <c r="E45" s="335">
        <v>13.193099999999998</v>
      </c>
      <c r="F45" s="335">
        <v>11.518635416666665</v>
      </c>
      <c r="G45" s="335">
        <v>11.890033333333333</v>
      </c>
      <c r="H45" s="380">
        <v>12.243499999999999</v>
      </c>
      <c r="I45" s="335">
        <v>13.7</v>
      </c>
      <c r="J45" s="335">
        <v>14.481199999999998</v>
      </c>
      <c r="K45" s="336">
        <v>14.506291666666666</v>
      </c>
      <c r="L45" s="292">
        <v>15.835374999999999</v>
      </c>
      <c r="M45" s="336">
        <v>17.461675000000003</v>
      </c>
      <c r="N45" s="336">
        <v>16.59584375</v>
      </c>
      <c r="O45" s="337">
        <f>AVERAGE(C45:N45)</f>
        <v>13.939761805555555</v>
      </c>
    </row>
    <row r="46" spans="1:15" ht="16.5" customHeight="1" x14ac:dyDescent="0.25">
      <c r="A46" s="231" t="s">
        <v>27</v>
      </c>
      <c r="B46" s="311" t="s">
        <v>14</v>
      </c>
      <c r="C46" s="335">
        <v>18.136375000000001</v>
      </c>
      <c r="D46" s="335">
        <v>14.727924999999999</v>
      </c>
      <c r="E46" s="335">
        <v>13.9244</v>
      </c>
      <c r="F46" s="335">
        <v>11.99378125</v>
      </c>
      <c r="G46" s="335">
        <v>10.9389</v>
      </c>
      <c r="H46" s="380">
        <v>10.883624999999999</v>
      </c>
      <c r="I46" s="335">
        <v>11.583500000000001</v>
      </c>
      <c r="J46" s="335">
        <v>11.292999999999999</v>
      </c>
      <c r="K46" s="336">
        <v>11.674249999999999</v>
      </c>
      <c r="L46" s="292">
        <v>11.564375</v>
      </c>
      <c r="M46" s="336">
        <v>10.644525</v>
      </c>
      <c r="N46" s="336">
        <v>11.253874999999999</v>
      </c>
      <c r="O46" s="337">
        <f>AVERAGE(C46:N46)</f>
        <v>12.384877604166666</v>
      </c>
    </row>
    <row r="47" spans="1:15" ht="16.5" customHeight="1" x14ac:dyDescent="0.25">
      <c r="A47" s="231" t="s">
        <v>32</v>
      </c>
      <c r="B47" s="311" t="s">
        <v>263</v>
      </c>
      <c r="C47" s="335">
        <v>13.5945</v>
      </c>
      <c r="D47" s="335">
        <v>13.980775</v>
      </c>
      <c r="E47" s="335">
        <v>14.319899999999999</v>
      </c>
      <c r="F47" s="377">
        <v>15</v>
      </c>
      <c r="G47" s="378">
        <v>13.3</v>
      </c>
      <c r="H47" s="378">
        <v>11.666666666666666</v>
      </c>
      <c r="I47" s="335">
        <v>11.888666666666666</v>
      </c>
      <c r="J47" s="335">
        <v>10.638699999999998</v>
      </c>
      <c r="K47" s="336">
        <v>9.2320000000000011</v>
      </c>
      <c r="L47" s="292">
        <v>9.2814999999999994</v>
      </c>
      <c r="M47" s="336">
        <v>10.120275000000001</v>
      </c>
      <c r="N47" s="336">
        <v>11.025</v>
      </c>
      <c r="O47" s="337">
        <f>AVERAGE(C47:N47)</f>
        <v>12.003998611111109</v>
      </c>
    </row>
    <row r="48" spans="1:15" ht="16.5" customHeight="1" x14ac:dyDescent="0.25">
      <c r="A48" s="231" t="s">
        <v>363</v>
      </c>
      <c r="B48" s="311" t="s">
        <v>263</v>
      </c>
      <c r="C48" s="335"/>
      <c r="D48" s="335"/>
      <c r="E48" s="335"/>
      <c r="F48" s="335"/>
      <c r="G48" s="335"/>
      <c r="H48" s="380"/>
      <c r="I48" s="335"/>
      <c r="J48" s="335"/>
      <c r="K48" s="336"/>
      <c r="L48" s="336"/>
      <c r="M48" s="336"/>
      <c r="N48" s="336"/>
      <c r="O48" s="337"/>
    </row>
    <row r="49" spans="1:15" ht="16.5" customHeight="1" x14ac:dyDescent="0.25">
      <c r="A49" s="231" t="s">
        <v>33</v>
      </c>
      <c r="B49" s="311" t="s">
        <v>263</v>
      </c>
      <c r="C49" s="335">
        <v>2.2633749999999999</v>
      </c>
      <c r="D49" s="335">
        <v>2.2975500000000002</v>
      </c>
      <c r="E49" s="335">
        <v>2.7655749999999997</v>
      </c>
      <c r="F49" s="335">
        <v>2.3620729166666665</v>
      </c>
      <c r="G49" s="335">
        <v>2.2206333333333332</v>
      </c>
      <c r="H49" s="380">
        <v>2.1749999999999998</v>
      </c>
      <c r="I49" s="335">
        <v>2.375</v>
      </c>
      <c r="J49" s="335">
        <v>2.3395999999999999</v>
      </c>
      <c r="K49" s="336">
        <v>2.3064999999999998</v>
      </c>
      <c r="L49" s="336">
        <v>2.25875</v>
      </c>
      <c r="M49" s="336">
        <v>2.1628750000000001</v>
      </c>
      <c r="N49" s="336">
        <v>2.2476250000000002</v>
      </c>
      <c r="O49" s="337">
        <f t="shared" ref="O49:O64" si="2">AVERAGE(C49:N49)</f>
        <v>2.3145463541666662</v>
      </c>
    </row>
    <row r="50" spans="1:15" ht="16.5" customHeight="1" x14ac:dyDescent="0.25">
      <c r="A50" s="231" t="s">
        <v>34</v>
      </c>
      <c r="B50" s="311" t="s">
        <v>263</v>
      </c>
      <c r="C50" s="335">
        <v>42.255156249999999</v>
      </c>
      <c r="D50" s="335">
        <v>45.176775000000006</v>
      </c>
      <c r="E50" s="335">
        <v>44.718024999999997</v>
      </c>
      <c r="F50" s="335">
        <v>42.74161458333333</v>
      </c>
      <c r="G50" s="335">
        <v>39.32823333333333</v>
      </c>
      <c r="H50" s="380">
        <v>42.39725</v>
      </c>
      <c r="I50" s="335">
        <v>43.3</v>
      </c>
      <c r="J50" s="335">
        <v>42.282899999999998</v>
      </c>
      <c r="K50" s="336">
        <v>43.862124999999999</v>
      </c>
      <c r="L50" s="292">
        <v>41.087499999999999</v>
      </c>
      <c r="M50" s="336">
        <v>41.832074999999996</v>
      </c>
      <c r="N50" s="336">
        <v>42.467624999999998</v>
      </c>
      <c r="O50" s="337">
        <f t="shared" si="2"/>
        <v>42.620773263888886</v>
      </c>
    </row>
    <row r="51" spans="1:15" ht="16.5" customHeight="1" x14ac:dyDescent="0.25">
      <c r="A51" s="231" t="s">
        <v>364</v>
      </c>
      <c r="B51" s="311" t="s">
        <v>356</v>
      </c>
      <c r="C51" s="335">
        <v>25.208291666666671</v>
      </c>
      <c r="D51" s="335">
        <v>24.668083333333335</v>
      </c>
      <c r="E51" s="335">
        <v>26.51905</v>
      </c>
      <c r="F51" s="335">
        <v>24.748601851851852</v>
      </c>
      <c r="G51" s="335">
        <v>22.103671111111108</v>
      </c>
      <c r="H51" s="380">
        <v>15.213691666666668</v>
      </c>
      <c r="I51" s="335">
        <v>9.6714000000000002</v>
      </c>
      <c r="J51" s="335">
        <v>8.9885733333333331</v>
      </c>
      <c r="K51" s="336">
        <v>8.0166666666666675</v>
      </c>
      <c r="L51" s="292">
        <v>8.4704583333333332</v>
      </c>
      <c r="M51" s="336">
        <v>11.063375000000001</v>
      </c>
      <c r="N51" s="336">
        <v>12.579166666666666</v>
      </c>
      <c r="O51" s="337">
        <f t="shared" si="2"/>
        <v>16.43758580246914</v>
      </c>
    </row>
    <row r="52" spans="1:15" ht="16.5" customHeight="1" x14ac:dyDescent="0.25">
      <c r="A52" s="231" t="s">
        <v>35</v>
      </c>
      <c r="B52" s="311" t="s">
        <v>263</v>
      </c>
      <c r="C52" s="335">
        <v>32.082874999999994</v>
      </c>
      <c r="D52" s="335">
        <v>29.339324999999995</v>
      </c>
      <c r="E52" s="335">
        <v>26.659224999999999</v>
      </c>
      <c r="F52" s="335">
        <v>23.857749999999999</v>
      </c>
      <c r="G52" s="335">
        <v>20.67733333333333</v>
      </c>
      <c r="H52" s="380">
        <v>22.5975</v>
      </c>
      <c r="I52" s="335">
        <v>22.930999999999994</v>
      </c>
      <c r="J52" s="335">
        <v>26.4343</v>
      </c>
      <c r="K52" s="336">
        <v>30.886749999999999</v>
      </c>
      <c r="L52" s="292">
        <v>27.030875000000002</v>
      </c>
      <c r="M52" s="336">
        <v>22.325650000000003</v>
      </c>
      <c r="N52" s="336">
        <v>23.864625</v>
      </c>
      <c r="O52" s="337">
        <f t="shared" si="2"/>
        <v>25.723934027777773</v>
      </c>
    </row>
    <row r="53" spans="1:15" ht="16.5" customHeight="1" x14ac:dyDescent="0.25">
      <c r="A53" s="231" t="s">
        <v>317</v>
      </c>
      <c r="B53" s="311" t="s">
        <v>356</v>
      </c>
      <c r="C53" s="335">
        <v>29.34375</v>
      </c>
      <c r="D53" s="335">
        <v>24.402999999999999</v>
      </c>
      <c r="E53" s="335">
        <v>26.073199999999996</v>
      </c>
      <c r="F53" s="335">
        <v>27.024999999999999</v>
      </c>
      <c r="G53" s="335">
        <v>27.9116</v>
      </c>
      <c r="H53" s="380">
        <v>31.6495</v>
      </c>
      <c r="I53" s="335">
        <v>32.25</v>
      </c>
      <c r="J53" s="335">
        <v>31.055200000000003</v>
      </c>
      <c r="K53" s="336">
        <v>30.1875</v>
      </c>
      <c r="L53" s="292">
        <v>29.05</v>
      </c>
      <c r="M53" s="336">
        <v>32.015599999999999</v>
      </c>
      <c r="N53" s="336">
        <v>32.075000000000003</v>
      </c>
      <c r="O53" s="337">
        <f t="shared" si="2"/>
        <v>29.41994583333333</v>
      </c>
    </row>
    <row r="54" spans="1:15" ht="16.5" customHeight="1" x14ac:dyDescent="0.25">
      <c r="A54" s="231" t="s">
        <v>300</v>
      </c>
      <c r="B54" s="311" t="s">
        <v>356</v>
      </c>
      <c r="C54" s="335">
        <v>21.504999999999999</v>
      </c>
      <c r="D54" s="335">
        <v>19.683125</v>
      </c>
      <c r="E54" s="335">
        <v>24</v>
      </c>
      <c r="F54" s="335">
        <v>26.400000000000002</v>
      </c>
      <c r="G54" s="335">
        <v>24</v>
      </c>
      <c r="H54" s="380">
        <v>23.759999999999998</v>
      </c>
      <c r="I54" s="335">
        <v>24</v>
      </c>
      <c r="J54" s="335">
        <v>26.400000000000002</v>
      </c>
      <c r="K54" s="336">
        <v>24</v>
      </c>
      <c r="L54" s="292">
        <v>27.119999999999997</v>
      </c>
      <c r="M54" s="336">
        <v>26.625400000000003</v>
      </c>
      <c r="N54" s="336">
        <v>26.561875000000001</v>
      </c>
      <c r="O54" s="337">
        <f t="shared" si="2"/>
        <v>24.504616666666667</v>
      </c>
    </row>
    <row r="55" spans="1:15" ht="16.5" customHeight="1" x14ac:dyDescent="0.25">
      <c r="A55" s="231" t="s">
        <v>36</v>
      </c>
      <c r="B55" s="311" t="s">
        <v>263</v>
      </c>
      <c r="C55" s="335">
        <v>34.829687499999999</v>
      </c>
      <c r="D55" s="335">
        <v>34.346249999999998</v>
      </c>
      <c r="E55" s="335">
        <v>32.395799999999994</v>
      </c>
      <c r="F55" s="335">
        <v>33.267749999999992</v>
      </c>
      <c r="G55" s="335">
        <v>31.760900000000003</v>
      </c>
      <c r="H55" s="380">
        <v>32.560124999999999</v>
      </c>
      <c r="I55" s="335">
        <v>33.232500000000002</v>
      </c>
      <c r="J55" s="335">
        <v>33.740500000000004</v>
      </c>
      <c r="K55" s="336">
        <v>34.057000000000002</v>
      </c>
      <c r="L55" s="292">
        <v>33.293125000000003</v>
      </c>
      <c r="M55" s="336">
        <v>29.733099999999997</v>
      </c>
      <c r="N55" s="336">
        <v>30.697812500000001</v>
      </c>
      <c r="O55" s="337">
        <f t="shared" si="2"/>
        <v>32.826212499999997</v>
      </c>
    </row>
    <row r="56" spans="1:15" ht="16.5" customHeight="1" x14ac:dyDescent="0.25">
      <c r="A56" s="231" t="s">
        <v>303</v>
      </c>
      <c r="B56" s="311" t="s">
        <v>263</v>
      </c>
      <c r="C56" s="335">
        <v>7.5337187500000002</v>
      </c>
      <c r="D56" s="335">
        <v>7.5866999999999996</v>
      </c>
      <c r="E56" s="335">
        <v>7.7024249999999999</v>
      </c>
      <c r="F56" s="335">
        <v>6.7455729166666671</v>
      </c>
      <c r="G56" s="335">
        <v>5.5605333333333338</v>
      </c>
      <c r="H56" s="380">
        <v>4.9468750000000004</v>
      </c>
      <c r="I56" s="335">
        <v>5.1150000000000002</v>
      </c>
      <c r="J56" s="335">
        <v>5.4478999999999997</v>
      </c>
      <c r="K56" s="336">
        <v>4.99925</v>
      </c>
      <c r="L56" s="292">
        <v>4.8423750000000005</v>
      </c>
      <c r="M56" s="336">
        <v>4.9971000000000005</v>
      </c>
      <c r="N56" s="336">
        <v>5.6235625000000002</v>
      </c>
      <c r="O56" s="337">
        <f t="shared" si="2"/>
        <v>5.9250843750000008</v>
      </c>
    </row>
    <row r="57" spans="1:15" ht="16.5" customHeight="1" x14ac:dyDescent="0.25">
      <c r="A57" s="231" t="s">
        <v>346</v>
      </c>
      <c r="B57" s="311" t="s">
        <v>263</v>
      </c>
      <c r="C57" s="335">
        <v>4.0885833333333332</v>
      </c>
      <c r="D57" s="335">
        <v>4.4952666666666659</v>
      </c>
      <c r="E57" s="335">
        <v>5.1262333333333334</v>
      </c>
      <c r="F57" s="335">
        <v>5.0225833333333334</v>
      </c>
      <c r="G57" s="335">
        <v>3.5686666666666667</v>
      </c>
      <c r="H57" s="380">
        <v>3.8504999999999998</v>
      </c>
      <c r="I57" s="335">
        <v>4.2320000000000002</v>
      </c>
      <c r="J57" s="335">
        <v>4.0842666666666672</v>
      </c>
      <c r="K57" s="336">
        <v>3.9244999999999997</v>
      </c>
      <c r="L57" s="292">
        <v>3.72</v>
      </c>
      <c r="M57" s="336">
        <v>3.2916499999999997</v>
      </c>
      <c r="N57" s="336">
        <v>3.75</v>
      </c>
      <c r="O57" s="337">
        <f t="shared" si="2"/>
        <v>4.0961875000000001</v>
      </c>
    </row>
    <row r="58" spans="1:15" ht="16.5" customHeight="1" x14ac:dyDescent="0.25">
      <c r="A58" s="231" t="s">
        <v>318</v>
      </c>
      <c r="B58" s="311" t="s">
        <v>263</v>
      </c>
      <c r="C58" s="335">
        <v>2.8737499999999998</v>
      </c>
      <c r="D58" s="335">
        <v>1.602125</v>
      </c>
      <c r="E58" s="335">
        <v>1.86785</v>
      </c>
      <c r="F58" s="335">
        <v>2.5099999999999998</v>
      </c>
      <c r="G58" s="335">
        <v>2.8278666666666665</v>
      </c>
      <c r="H58" s="380">
        <v>4</v>
      </c>
      <c r="I58" s="335">
        <v>3.5</v>
      </c>
      <c r="J58" s="335">
        <v>3.25</v>
      </c>
      <c r="K58" s="336">
        <v>3.25</v>
      </c>
      <c r="L58" s="292">
        <v>3.2833333333333332</v>
      </c>
      <c r="M58" s="336">
        <v>3.4166666666666665</v>
      </c>
      <c r="N58" s="336">
        <v>3.4166666666666665</v>
      </c>
      <c r="O58" s="337">
        <f t="shared" si="2"/>
        <v>2.9831881944444443</v>
      </c>
    </row>
    <row r="59" spans="1:15" ht="16.5" customHeight="1" x14ac:dyDescent="0.25">
      <c r="A59" s="231" t="s">
        <v>250</v>
      </c>
      <c r="B59" s="311" t="s">
        <v>14</v>
      </c>
      <c r="C59" s="335">
        <v>63.640500000000003</v>
      </c>
      <c r="D59" s="335">
        <v>64.449150000000003</v>
      </c>
      <c r="E59" s="335">
        <v>61.98</v>
      </c>
      <c r="F59" s="335">
        <v>58.25</v>
      </c>
      <c r="G59" s="335">
        <v>58.246799999999993</v>
      </c>
      <c r="H59" s="380">
        <v>60.725000000000001</v>
      </c>
      <c r="I59" s="335">
        <v>60.75</v>
      </c>
      <c r="J59" s="335">
        <v>60.75</v>
      </c>
      <c r="K59" s="336">
        <v>61.0625</v>
      </c>
      <c r="L59" s="292">
        <v>60.8125</v>
      </c>
      <c r="M59" s="336">
        <v>59.7</v>
      </c>
      <c r="N59" s="336">
        <v>59.59375</v>
      </c>
      <c r="O59" s="337">
        <f t="shared" si="2"/>
        <v>60.830016666666666</v>
      </c>
    </row>
    <row r="60" spans="1:15" ht="16.5" customHeight="1" x14ac:dyDescent="0.25">
      <c r="A60" s="231" t="s">
        <v>251</v>
      </c>
      <c r="B60" s="311" t="s">
        <v>14</v>
      </c>
      <c r="C60" s="335">
        <v>63.542625000000001</v>
      </c>
      <c r="D60" s="335">
        <v>64.496650000000002</v>
      </c>
      <c r="E60" s="335">
        <v>61.97</v>
      </c>
      <c r="F60" s="335">
        <v>58.25</v>
      </c>
      <c r="G60" s="335">
        <v>57.846666666666671</v>
      </c>
      <c r="H60" s="380">
        <v>60.637500000000003</v>
      </c>
      <c r="I60" s="335">
        <v>60.75</v>
      </c>
      <c r="J60" s="335">
        <v>60.75</v>
      </c>
      <c r="K60" s="336">
        <v>61.0625</v>
      </c>
      <c r="L60" s="292">
        <v>60.6875</v>
      </c>
      <c r="M60" s="336">
        <v>59.5</v>
      </c>
      <c r="N60" s="336">
        <v>59.59375</v>
      </c>
      <c r="O60" s="337">
        <f t="shared" si="2"/>
        <v>60.757265972222228</v>
      </c>
    </row>
    <row r="61" spans="1:15" ht="16.5" customHeight="1" x14ac:dyDescent="0.25">
      <c r="A61" s="231" t="s">
        <v>252</v>
      </c>
      <c r="B61" s="311" t="s">
        <v>14</v>
      </c>
      <c r="C61" s="335">
        <v>44.959375000000001</v>
      </c>
      <c r="D61" s="335">
        <v>42.992000000000004</v>
      </c>
      <c r="E61" s="335">
        <v>46.1708</v>
      </c>
      <c r="F61" s="335">
        <v>41.370833333333337</v>
      </c>
      <c r="G61" s="335">
        <v>41.754766666666669</v>
      </c>
      <c r="H61" s="380">
        <v>43.618749999999999</v>
      </c>
      <c r="I61" s="335">
        <v>44.3</v>
      </c>
      <c r="J61" s="335">
        <v>45.6</v>
      </c>
      <c r="K61" s="336">
        <v>50.3</v>
      </c>
      <c r="L61" s="292">
        <v>50.493749999999999</v>
      </c>
      <c r="M61" s="336">
        <v>50.96</v>
      </c>
      <c r="N61" s="336">
        <v>49.6875</v>
      </c>
      <c r="O61" s="337">
        <f t="shared" si="2"/>
        <v>46.017314583333338</v>
      </c>
    </row>
    <row r="62" spans="1:15" ht="16.5" customHeight="1" x14ac:dyDescent="0.25">
      <c r="A62" s="231" t="s">
        <v>253</v>
      </c>
      <c r="B62" s="311" t="s">
        <v>14</v>
      </c>
      <c r="C62" s="335">
        <v>63.584375000000001</v>
      </c>
      <c r="D62" s="335">
        <v>64.427499999999995</v>
      </c>
      <c r="E62" s="335">
        <v>61.97</v>
      </c>
      <c r="F62" s="335">
        <v>58.25</v>
      </c>
      <c r="G62" s="335">
        <v>58.046666666666667</v>
      </c>
      <c r="H62" s="380">
        <v>60.725000000000001</v>
      </c>
      <c r="I62" s="335">
        <v>60.75</v>
      </c>
      <c r="J62" s="335">
        <v>60.75</v>
      </c>
      <c r="K62" s="336">
        <v>61.0625</v>
      </c>
      <c r="L62" s="292">
        <v>60.8125</v>
      </c>
      <c r="M62" s="336">
        <v>59.7</v>
      </c>
      <c r="N62" s="336">
        <v>59.59375</v>
      </c>
      <c r="O62" s="337">
        <f t="shared" si="2"/>
        <v>60.80602430555556</v>
      </c>
    </row>
    <row r="63" spans="1:15" ht="16.5" customHeight="1" x14ac:dyDescent="0.25">
      <c r="A63" s="231" t="s">
        <v>348</v>
      </c>
      <c r="B63" s="311" t="s">
        <v>14</v>
      </c>
      <c r="C63" s="335">
        <v>59.867624999999997</v>
      </c>
      <c r="D63" s="335">
        <v>56.223750000000003</v>
      </c>
      <c r="E63" s="335">
        <v>56.137500000000003</v>
      </c>
      <c r="F63" s="335">
        <v>52.703125</v>
      </c>
      <c r="G63" s="335">
        <v>52.653333333333329</v>
      </c>
      <c r="H63" s="380">
        <v>53.162500000000001</v>
      </c>
      <c r="I63" s="335">
        <v>55</v>
      </c>
      <c r="J63" s="335">
        <v>55</v>
      </c>
      <c r="K63" s="336">
        <v>57.4375</v>
      </c>
      <c r="L63" s="292">
        <v>59.0625</v>
      </c>
      <c r="M63" s="336">
        <v>59.17</v>
      </c>
      <c r="N63" s="336">
        <v>59.53125</v>
      </c>
      <c r="O63" s="337">
        <f t="shared" si="2"/>
        <v>56.329090277777773</v>
      </c>
    </row>
    <row r="64" spans="1:15" ht="16.5" customHeight="1" x14ac:dyDescent="0.25">
      <c r="A64" s="231" t="s">
        <v>349</v>
      </c>
      <c r="B64" s="311" t="s">
        <v>14</v>
      </c>
      <c r="C64" s="335">
        <v>57.896406249999998</v>
      </c>
      <c r="D64" s="335">
        <v>56.186250000000001</v>
      </c>
      <c r="E64" s="335">
        <v>56.137500000000003</v>
      </c>
      <c r="F64" s="335">
        <v>52.682291666666664</v>
      </c>
      <c r="G64" s="335">
        <v>52.682999999999993</v>
      </c>
      <c r="H64" s="380">
        <v>53.15</v>
      </c>
      <c r="I64" s="335">
        <v>55</v>
      </c>
      <c r="J64" s="335">
        <v>55</v>
      </c>
      <c r="K64" s="336">
        <v>57.4375</v>
      </c>
      <c r="L64" s="292">
        <v>58.75</v>
      </c>
      <c r="M64" s="336">
        <v>58.77</v>
      </c>
      <c r="N64" s="336">
        <v>59.53125</v>
      </c>
      <c r="O64" s="337">
        <f t="shared" si="2"/>
        <v>56.102016493055551</v>
      </c>
    </row>
    <row r="65" spans="1:21" ht="16.5" customHeight="1" x14ac:dyDescent="0.25">
      <c r="A65" s="231" t="s">
        <v>257</v>
      </c>
      <c r="B65" s="311" t="s">
        <v>14</v>
      </c>
      <c r="C65" s="335"/>
      <c r="D65" s="335"/>
      <c r="E65" s="335"/>
      <c r="F65" s="335"/>
      <c r="G65" s="335"/>
      <c r="H65" s="404"/>
      <c r="I65" s="404"/>
      <c r="J65" s="404"/>
      <c r="K65" s="404"/>
      <c r="L65" s="404"/>
      <c r="M65" s="404"/>
      <c r="N65" s="336"/>
      <c r="O65" s="337"/>
    </row>
    <row r="66" spans="1:21" ht="16.5" customHeight="1" x14ac:dyDescent="0.25">
      <c r="A66" s="231" t="s">
        <v>258</v>
      </c>
      <c r="B66" s="311" t="s">
        <v>14</v>
      </c>
      <c r="C66" s="335">
        <v>28.853468750000001</v>
      </c>
      <c r="D66" s="335">
        <v>28.558700000000002</v>
      </c>
      <c r="E66" s="335">
        <v>27.952500000000001</v>
      </c>
      <c r="F66" s="335">
        <v>27.233333333333334</v>
      </c>
      <c r="G66" s="335">
        <v>27.322500000000002</v>
      </c>
      <c r="H66" s="380">
        <v>27.728124999999999</v>
      </c>
      <c r="I66" s="335">
        <v>28.612500000000001</v>
      </c>
      <c r="J66" s="335">
        <v>28.5733</v>
      </c>
      <c r="K66" s="336">
        <v>28.168749999999999</v>
      </c>
      <c r="L66" s="292">
        <v>28.256250000000001</v>
      </c>
      <c r="M66" s="336">
        <v>28.28</v>
      </c>
      <c r="N66" s="336">
        <v>28.443750000000001</v>
      </c>
      <c r="O66" s="337">
        <f>AVERAGE(C66:N66)</f>
        <v>28.165264756944442</v>
      </c>
    </row>
    <row r="67" spans="1:21" ht="16.5" customHeight="1" thickBot="1" x14ac:dyDescent="0.3">
      <c r="A67" s="369" t="s">
        <v>358</v>
      </c>
      <c r="B67" s="638" t="s">
        <v>263</v>
      </c>
      <c r="C67" s="372">
        <v>2.4080000000000004</v>
      </c>
      <c r="D67" s="372">
        <v>2.4660000000000002</v>
      </c>
      <c r="E67" s="372">
        <v>2.4838750000000003</v>
      </c>
      <c r="F67" s="372">
        <v>2.6283333333333334</v>
      </c>
      <c r="G67" s="405">
        <v>2.5413333333333332</v>
      </c>
      <c r="H67" s="405">
        <v>2.359375</v>
      </c>
      <c r="I67" s="372">
        <v>2.5375000000000001</v>
      </c>
      <c r="J67" s="372">
        <v>2.5935000000000001</v>
      </c>
      <c r="K67" s="373">
        <v>2.5431249999999999</v>
      </c>
      <c r="L67" s="374">
        <v>2.3864583333333336</v>
      </c>
      <c r="M67" s="373">
        <v>2.0068333333333337</v>
      </c>
      <c r="N67" s="373">
        <v>2.1398437499999998</v>
      </c>
      <c r="O67" s="375">
        <f>AVERAGE(C67:N67)</f>
        <v>2.4245147569444447</v>
      </c>
    </row>
    <row r="68" spans="1:21" ht="16.5" customHeight="1" thickTop="1" x14ac:dyDescent="0.25">
      <c r="A68" s="231"/>
      <c r="B68" s="311"/>
      <c r="C68" s="26"/>
      <c r="D68" s="26"/>
      <c r="E68" s="26"/>
      <c r="F68" s="26"/>
      <c r="G68" s="26"/>
      <c r="H68" s="27"/>
      <c r="I68" s="26"/>
      <c r="J68" s="26"/>
      <c r="K68" s="28"/>
      <c r="L68" s="29"/>
      <c r="M68" s="28"/>
      <c r="N68" s="28"/>
      <c r="O68" s="337"/>
    </row>
    <row r="69" spans="1:21" ht="21" customHeight="1" x14ac:dyDescent="0.25">
      <c r="A69" s="243" t="s">
        <v>365</v>
      </c>
      <c r="B69" s="306"/>
      <c r="C69" s="8"/>
      <c r="D69" s="307"/>
      <c r="E69" s="8"/>
      <c r="F69" s="8"/>
      <c r="G69" s="8"/>
      <c r="H69" s="8"/>
      <c r="I69" s="8"/>
      <c r="J69" s="8"/>
      <c r="K69" s="8"/>
      <c r="L69" s="8"/>
      <c r="M69" s="8"/>
      <c r="N69" s="8"/>
      <c r="O69" s="308"/>
    </row>
    <row r="70" spans="1:21" x14ac:dyDescent="0.25">
      <c r="A70" s="8"/>
      <c r="B70" s="306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308"/>
    </row>
    <row r="71" spans="1:21" x14ac:dyDescent="0.25">
      <c r="R71" s="399"/>
      <c r="S71" s="399"/>
      <c r="T71" s="399"/>
      <c r="U71" s="399"/>
    </row>
    <row r="72" spans="1:21" x14ac:dyDescent="0.25">
      <c r="R72" s="399"/>
      <c r="S72" s="399"/>
      <c r="T72" s="399"/>
      <c r="U72" s="399"/>
    </row>
    <row r="73" spans="1:21" x14ac:dyDescent="0.25">
      <c r="C73" s="314"/>
      <c r="R73" s="399"/>
      <c r="S73" s="399"/>
      <c r="T73" s="399"/>
      <c r="U73" s="399"/>
    </row>
    <row r="74" spans="1:21" x14ac:dyDescent="0.25">
      <c r="R74" s="399"/>
      <c r="S74" s="399"/>
      <c r="T74" s="399"/>
      <c r="U74" s="399"/>
    </row>
    <row r="75" spans="1:21" x14ac:dyDescent="0.25"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61"/>
      <c r="R75" s="399"/>
      <c r="S75" s="399"/>
      <c r="T75" s="399"/>
      <c r="U75" s="399"/>
    </row>
    <row r="76" spans="1:21" x14ac:dyDescent="0.25">
      <c r="C76" s="26"/>
      <c r="D76" s="26"/>
      <c r="E76" s="26"/>
      <c r="F76" s="26"/>
      <c r="G76" s="26"/>
      <c r="H76" s="27"/>
      <c r="I76" s="26"/>
      <c r="J76" s="26"/>
      <c r="K76" s="28"/>
      <c r="L76" s="29"/>
      <c r="M76" s="28"/>
      <c r="N76" s="28"/>
      <c r="O76" s="406"/>
      <c r="R76" s="399"/>
      <c r="S76" s="399"/>
      <c r="T76" s="399"/>
      <c r="U76" s="399"/>
    </row>
    <row r="77" spans="1:21" x14ac:dyDescent="0.25">
      <c r="C77" s="407"/>
      <c r="D77" s="407"/>
      <c r="E77" s="407"/>
      <c r="F77" s="407"/>
      <c r="G77" s="407"/>
      <c r="H77" s="408"/>
      <c r="I77" s="407"/>
      <c r="J77" s="407"/>
      <c r="K77" s="409"/>
      <c r="L77" s="408"/>
      <c r="M77" s="409"/>
      <c r="N77" s="409"/>
      <c r="O77" s="406"/>
      <c r="R77" s="399"/>
      <c r="S77" s="399"/>
      <c r="T77" s="399"/>
      <c r="U77" s="399"/>
    </row>
    <row r="78" spans="1:21" x14ac:dyDescent="0.25"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410"/>
      <c r="N78" s="410"/>
      <c r="O78" s="406"/>
      <c r="R78" s="399"/>
      <c r="S78" s="399"/>
      <c r="T78" s="399"/>
      <c r="U78" s="399"/>
    </row>
  </sheetData>
  <mergeCells count="2">
    <mergeCell ref="A1:O1"/>
    <mergeCell ref="A40:O4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3"/>
  <sheetViews>
    <sheetView topLeftCell="A46" workbookViewId="0">
      <selection activeCell="P17" sqref="P17"/>
    </sheetView>
  </sheetViews>
  <sheetFormatPr baseColWidth="10" defaultRowHeight="13.5" x14ac:dyDescent="0.25"/>
  <cols>
    <col min="1" max="1" width="15.85546875" style="272" customWidth="1"/>
    <col min="2" max="2" width="5.5703125" style="5" customWidth="1"/>
    <col min="3" max="3" width="6.5703125" style="272" customWidth="1"/>
    <col min="4" max="5" width="7" style="272" customWidth="1"/>
    <col min="6" max="6" width="7.140625" style="272" customWidth="1"/>
    <col min="7" max="7" width="7.28515625" style="272" customWidth="1"/>
    <col min="8" max="8" width="7" style="272" customWidth="1"/>
    <col min="9" max="9" width="7.140625" style="272" customWidth="1"/>
    <col min="10" max="10" width="6.7109375" style="272" customWidth="1"/>
    <col min="11" max="11" width="7" style="272" customWidth="1"/>
    <col min="12" max="12" width="6.5703125" style="272" customWidth="1"/>
    <col min="13" max="13" width="7.28515625" style="272" customWidth="1"/>
    <col min="14" max="14" width="7.140625" style="272" customWidth="1"/>
    <col min="15" max="15" width="7.42578125" style="313" customWidth="1"/>
    <col min="16" max="16" width="11.42578125" style="272"/>
    <col min="17" max="17" width="20" style="272" customWidth="1"/>
    <col min="18" max="254" width="11.42578125" style="272"/>
    <col min="255" max="255" width="18.140625" style="272" customWidth="1"/>
    <col min="256" max="256" width="5.5703125" style="272" customWidth="1"/>
    <col min="257" max="257" width="6.5703125" style="272" customWidth="1"/>
    <col min="258" max="259" width="7" style="272" customWidth="1"/>
    <col min="260" max="260" width="7.140625" style="272" customWidth="1"/>
    <col min="261" max="261" width="7.28515625" style="272" customWidth="1"/>
    <col min="262" max="262" width="7" style="272" customWidth="1"/>
    <col min="263" max="263" width="7.140625" style="272" customWidth="1"/>
    <col min="264" max="264" width="6.7109375" style="272" customWidth="1"/>
    <col min="265" max="265" width="7" style="272" customWidth="1"/>
    <col min="266" max="266" width="6.5703125" style="272" customWidth="1"/>
    <col min="267" max="267" width="7.28515625" style="272" customWidth="1"/>
    <col min="268" max="268" width="7.140625" style="272" customWidth="1"/>
    <col min="269" max="269" width="7.42578125" style="272" customWidth="1"/>
    <col min="270" max="270" width="6.28515625" style="272" customWidth="1"/>
    <col min="271" max="271" width="6.5703125" style="272" customWidth="1"/>
    <col min="272" max="272" width="11.42578125" style="272"/>
    <col min="273" max="273" width="20" style="272" customWidth="1"/>
    <col min="274" max="510" width="11.42578125" style="272"/>
    <col min="511" max="511" width="18.140625" style="272" customWidth="1"/>
    <col min="512" max="512" width="5.5703125" style="272" customWidth="1"/>
    <col min="513" max="513" width="6.5703125" style="272" customWidth="1"/>
    <col min="514" max="515" width="7" style="272" customWidth="1"/>
    <col min="516" max="516" width="7.140625" style="272" customWidth="1"/>
    <col min="517" max="517" width="7.28515625" style="272" customWidth="1"/>
    <col min="518" max="518" width="7" style="272" customWidth="1"/>
    <col min="519" max="519" width="7.140625" style="272" customWidth="1"/>
    <col min="520" max="520" width="6.7109375" style="272" customWidth="1"/>
    <col min="521" max="521" width="7" style="272" customWidth="1"/>
    <col min="522" max="522" width="6.5703125" style="272" customWidth="1"/>
    <col min="523" max="523" width="7.28515625" style="272" customWidth="1"/>
    <col min="524" max="524" width="7.140625" style="272" customWidth="1"/>
    <col min="525" max="525" width="7.42578125" style="272" customWidth="1"/>
    <col min="526" max="526" width="6.28515625" style="272" customWidth="1"/>
    <col min="527" max="527" width="6.5703125" style="272" customWidth="1"/>
    <col min="528" max="528" width="11.42578125" style="272"/>
    <col min="529" max="529" width="20" style="272" customWidth="1"/>
    <col min="530" max="766" width="11.42578125" style="272"/>
    <col min="767" max="767" width="18.140625" style="272" customWidth="1"/>
    <col min="768" max="768" width="5.5703125" style="272" customWidth="1"/>
    <col min="769" max="769" width="6.5703125" style="272" customWidth="1"/>
    <col min="770" max="771" width="7" style="272" customWidth="1"/>
    <col min="772" max="772" width="7.140625" style="272" customWidth="1"/>
    <col min="773" max="773" width="7.28515625" style="272" customWidth="1"/>
    <col min="774" max="774" width="7" style="272" customWidth="1"/>
    <col min="775" max="775" width="7.140625" style="272" customWidth="1"/>
    <col min="776" max="776" width="6.7109375" style="272" customWidth="1"/>
    <col min="777" max="777" width="7" style="272" customWidth="1"/>
    <col min="778" max="778" width="6.5703125" style="272" customWidth="1"/>
    <col min="779" max="779" width="7.28515625" style="272" customWidth="1"/>
    <col min="780" max="780" width="7.140625" style="272" customWidth="1"/>
    <col min="781" max="781" width="7.42578125" style="272" customWidth="1"/>
    <col min="782" max="782" width="6.28515625" style="272" customWidth="1"/>
    <col min="783" max="783" width="6.5703125" style="272" customWidth="1"/>
    <col min="784" max="784" width="11.42578125" style="272"/>
    <col min="785" max="785" width="20" style="272" customWidth="1"/>
    <col min="786" max="1022" width="11.42578125" style="272"/>
    <col min="1023" max="1023" width="18.140625" style="272" customWidth="1"/>
    <col min="1024" max="1024" width="5.5703125" style="272" customWidth="1"/>
    <col min="1025" max="1025" width="6.5703125" style="272" customWidth="1"/>
    <col min="1026" max="1027" width="7" style="272" customWidth="1"/>
    <col min="1028" max="1028" width="7.140625" style="272" customWidth="1"/>
    <col min="1029" max="1029" width="7.28515625" style="272" customWidth="1"/>
    <col min="1030" max="1030" width="7" style="272" customWidth="1"/>
    <col min="1031" max="1031" width="7.140625" style="272" customWidth="1"/>
    <col min="1032" max="1032" width="6.7109375" style="272" customWidth="1"/>
    <col min="1033" max="1033" width="7" style="272" customWidth="1"/>
    <col min="1034" max="1034" width="6.5703125" style="272" customWidth="1"/>
    <col min="1035" max="1035" width="7.28515625" style="272" customWidth="1"/>
    <col min="1036" max="1036" width="7.140625" style="272" customWidth="1"/>
    <col min="1037" max="1037" width="7.42578125" style="272" customWidth="1"/>
    <col min="1038" max="1038" width="6.28515625" style="272" customWidth="1"/>
    <col min="1039" max="1039" width="6.5703125" style="272" customWidth="1"/>
    <col min="1040" max="1040" width="11.42578125" style="272"/>
    <col min="1041" max="1041" width="20" style="272" customWidth="1"/>
    <col min="1042" max="1278" width="11.42578125" style="272"/>
    <col min="1279" max="1279" width="18.140625" style="272" customWidth="1"/>
    <col min="1280" max="1280" width="5.5703125" style="272" customWidth="1"/>
    <col min="1281" max="1281" width="6.5703125" style="272" customWidth="1"/>
    <col min="1282" max="1283" width="7" style="272" customWidth="1"/>
    <col min="1284" max="1284" width="7.140625" style="272" customWidth="1"/>
    <col min="1285" max="1285" width="7.28515625" style="272" customWidth="1"/>
    <col min="1286" max="1286" width="7" style="272" customWidth="1"/>
    <col min="1287" max="1287" width="7.140625" style="272" customWidth="1"/>
    <col min="1288" max="1288" width="6.7109375" style="272" customWidth="1"/>
    <col min="1289" max="1289" width="7" style="272" customWidth="1"/>
    <col min="1290" max="1290" width="6.5703125" style="272" customWidth="1"/>
    <col min="1291" max="1291" width="7.28515625" style="272" customWidth="1"/>
    <col min="1292" max="1292" width="7.140625" style="272" customWidth="1"/>
    <col min="1293" max="1293" width="7.42578125" style="272" customWidth="1"/>
    <col min="1294" max="1294" width="6.28515625" style="272" customWidth="1"/>
    <col min="1295" max="1295" width="6.5703125" style="272" customWidth="1"/>
    <col min="1296" max="1296" width="11.42578125" style="272"/>
    <col min="1297" max="1297" width="20" style="272" customWidth="1"/>
    <col min="1298" max="1534" width="11.42578125" style="272"/>
    <col min="1535" max="1535" width="18.140625" style="272" customWidth="1"/>
    <col min="1536" max="1536" width="5.5703125" style="272" customWidth="1"/>
    <col min="1537" max="1537" width="6.5703125" style="272" customWidth="1"/>
    <col min="1538" max="1539" width="7" style="272" customWidth="1"/>
    <col min="1540" max="1540" width="7.140625" style="272" customWidth="1"/>
    <col min="1541" max="1541" width="7.28515625" style="272" customWidth="1"/>
    <col min="1542" max="1542" width="7" style="272" customWidth="1"/>
    <col min="1543" max="1543" width="7.140625" style="272" customWidth="1"/>
    <col min="1544" max="1544" width="6.7109375" style="272" customWidth="1"/>
    <col min="1545" max="1545" width="7" style="272" customWidth="1"/>
    <col min="1546" max="1546" width="6.5703125" style="272" customWidth="1"/>
    <col min="1547" max="1547" width="7.28515625" style="272" customWidth="1"/>
    <col min="1548" max="1548" width="7.140625" style="272" customWidth="1"/>
    <col min="1549" max="1549" width="7.42578125" style="272" customWidth="1"/>
    <col min="1550" max="1550" width="6.28515625" style="272" customWidth="1"/>
    <col min="1551" max="1551" width="6.5703125" style="272" customWidth="1"/>
    <col min="1552" max="1552" width="11.42578125" style="272"/>
    <col min="1553" max="1553" width="20" style="272" customWidth="1"/>
    <col min="1554" max="1790" width="11.42578125" style="272"/>
    <col min="1791" max="1791" width="18.140625" style="272" customWidth="1"/>
    <col min="1792" max="1792" width="5.5703125" style="272" customWidth="1"/>
    <col min="1793" max="1793" width="6.5703125" style="272" customWidth="1"/>
    <col min="1794" max="1795" width="7" style="272" customWidth="1"/>
    <col min="1796" max="1796" width="7.140625" style="272" customWidth="1"/>
    <col min="1797" max="1797" width="7.28515625" style="272" customWidth="1"/>
    <col min="1798" max="1798" width="7" style="272" customWidth="1"/>
    <col min="1799" max="1799" width="7.140625" style="272" customWidth="1"/>
    <col min="1800" max="1800" width="6.7109375" style="272" customWidth="1"/>
    <col min="1801" max="1801" width="7" style="272" customWidth="1"/>
    <col min="1802" max="1802" width="6.5703125" style="272" customWidth="1"/>
    <col min="1803" max="1803" width="7.28515625" style="272" customWidth="1"/>
    <col min="1804" max="1804" width="7.140625" style="272" customWidth="1"/>
    <col min="1805" max="1805" width="7.42578125" style="272" customWidth="1"/>
    <col min="1806" max="1806" width="6.28515625" style="272" customWidth="1"/>
    <col min="1807" max="1807" width="6.5703125" style="272" customWidth="1"/>
    <col min="1808" max="1808" width="11.42578125" style="272"/>
    <col min="1809" max="1809" width="20" style="272" customWidth="1"/>
    <col min="1810" max="2046" width="11.42578125" style="272"/>
    <col min="2047" max="2047" width="18.140625" style="272" customWidth="1"/>
    <col min="2048" max="2048" width="5.5703125" style="272" customWidth="1"/>
    <col min="2049" max="2049" width="6.5703125" style="272" customWidth="1"/>
    <col min="2050" max="2051" width="7" style="272" customWidth="1"/>
    <col min="2052" max="2052" width="7.140625" style="272" customWidth="1"/>
    <col min="2053" max="2053" width="7.28515625" style="272" customWidth="1"/>
    <col min="2054" max="2054" width="7" style="272" customWidth="1"/>
    <col min="2055" max="2055" width="7.140625" style="272" customWidth="1"/>
    <col min="2056" max="2056" width="6.7109375" style="272" customWidth="1"/>
    <col min="2057" max="2057" width="7" style="272" customWidth="1"/>
    <col min="2058" max="2058" width="6.5703125" style="272" customWidth="1"/>
    <col min="2059" max="2059" width="7.28515625" style="272" customWidth="1"/>
    <col min="2060" max="2060" width="7.140625" style="272" customWidth="1"/>
    <col min="2061" max="2061" width="7.42578125" style="272" customWidth="1"/>
    <col min="2062" max="2062" width="6.28515625" style="272" customWidth="1"/>
    <col min="2063" max="2063" width="6.5703125" style="272" customWidth="1"/>
    <col min="2064" max="2064" width="11.42578125" style="272"/>
    <col min="2065" max="2065" width="20" style="272" customWidth="1"/>
    <col min="2066" max="2302" width="11.42578125" style="272"/>
    <col min="2303" max="2303" width="18.140625" style="272" customWidth="1"/>
    <col min="2304" max="2304" width="5.5703125" style="272" customWidth="1"/>
    <col min="2305" max="2305" width="6.5703125" style="272" customWidth="1"/>
    <col min="2306" max="2307" width="7" style="272" customWidth="1"/>
    <col min="2308" max="2308" width="7.140625" style="272" customWidth="1"/>
    <col min="2309" max="2309" width="7.28515625" style="272" customWidth="1"/>
    <col min="2310" max="2310" width="7" style="272" customWidth="1"/>
    <col min="2311" max="2311" width="7.140625" style="272" customWidth="1"/>
    <col min="2312" max="2312" width="6.7109375" style="272" customWidth="1"/>
    <col min="2313" max="2313" width="7" style="272" customWidth="1"/>
    <col min="2314" max="2314" width="6.5703125" style="272" customWidth="1"/>
    <col min="2315" max="2315" width="7.28515625" style="272" customWidth="1"/>
    <col min="2316" max="2316" width="7.140625" style="272" customWidth="1"/>
    <col min="2317" max="2317" width="7.42578125" style="272" customWidth="1"/>
    <col min="2318" max="2318" width="6.28515625" style="272" customWidth="1"/>
    <col min="2319" max="2319" width="6.5703125" style="272" customWidth="1"/>
    <col min="2320" max="2320" width="11.42578125" style="272"/>
    <col min="2321" max="2321" width="20" style="272" customWidth="1"/>
    <col min="2322" max="2558" width="11.42578125" style="272"/>
    <col min="2559" max="2559" width="18.140625" style="272" customWidth="1"/>
    <col min="2560" max="2560" width="5.5703125" style="272" customWidth="1"/>
    <col min="2561" max="2561" width="6.5703125" style="272" customWidth="1"/>
    <col min="2562" max="2563" width="7" style="272" customWidth="1"/>
    <col min="2564" max="2564" width="7.140625" style="272" customWidth="1"/>
    <col min="2565" max="2565" width="7.28515625" style="272" customWidth="1"/>
    <col min="2566" max="2566" width="7" style="272" customWidth="1"/>
    <col min="2567" max="2567" width="7.140625" style="272" customWidth="1"/>
    <col min="2568" max="2568" width="6.7109375" style="272" customWidth="1"/>
    <col min="2569" max="2569" width="7" style="272" customWidth="1"/>
    <col min="2570" max="2570" width="6.5703125" style="272" customWidth="1"/>
    <col min="2571" max="2571" width="7.28515625" style="272" customWidth="1"/>
    <col min="2572" max="2572" width="7.140625" style="272" customWidth="1"/>
    <col min="2573" max="2573" width="7.42578125" style="272" customWidth="1"/>
    <col min="2574" max="2574" width="6.28515625" style="272" customWidth="1"/>
    <col min="2575" max="2575" width="6.5703125" style="272" customWidth="1"/>
    <col min="2576" max="2576" width="11.42578125" style="272"/>
    <col min="2577" max="2577" width="20" style="272" customWidth="1"/>
    <col min="2578" max="2814" width="11.42578125" style="272"/>
    <col min="2815" max="2815" width="18.140625" style="272" customWidth="1"/>
    <col min="2816" max="2816" width="5.5703125" style="272" customWidth="1"/>
    <col min="2817" max="2817" width="6.5703125" style="272" customWidth="1"/>
    <col min="2818" max="2819" width="7" style="272" customWidth="1"/>
    <col min="2820" max="2820" width="7.140625" style="272" customWidth="1"/>
    <col min="2821" max="2821" width="7.28515625" style="272" customWidth="1"/>
    <col min="2822" max="2822" width="7" style="272" customWidth="1"/>
    <col min="2823" max="2823" width="7.140625" style="272" customWidth="1"/>
    <col min="2824" max="2824" width="6.7109375" style="272" customWidth="1"/>
    <col min="2825" max="2825" width="7" style="272" customWidth="1"/>
    <col min="2826" max="2826" width="6.5703125" style="272" customWidth="1"/>
    <col min="2827" max="2827" width="7.28515625" style="272" customWidth="1"/>
    <col min="2828" max="2828" width="7.140625" style="272" customWidth="1"/>
    <col min="2829" max="2829" width="7.42578125" style="272" customWidth="1"/>
    <col min="2830" max="2830" width="6.28515625" style="272" customWidth="1"/>
    <col min="2831" max="2831" width="6.5703125" style="272" customWidth="1"/>
    <col min="2832" max="2832" width="11.42578125" style="272"/>
    <col min="2833" max="2833" width="20" style="272" customWidth="1"/>
    <col min="2834" max="3070" width="11.42578125" style="272"/>
    <col min="3071" max="3071" width="18.140625" style="272" customWidth="1"/>
    <col min="3072" max="3072" width="5.5703125" style="272" customWidth="1"/>
    <col min="3073" max="3073" width="6.5703125" style="272" customWidth="1"/>
    <col min="3074" max="3075" width="7" style="272" customWidth="1"/>
    <col min="3076" max="3076" width="7.140625" style="272" customWidth="1"/>
    <col min="3077" max="3077" width="7.28515625" style="272" customWidth="1"/>
    <col min="3078" max="3078" width="7" style="272" customWidth="1"/>
    <col min="3079" max="3079" width="7.140625" style="272" customWidth="1"/>
    <col min="3080" max="3080" width="6.7109375" style="272" customWidth="1"/>
    <col min="3081" max="3081" width="7" style="272" customWidth="1"/>
    <col min="3082" max="3082" width="6.5703125" style="272" customWidth="1"/>
    <col min="3083" max="3083" width="7.28515625" style="272" customWidth="1"/>
    <col min="3084" max="3084" width="7.140625" style="272" customWidth="1"/>
    <col min="3085" max="3085" width="7.42578125" style="272" customWidth="1"/>
    <col min="3086" max="3086" width="6.28515625" style="272" customWidth="1"/>
    <col min="3087" max="3087" width="6.5703125" style="272" customWidth="1"/>
    <col min="3088" max="3088" width="11.42578125" style="272"/>
    <col min="3089" max="3089" width="20" style="272" customWidth="1"/>
    <col min="3090" max="3326" width="11.42578125" style="272"/>
    <col min="3327" max="3327" width="18.140625" style="272" customWidth="1"/>
    <col min="3328" max="3328" width="5.5703125" style="272" customWidth="1"/>
    <col min="3329" max="3329" width="6.5703125" style="272" customWidth="1"/>
    <col min="3330" max="3331" width="7" style="272" customWidth="1"/>
    <col min="3332" max="3332" width="7.140625" style="272" customWidth="1"/>
    <col min="3333" max="3333" width="7.28515625" style="272" customWidth="1"/>
    <col min="3334" max="3334" width="7" style="272" customWidth="1"/>
    <col min="3335" max="3335" width="7.140625" style="272" customWidth="1"/>
    <col min="3336" max="3336" width="6.7109375" style="272" customWidth="1"/>
    <col min="3337" max="3337" width="7" style="272" customWidth="1"/>
    <col min="3338" max="3338" width="6.5703125" style="272" customWidth="1"/>
    <col min="3339" max="3339" width="7.28515625" style="272" customWidth="1"/>
    <col min="3340" max="3340" width="7.140625" style="272" customWidth="1"/>
    <col min="3341" max="3341" width="7.42578125" style="272" customWidth="1"/>
    <col min="3342" max="3342" width="6.28515625" style="272" customWidth="1"/>
    <col min="3343" max="3343" width="6.5703125" style="272" customWidth="1"/>
    <col min="3344" max="3344" width="11.42578125" style="272"/>
    <col min="3345" max="3345" width="20" style="272" customWidth="1"/>
    <col min="3346" max="3582" width="11.42578125" style="272"/>
    <col min="3583" max="3583" width="18.140625" style="272" customWidth="1"/>
    <col min="3584" max="3584" width="5.5703125" style="272" customWidth="1"/>
    <col min="3585" max="3585" width="6.5703125" style="272" customWidth="1"/>
    <col min="3586" max="3587" width="7" style="272" customWidth="1"/>
    <col min="3588" max="3588" width="7.140625" style="272" customWidth="1"/>
    <col min="3589" max="3589" width="7.28515625" style="272" customWidth="1"/>
    <col min="3590" max="3590" width="7" style="272" customWidth="1"/>
    <col min="3591" max="3591" width="7.140625" style="272" customWidth="1"/>
    <col min="3592" max="3592" width="6.7109375" style="272" customWidth="1"/>
    <col min="3593" max="3593" width="7" style="272" customWidth="1"/>
    <col min="3594" max="3594" width="6.5703125" style="272" customWidth="1"/>
    <col min="3595" max="3595" width="7.28515625" style="272" customWidth="1"/>
    <col min="3596" max="3596" width="7.140625" style="272" customWidth="1"/>
    <col min="3597" max="3597" width="7.42578125" style="272" customWidth="1"/>
    <col min="3598" max="3598" width="6.28515625" style="272" customWidth="1"/>
    <col min="3599" max="3599" width="6.5703125" style="272" customWidth="1"/>
    <col min="3600" max="3600" width="11.42578125" style="272"/>
    <col min="3601" max="3601" width="20" style="272" customWidth="1"/>
    <col min="3602" max="3838" width="11.42578125" style="272"/>
    <col min="3839" max="3839" width="18.140625" style="272" customWidth="1"/>
    <col min="3840" max="3840" width="5.5703125" style="272" customWidth="1"/>
    <col min="3841" max="3841" width="6.5703125" style="272" customWidth="1"/>
    <col min="3842" max="3843" width="7" style="272" customWidth="1"/>
    <col min="3844" max="3844" width="7.140625" style="272" customWidth="1"/>
    <col min="3845" max="3845" width="7.28515625" style="272" customWidth="1"/>
    <col min="3846" max="3846" width="7" style="272" customWidth="1"/>
    <col min="3847" max="3847" width="7.140625" style="272" customWidth="1"/>
    <col min="3848" max="3848" width="6.7109375" style="272" customWidth="1"/>
    <col min="3849" max="3849" width="7" style="272" customWidth="1"/>
    <col min="3850" max="3850" width="6.5703125" style="272" customWidth="1"/>
    <col min="3851" max="3851" width="7.28515625" style="272" customWidth="1"/>
    <col min="3852" max="3852" width="7.140625" style="272" customWidth="1"/>
    <col min="3853" max="3853" width="7.42578125" style="272" customWidth="1"/>
    <col min="3854" max="3854" width="6.28515625" style="272" customWidth="1"/>
    <col min="3855" max="3855" width="6.5703125" style="272" customWidth="1"/>
    <col min="3856" max="3856" width="11.42578125" style="272"/>
    <col min="3857" max="3857" width="20" style="272" customWidth="1"/>
    <col min="3858" max="4094" width="11.42578125" style="272"/>
    <col min="4095" max="4095" width="18.140625" style="272" customWidth="1"/>
    <col min="4096" max="4096" width="5.5703125" style="272" customWidth="1"/>
    <col min="4097" max="4097" width="6.5703125" style="272" customWidth="1"/>
    <col min="4098" max="4099" width="7" style="272" customWidth="1"/>
    <col min="4100" max="4100" width="7.140625" style="272" customWidth="1"/>
    <col min="4101" max="4101" width="7.28515625" style="272" customWidth="1"/>
    <col min="4102" max="4102" width="7" style="272" customWidth="1"/>
    <col min="4103" max="4103" width="7.140625" style="272" customWidth="1"/>
    <col min="4104" max="4104" width="6.7109375" style="272" customWidth="1"/>
    <col min="4105" max="4105" width="7" style="272" customWidth="1"/>
    <col min="4106" max="4106" width="6.5703125" style="272" customWidth="1"/>
    <col min="4107" max="4107" width="7.28515625" style="272" customWidth="1"/>
    <col min="4108" max="4108" width="7.140625" style="272" customWidth="1"/>
    <col min="4109" max="4109" width="7.42578125" style="272" customWidth="1"/>
    <col min="4110" max="4110" width="6.28515625" style="272" customWidth="1"/>
    <col min="4111" max="4111" width="6.5703125" style="272" customWidth="1"/>
    <col min="4112" max="4112" width="11.42578125" style="272"/>
    <col min="4113" max="4113" width="20" style="272" customWidth="1"/>
    <col min="4114" max="4350" width="11.42578125" style="272"/>
    <col min="4351" max="4351" width="18.140625" style="272" customWidth="1"/>
    <col min="4352" max="4352" width="5.5703125" style="272" customWidth="1"/>
    <col min="4353" max="4353" width="6.5703125" style="272" customWidth="1"/>
    <col min="4354" max="4355" width="7" style="272" customWidth="1"/>
    <col min="4356" max="4356" width="7.140625" style="272" customWidth="1"/>
    <col min="4357" max="4357" width="7.28515625" style="272" customWidth="1"/>
    <col min="4358" max="4358" width="7" style="272" customWidth="1"/>
    <col min="4359" max="4359" width="7.140625" style="272" customWidth="1"/>
    <col min="4360" max="4360" width="6.7109375" style="272" customWidth="1"/>
    <col min="4361" max="4361" width="7" style="272" customWidth="1"/>
    <col min="4362" max="4362" width="6.5703125" style="272" customWidth="1"/>
    <col min="4363" max="4363" width="7.28515625" style="272" customWidth="1"/>
    <col min="4364" max="4364" width="7.140625" style="272" customWidth="1"/>
    <col min="4365" max="4365" width="7.42578125" style="272" customWidth="1"/>
    <col min="4366" max="4366" width="6.28515625" style="272" customWidth="1"/>
    <col min="4367" max="4367" width="6.5703125" style="272" customWidth="1"/>
    <col min="4368" max="4368" width="11.42578125" style="272"/>
    <col min="4369" max="4369" width="20" style="272" customWidth="1"/>
    <col min="4370" max="4606" width="11.42578125" style="272"/>
    <col min="4607" max="4607" width="18.140625" style="272" customWidth="1"/>
    <col min="4608" max="4608" width="5.5703125" style="272" customWidth="1"/>
    <col min="4609" max="4609" width="6.5703125" style="272" customWidth="1"/>
    <col min="4610" max="4611" width="7" style="272" customWidth="1"/>
    <col min="4612" max="4612" width="7.140625" style="272" customWidth="1"/>
    <col min="4613" max="4613" width="7.28515625" style="272" customWidth="1"/>
    <col min="4614" max="4614" width="7" style="272" customWidth="1"/>
    <col min="4615" max="4615" width="7.140625" style="272" customWidth="1"/>
    <col min="4616" max="4616" width="6.7109375" style="272" customWidth="1"/>
    <col min="4617" max="4617" width="7" style="272" customWidth="1"/>
    <col min="4618" max="4618" width="6.5703125" style="272" customWidth="1"/>
    <col min="4619" max="4619" width="7.28515625" style="272" customWidth="1"/>
    <col min="4620" max="4620" width="7.140625" style="272" customWidth="1"/>
    <col min="4621" max="4621" width="7.42578125" style="272" customWidth="1"/>
    <col min="4622" max="4622" width="6.28515625" style="272" customWidth="1"/>
    <col min="4623" max="4623" width="6.5703125" style="272" customWidth="1"/>
    <col min="4624" max="4624" width="11.42578125" style="272"/>
    <col min="4625" max="4625" width="20" style="272" customWidth="1"/>
    <col min="4626" max="4862" width="11.42578125" style="272"/>
    <col min="4863" max="4863" width="18.140625" style="272" customWidth="1"/>
    <col min="4864" max="4864" width="5.5703125" style="272" customWidth="1"/>
    <col min="4865" max="4865" width="6.5703125" style="272" customWidth="1"/>
    <col min="4866" max="4867" width="7" style="272" customWidth="1"/>
    <col min="4868" max="4868" width="7.140625" style="272" customWidth="1"/>
    <col min="4869" max="4869" width="7.28515625" style="272" customWidth="1"/>
    <col min="4870" max="4870" width="7" style="272" customWidth="1"/>
    <col min="4871" max="4871" width="7.140625" style="272" customWidth="1"/>
    <col min="4872" max="4872" width="6.7109375" style="272" customWidth="1"/>
    <col min="4873" max="4873" width="7" style="272" customWidth="1"/>
    <col min="4874" max="4874" width="6.5703125" style="272" customWidth="1"/>
    <col min="4875" max="4875" width="7.28515625" style="272" customWidth="1"/>
    <col min="4876" max="4876" width="7.140625" style="272" customWidth="1"/>
    <col min="4877" max="4877" width="7.42578125" style="272" customWidth="1"/>
    <col min="4878" max="4878" width="6.28515625" style="272" customWidth="1"/>
    <col min="4879" max="4879" width="6.5703125" style="272" customWidth="1"/>
    <col min="4880" max="4880" width="11.42578125" style="272"/>
    <col min="4881" max="4881" width="20" style="272" customWidth="1"/>
    <col min="4882" max="5118" width="11.42578125" style="272"/>
    <col min="5119" max="5119" width="18.140625" style="272" customWidth="1"/>
    <col min="5120" max="5120" width="5.5703125" style="272" customWidth="1"/>
    <col min="5121" max="5121" width="6.5703125" style="272" customWidth="1"/>
    <col min="5122" max="5123" width="7" style="272" customWidth="1"/>
    <col min="5124" max="5124" width="7.140625" style="272" customWidth="1"/>
    <col min="5125" max="5125" width="7.28515625" style="272" customWidth="1"/>
    <col min="5126" max="5126" width="7" style="272" customWidth="1"/>
    <col min="5127" max="5127" width="7.140625" style="272" customWidth="1"/>
    <col min="5128" max="5128" width="6.7109375" style="272" customWidth="1"/>
    <col min="5129" max="5129" width="7" style="272" customWidth="1"/>
    <col min="5130" max="5130" width="6.5703125" style="272" customWidth="1"/>
    <col min="5131" max="5131" width="7.28515625" style="272" customWidth="1"/>
    <col min="5132" max="5132" width="7.140625" style="272" customWidth="1"/>
    <col min="5133" max="5133" width="7.42578125" style="272" customWidth="1"/>
    <col min="5134" max="5134" width="6.28515625" style="272" customWidth="1"/>
    <col min="5135" max="5135" width="6.5703125" style="272" customWidth="1"/>
    <col min="5136" max="5136" width="11.42578125" style="272"/>
    <col min="5137" max="5137" width="20" style="272" customWidth="1"/>
    <col min="5138" max="5374" width="11.42578125" style="272"/>
    <col min="5375" max="5375" width="18.140625" style="272" customWidth="1"/>
    <col min="5376" max="5376" width="5.5703125" style="272" customWidth="1"/>
    <col min="5377" max="5377" width="6.5703125" style="272" customWidth="1"/>
    <col min="5378" max="5379" width="7" style="272" customWidth="1"/>
    <col min="5380" max="5380" width="7.140625" style="272" customWidth="1"/>
    <col min="5381" max="5381" width="7.28515625" style="272" customWidth="1"/>
    <col min="5382" max="5382" width="7" style="272" customWidth="1"/>
    <col min="5383" max="5383" width="7.140625" style="272" customWidth="1"/>
    <col min="5384" max="5384" width="6.7109375" style="272" customWidth="1"/>
    <col min="5385" max="5385" width="7" style="272" customWidth="1"/>
    <col min="5386" max="5386" width="6.5703125" style="272" customWidth="1"/>
    <col min="5387" max="5387" width="7.28515625" style="272" customWidth="1"/>
    <col min="5388" max="5388" width="7.140625" style="272" customWidth="1"/>
    <col min="5389" max="5389" width="7.42578125" style="272" customWidth="1"/>
    <col min="5390" max="5390" width="6.28515625" style="272" customWidth="1"/>
    <col min="5391" max="5391" width="6.5703125" style="272" customWidth="1"/>
    <col min="5392" max="5392" width="11.42578125" style="272"/>
    <col min="5393" max="5393" width="20" style="272" customWidth="1"/>
    <col min="5394" max="5630" width="11.42578125" style="272"/>
    <col min="5631" max="5631" width="18.140625" style="272" customWidth="1"/>
    <col min="5632" max="5632" width="5.5703125" style="272" customWidth="1"/>
    <col min="5633" max="5633" width="6.5703125" style="272" customWidth="1"/>
    <col min="5634" max="5635" width="7" style="272" customWidth="1"/>
    <col min="5636" max="5636" width="7.140625" style="272" customWidth="1"/>
    <col min="5637" max="5637" width="7.28515625" style="272" customWidth="1"/>
    <col min="5638" max="5638" width="7" style="272" customWidth="1"/>
    <col min="5639" max="5639" width="7.140625" style="272" customWidth="1"/>
    <col min="5640" max="5640" width="6.7109375" style="272" customWidth="1"/>
    <col min="5641" max="5641" width="7" style="272" customWidth="1"/>
    <col min="5642" max="5642" width="6.5703125" style="272" customWidth="1"/>
    <col min="5643" max="5643" width="7.28515625" style="272" customWidth="1"/>
    <col min="5644" max="5644" width="7.140625" style="272" customWidth="1"/>
    <col min="5645" max="5645" width="7.42578125" style="272" customWidth="1"/>
    <col min="5646" max="5646" width="6.28515625" style="272" customWidth="1"/>
    <col min="5647" max="5647" width="6.5703125" style="272" customWidth="1"/>
    <col min="5648" max="5648" width="11.42578125" style="272"/>
    <col min="5649" max="5649" width="20" style="272" customWidth="1"/>
    <col min="5650" max="5886" width="11.42578125" style="272"/>
    <col min="5887" max="5887" width="18.140625" style="272" customWidth="1"/>
    <col min="5888" max="5888" width="5.5703125" style="272" customWidth="1"/>
    <col min="5889" max="5889" width="6.5703125" style="272" customWidth="1"/>
    <col min="5890" max="5891" width="7" style="272" customWidth="1"/>
    <col min="5892" max="5892" width="7.140625" style="272" customWidth="1"/>
    <col min="5893" max="5893" width="7.28515625" style="272" customWidth="1"/>
    <col min="5894" max="5894" width="7" style="272" customWidth="1"/>
    <col min="5895" max="5895" width="7.140625" style="272" customWidth="1"/>
    <col min="5896" max="5896" width="6.7109375" style="272" customWidth="1"/>
    <col min="5897" max="5897" width="7" style="272" customWidth="1"/>
    <col min="5898" max="5898" width="6.5703125" style="272" customWidth="1"/>
    <col min="5899" max="5899" width="7.28515625" style="272" customWidth="1"/>
    <col min="5900" max="5900" width="7.140625" style="272" customWidth="1"/>
    <col min="5901" max="5901" width="7.42578125" style="272" customWidth="1"/>
    <col min="5902" max="5902" width="6.28515625" style="272" customWidth="1"/>
    <col min="5903" max="5903" width="6.5703125" style="272" customWidth="1"/>
    <col min="5904" max="5904" width="11.42578125" style="272"/>
    <col min="5905" max="5905" width="20" style="272" customWidth="1"/>
    <col min="5906" max="6142" width="11.42578125" style="272"/>
    <col min="6143" max="6143" width="18.140625" style="272" customWidth="1"/>
    <col min="6144" max="6144" width="5.5703125" style="272" customWidth="1"/>
    <col min="6145" max="6145" width="6.5703125" style="272" customWidth="1"/>
    <col min="6146" max="6147" width="7" style="272" customWidth="1"/>
    <col min="6148" max="6148" width="7.140625" style="272" customWidth="1"/>
    <col min="6149" max="6149" width="7.28515625" style="272" customWidth="1"/>
    <col min="6150" max="6150" width="7" style="272" customWidth="1"/>
    <col min="6151" max="6151" width="7.140625" style="272" customWidth="1"/>
    <col min="6152" max="6152" width="6.7109375" style="272" customWidth="1"/>
    <col min="6153" max="6153" width="7" style="272" customWidth="1"/>
    <col min="6154" max="6154" width="6.5703125" style="272" customWidth="1"/>
    <col min="6155" max="6155" width="7.28515625" style="272" customWidth="1"/>
    <col min="6156" max="6156" width="7.140625" style="272" customWidth="1"/>
    <col min="6157" max="6157" width="7.42578125" style="272" customWidth="1"/>
    <col min="6158" max="6158" width="6.28515625" style="272" customWidth="1"/>
    <col min="6159" max="6159" width="6.5703125" style="272" customWidth="1"/>
    <col min="6160" max="6160" width="11.42578125" style="272"/>
    <col min="6161" max="6161" width="20" style="272" customWidth="1"/>
    <col min="6162" max="6398" width="11.42578125" style="272"/>
    <col min="6399" max="6399" width="18.140625" style="272" customWidth="1"/>
    <col min="6400" max="6400" width="5.5703125" style="272" customWidth="1"/>
    <col min="6401" max="6401" width="6.5703125" style="272" customWidth="1"/>
    <col min="6402" max="6403" width="7" style="272" customWidth="1"/>
    <col min="6404" max="6404" width="7.140625" style="272" customWidth="1"/>
    <col min="6405" max="6405" width="7.28515625" style="272" customWidth="1"/>
    <col min="6406" max="6406" width="7" style="272" customWidth="1"/>
    <col min="6407" max="6407" width="7.140625" style="272" customWidth="1"/>
    <col min="6408" max="6408" width="6.7109375" style="272" customWidth="1"/>
    <col min="6409" max="6409" width="7" style="272" customWidth="1"/>
    <col min="6410" max="6410" width="6.5703125" style="272" customWidth="1"/>
    <col min="6411" max="6411" width="7.28515625" style="272" customWidth="1"/>
    <col min="6412" max="6412" width="7.140625" style="272" customWidth="1"/>
    <col min="6413" max="6413" width="7.42578125" style="272" customWidth="1"/>
    <col min="6414" max="6414" width="6.28515625" style="272" customWidth="1"/>
    <col min="6415" max="6415" width="6.5703125" style="272" customWidth="1"/>
    <col min="6416" max="6416" width="11.42578125" style="272"/>
    <col min="6417" max="6417" width="20" style="272" customWidth="1"/>
    <col min="6418" max="6654" width="11.42578125" style="272"/>
    <col min="6655" max="6655" width="18.140625" style="272" customWidth="1"/>
    <col min="6656" max="6656" width="5.5703125" style="272" customWidth="1"/>
    <col min="6657" max="6657" width="6.5703125" style="272" customWidth="1"/>
    <col min="6658" max="6659" width="7" style="272" customWidth="1"/>
    <col min="6660" max="6660" width="7.140625" style="272" customWidth="1"/>
    <col min="6661" max="6661" width="7.28515625" style="272" customWidth="1"/>
    <col min="6662" max="6662" width="7" style="272" customWidth="1"/>
    <col min="6663" max="6663" width="7.140625" style="272" customWidth="1"/>
    <col min="6664" max="6664" width="6.7109375" style="272" customWidth="1"/>
    <col min="6665" max="6665" width="7" style="272" customWidth="1"/>
    <col min="6666" max="6666" width="6.5703125" style="272" customWidth="1"/>
    <col min="6667" max="6667" width="7.28515625" style="272" customWidth="1"/>
    <col min="6668" max="6668" width="7.140625" style="272" customWidth="1"/>
    <col min="6669" max="6669" width="7.42578125" style="272" customWidth="1"/>
    <col min="6670" max="6670" width="6.28515625" style="272" customWidth="1"/>
    <col min="6671" max="6671" width="6.5703125" style="272" customWidth="1"/>
    <col min="6672" max="6672" width="11.42578125" style="272"/>
    <col min="6673" max="6673" width="20" style="272" customWidth="1"/>
    <col min="6674" max="6910" width="11.42578125" style="272"/>
    <col min="6911" max="6911" width="18.140625" style="272" customWidth="1"/>
    <col min="6912" max="6912" width="5.5703125" style="272" customWidth="1"/>
    <col min="6913" max="6913" width="6.5703125" style="272" customWidth="1"/>
    <col min="6914" max="6915" width="7" style="272" customWidth="1"/>
    <col min="6916" max="6916" width="7.140625" style="272" customWidth="1"/>
    <col min="6917" max="6917" width="7.28515625" style="272" customWidth="1"/>
    <col min="6918" max="6918" width="7" style="272" customWidth="1"/>
    <col min="6919" max="6919" width="7.140625" style="272" customWidth="1"/>
    <col min="6920" max="6920" width="6.7109375" style="272" customWidth="1"/>
    <col min="6921" max="6921" width="7" style="272" customWidth="1"/>
    <col min="6922" max="6922" width="6.5703125" style="272" customWidth="1"/>
    <col min="6923" max="6923" width="7.28515625" style="272" customWidth="1"/>
    <col min="6924" max="6924" width="7.140625" style="272" customWidth="1"/>
    <col min="6925" max="6925" width="7.42578125" style="272" customWidth="1"/>
    <col min="6926" max="6926" width="6.28515625" style="272" customWidth="1"/>
    <col min="6927" max="6927" width="6.5703125" style="272" customWidth="1"/>
    <col min="6928" max="6928" width="11.42578125" style="272"/>
    <col min="6929" max="6929" width="20" style="272" customWidth="1"/>
    <col min="6930" max="7166" width="11.42578125" style="272"/>
    <col min="7167" max="7167" width="18.140625" style="272" customWidth="1"/>
    <col min="7168" max="7168" width="5.5703125" style="272" customWidth="1"/>
    <col min="7169" max="7169" width="6.5703125" style="272" customWidth="1"/>
    <col min="7170" max="7171" width="7" style="272" customWidth="1"/>
    <col min="7172" max="7172" width="7.140625" style="272" customWidth="1"/>
    <col min="7173" max="7173" width="7.28515625" style="272" customWidth="1"/>
    <col min="7174" max="7174" width="7" style="272" customWidth="1"/>
    <col min="7175" max="7175" width="7.140625" style="272" customWidth="1"/>
    <col min="7176" max="7176" width="6.7109375" style="272" customWidth="1"/>
    <col min="7177" max="7177" width="7" style="272" customWidth="1"/>
    <col min="7178" max="7178" width="6.5703125" style="272" customWidth="1"/>
    <col min="7179" max="7179" width="7.28515625" style="272" customWidth="1"/>
    <col min="7180" max="7180" width="7.140625" style="272" customWidth="1"/>
    <col min="7181" max="7181" width="7.42578125" style="272" customWidth="1"/>
    <col min="7182" max="7182" width="6.28515625" style="272" customWidth="1"/>
    <col min="7183" max="7183" width="6.5703125" style="272" customWidth="1"/>
    <col min="7184" max="7184" width="11.42578125" style="272"/>
    <col min="7185" max="7185" width="20" style="272" customWidth="1"/>
    <col min="7186" max="7422" width="11.42578125" style="272"/>
    <col min="7423" max="7423" width="18.140625" style="272" customWidth="1"/>
    <col min="7424" max="7424" width="5.5703125" style="272" customWidth="1"/>
    <col min="7425" max="7425" width="6.5703125" style="272" customWidth="1"/>
    <col min="7426" max="7427" width="7" style="272" customWidth="1"/>
    <col min="7428" max="7428" width="7.140625" style="272" customWidth="1"/>
    <col min="7429" max="7429" width="7.28515625" style="272" customWidth="1"/>
    <col min="7430" max="7430" width="7" style="272" customWidth="1"/>
    <col min="7431" max="7431" width="7.140625" style="272" customWidth="1"/>
    <col min="7432" max="7432" width="6.7109375" style="272" customWidth="1"/>
    <col min="7433" max="7433" width="7" style="272" customWidth="1"/>
    <col min="7434" max="7434" width="6.5703125" style="272" customWidth="1"/>
    <col min="7435" max="7435" width="7.28515625" style="272" customWidth="1"/>
    <col min="7436" max="7436" width="7.140625" style="272" customWidth="1"/>
    <col min="7437" max="7437" width="7.42578125" style="272" customWidth="1"/>
    <col min="7438" max="7438" width="6.28515625" style="272" customWidth="1"/>
    <col min="7439" max="7439" width="6.5703125" style="272" customWidth="1"/>
    <col min="7440" max="7440" width="11.42578125" style="272"/>
    <col min="7441" max="7441" width="20" style="272" customWidth="1"/>
    <col min="7442" max="7678" width="11.42578125" style="272"/>
    <col min="7679" max="7679" width="18.140625" style="272" customWidth="1"/>
    <col min="7680" max="7680" width="5.5703125" style="272" customWidth="1"/>
    <col min="7681" max="7681" width="6.5703125" style="272" customWidth="1"/>
    <col min="7682" max="7683" width="7" style="272" customWidth="1"/>
    <col min="7684" max="7684" width="7.140625" style="272" customWidth="1"/>
    <col min="7685" max="7685" width="7.28515625" style="272" customWidth="1"/>
    <col min="7686" max="7686" width="7" style="272" customWidth="1"/>
    <col min="7687" max="7687" width="7.140625" style="272" customWidth="1"/>
    <col min="7688" max="7688" width="6.7109375" style="272" customWidth="1"/>
    <col min="7689" max="7689" width="7" style="272" customWidth="1"/>
    <col min="7690" max="7690" width="6.5703125" style="272" customWidth="1"/>
    <col min="7691" max="7691" width="7.28515625" style="272" customWidth="1"/>
    <col min="7692" max="7692" width="7.140625" style="272" customWidth="1"/>
    <col min="7693" max="7693" width="7.42578125" style="272" customWidth="1"/>
    <col min="7694" max="7694" width="6.28515625" style="272" customWidth="1"/>
    <col min="7695" max="7695" width="6.5703125" style="272" customWidth="1"/>
    <col min="7696" max="7696" width="11.42578125" style="272"/>
    <col min="7697" max="7697" width="20" style="272" customWidth="1"/>
    <col min="7698" max="7934" width="11.42578125" style="272"/>
    <col min="7935" max="7935" width="18.140625" style="272" customWidth="1"/>
    <col min="7936" max="7936" width="5.5703125" style="272" customWidth="1"/>
    <col min="7937" max="7937" width="6.5703125" style="272" customWidth="1"/>
    <col min="7938" max="7939" width="7" style="272" customWidth="1"/>
    <col min="7940" max="7940" width="7.140625" style="272" customWidth="1"/>
    <col min="7941" max="7941" width="7.28515625" style="272" customWidth="1"/>
    <col min="7942" max="7942" width="7" style="272" customWidth="1"/>
    <col min="7943" max="7943" width="7.140625" style="272" customWidth="1"/>
    <col min="7944" max="7944" width="6.7109375" style="272" customWidth="1"/>
    <col min="7945" max="7945" width="7" style="272" customWidth="1"/>
    <col min="7946" max="7946" width="6.5703125" style="272" customWidth="1"/>
    <col min="7947" max="7947" width="7.28515625" style="272" customWidth="1"/>
    <col min="7948" max="7948" width="7.140625" style="272" customWidth="1"/>
    <col min="7949" max="7949" width="7.42578125" style="272" customWidth="1"/>
    <col min="7950" max="7950" width="6.28515625" style="272" customWidth="1"/>
    <col min="7951" max="7951" width="6.5703125" style="272" customWidth="1"/>
    <col min="7952" max="7952" width="11.42578125" style="272"/>
    <col min="7953" max="7953" width="20" style="272" customWidth="1"/>
    <col min="7954" max="8190" width="11.42578125" style="272"/>
    <col min="8191" max="8191" width="18.140625" style="272" customWidth="1"/>
    <col min="8192" max="8192" width="5.5703125" style="272" customWidth="1"/>
    <col min="8193" max="8193" width="6.5703125" style="272" customWidth="1"/>
    <col min="8194" max="8195" width="7" style="272" customWidth="1"/>
    <col min="8196" max="8196" width="7.140625" style="272" customWidth="1"/>
    <col min="8197" max="8197" width="7.28515625" style="272" customWidth="1"/>
    <col min="8198" max="8198" width="7" style="272" customWidth="1"/>
    <col min="8199" max="8199" width="7.140625" style="272" customWidth="1"/>
    <col min="8200" max="8200" width="6.7109375" style="272" customWidth="1"/>
    <col min="8201" max="8201" width="7" style="272" customWidth="1"/>
    <col min="8202" max="8202" width="6.5703125" style="272" customWidth="1"/>
    <col min="8203" max="8203" width="7.28515625" style="272" customWidth="1"/>
    <col min="8204" max="8204" width="7.140625" style="272" customWidth="1"/>
    <col min="8205" max="8205" width="7.42578125" style="272" customWidth="1"/>
    <col min="8206" max="8206" width="6.28515625" style="272" customWidth="1"/>
    <col min="8207" max="8207" width="6.5703125" style="272" customWidth="1"/>
    <col min="8208" max="8208" width="11.42578125" style="272"/>
    <col min="8209" max="8209" width="20" style="272" customWidth="1"/>
    <col min="8210" max="8446" width="11.42578125" style="272"/>
    <col min="8447" max="8447" width="18.140625" style="272" customWidth="1"/>
    <col min="8448" max="8448" width="5.5703125" style="272" customWidth="1"/>
    <col min="8449" max="8449" width="6.5703125" style="272" customWidth="1"/>
    <col min="8450" max="8451" width="7" style="272" customWidth="1"/>
    <col min="8452" max="8452" width="7.140625" style="272" customWidth="1"/>
    <col min="8453" max="8453" width="7.28515625" style="272" customWidth="1"/>
    <col min="8454" max="8454" width="7" style="272" customWidth="1"/>
    <col min="8455" max="8455" width="7.140625" style="272" customWidth="1"/>
    <col min="8456" max="8456" width="6.7109375" style="272" customWidth="1"/>
    <col min="8457" max="8457" width="7" style="272" customWidth="1"/>
    <col min="8458" max="8458" width="6.5703125" style="272" customWidth="1"/>
    <col min="8459" max="8459" width="7.28515625" style="272" customWidth="1"/>
    <col min="8460" max="8460" width="7.140625" style="272" customWidth="1"/>
    <col min="8461" max="8461" width="7.42578125" style="272" customWidth="1"/>
    <col min="8462" max="8462" width="6.28515625" style="272" customWidth="1"/>
    <col min="8463" max="8463" width="6.5703125" style="272" customWidth="1"/>
    <col min="8464" max="8464" width="11.42578125" style="272"/>
    <col min="8465" max="8465" width="20" style="272" customWidth="1"/>
    <col min="8466" max="8702" width="11.42578125" style="272"/>
    <col min="8703" max="8703" width="18.140625" style="272" customWidth="1"/>
    <col min="8704" max="8704" width="5.5703125" style="272" customWidth="1"/>
    <col min="8705" max="8705" width="6.5703125" style="272" customWidth="1"/>
    <col min="8706" max="8707" width="7" style="272" customWidth="1"/>
    <col min="8708" max="8708" width="7.140625" style="272" customWidth="1"/>
    <col min="8709" max="8709" width="7.28515625" style="272" customWidth="1"/>
    <col min="8710" max="8710" width="7" style="272" customWidth="1"/>
    <col min="8711" max="8711" width="7.140625" style="272" customWidth="1"/>
    <col min="8712" max="8712" width="6.7109375" style="272" customWidth="1"/>
    <col min="8713" max="8713" width="7" style="272" customWidth="1"/>
    <col min="8714" max="8714" width="6.5703125" style="272" customWidth="1"/>
    <col min="8715" max="8715" width="7.28515625" style="272" customWidth="1"/>
    <col min="8716" max="8716" width="7.140625" style="272" customWidth="1"/>
    <col min="8717" max="8717" width="7.42578125" style="272" customWidth="1"/>
    <col min="8718" max="8718" width="6.28515625" style="272" customWidth="1"/>
    <col min="8719" max="8719" width="6.5703125" style="272" customWidth="1"/>
    <col min="8720" max="8720" width="11.42578125" style="272"/>
    <col min="8721" max="8721" width="20" style="272" customWidth="1"/>
    <col min="8722" max="8958" width="11.42578125" style="272"/>
    <col min="8959" max="8959" width="18.140625" style="272" customWidth="1"/>
    <col min="8960" max="8960" width="5.5703125" style="272" customWidth="1"/>
    <col min="8961" max="8961" width="6.5703125" style="272" customWidth="1"/>
    <col min="8962" max="8963" width="7" style="272" customWidth="1"/>
    <col min="8964" max="8964" width="7.140625" style="272" customWidth="1"/>
    <col min="8965" max="8965" width="7.28515625" style="272" customWidth="1"/>
    <col min="8966" max="8966" width="7" style="272" customWidth="1"/>
    <col min="8967" max="8967" width="7.140625" style="272" customWidth="1"/>
    <col min="8968" max="8968" width="6.7109375" style="272" customWidth="1"/>
    <col min="8969" max="8969" width="7" style="272" customWidth="1"/>
    <col min="8970" max="8970" width="6.5703125" style="272" customWidth="1"/>
    <col min="8971" max="8971" width="7.28515625" style="272" customWidth="1"/>
    <col min="8972" max="8972" width="7.140625" style="272" customWidth="1"/>
    <col min="8973" max="8973" width="7.42578125" style="272" customWidth="1"/>
    <col min="8974" max="8974" width="6.28515625" style="272" customWidth="1"/>
    <col min="8975" max="8975" width="6.5703125" style="272" customWidth="1"/>
    <col min="8976" max="8976" width="11.42578125" style="272"/>
    <col min="8977" max="8977" width="20" style="272" customWidth="1"/>
    <col min="8978" max="9214" width="11.42578125" style="272"/>
    <col min="9215" max="9215" width="18.140625" style="272" customWidth="1"/>
    <col min="9216" max="9216" width="5.5703125" style="272" customWidth="1"/>
    <col min="9217" max="9217" width="6.5703125" style="272" customWidth="1"/>
    <col min="9218" max="9219" width="7" style="272" customWidth="1"/>
    <col min="9220" max="9220" width="7.140625" style="272" customWidth="1"/>
    <col min="9221" max="9221" width="7.28515625" style="272" customWidth="1"/>
    <col min="9222" max="9222" width="7" style="272" customWidth="1"/>
    <col min="9223" max="9223" width="7.140625" style="272" customWidth="1"/>
    <col min="9224" max="9224" width="6.7109375" style="272" customWidth="1"/>
    <col min="9225" max="9225" width="7" style="272" customWidth="1"/>
    <col min="9226" max="9226" width="6.5703125" style="272" customWidth="1"/>
    <col min="9227" max="9227" width="7.28515625" style="272" customWidth="1"/>
    <col min="9228" max="9228" width="7.140625" style="272" customWidth="1"/>
    <col min="9229" max="9229" width="7.42578125" style="272" customWidth="1"/>
    <col min="9230" max="9230" width="6.28515625" style="272" customWidth="1"/>
    <col min="9231" max="9231" width="6.5703125" style="272" customWidth="1"/>
    <col min="9232" max="9232" width="11.42578125" style="272"/>
    <col min="9233" max="9233" width="20" style="272" customWidth="1"/>
    <col min="9234" max="9470" width="11.42578125" style="272"/>
    <col min="9471" max="9471" width="18.140625" style="272" customWidth="1"/>
    <col min="9472" max="9472" width="5.5703125" style="272" customWidth="1"/>
    <col min="9473" max="9473" width="6.5703125" style="272" customWidth="1"/>
    <col min="9474" max="9475" width="7" style="272" customWidth="1"/>
    <col min="9476" max="9476" width="7.140625" style="272" customWidth="1"/>
    <col min="9477" max="9477" width="7.28515625" style="272" customWidth="1"/>
    <col min="9478" max="9478" width="7" style="272" customWidth="1"/>
    <col min="9479" max="9479" width="7.140625" style="272" customWidth="1"/>
    <col min="9480" max="9480" width="6.7109375" style="272" customWidth="1"/>
    <col min="9481" max="9481" width="7" style="272" customWidth="1"/>
    <col min="9482" max="9482" width="6.5703125" style="272" customWidth="1"/>
    <col min="9483" max="9483" width="7.28515625" style="272" customWidth="1"/>
    <col min="9484" max="9484" width="7.140625" style="272" customWidth="1"/>
    <col min="9485" max="9485" width="7.42578125" style="272" customWidth="1"/>
    <col min="9486" max="9486" width="6.28515625" style="272" customWidth="1"/>
    <col min="9487" max="9487" width="6.5703125" style="272" customWidth="1"/>
    <col min="9488" max="9488" width="11.42578125" style="272"/>
    <col min="9489" max="9489" width="20" style="272" customWidth="1"/>
    <col min="9490" max="9726" width="11.42578125" style="272"/>
    <col min="9727" max="9727" width="18.140625" style="272" customWidth="1"/>
    <col min="9728" max="9728" width="5.5703125" style="272" customWidth="1"/>
    <col min="9729" max="9729" width="6.5703125" style="272" customWidth="1"/>
    <col min="9730" max="9731" width="7" style="272" customWidth="1"/>
    <col min="9732" max="9732" width="7.140625" style="272" customWidth="1"/>
    <col min="9733" max="9733" width="7.28515625" style="272" customWidth="1"/>
    <col min="9734" max="9734" width="7" style="272" customWidth="1"/>
    <col min="9735" max="9735" width="7.140625" style="272" customWidth="1"/>
    <col min="9736" max="9736" width="6.7109375" style="272" customWidth="1"/>
    <col min="9737" max="9737" width="7" style="272" customWidth="1"/>
    <col min="9738" max="9738" width="6.5703125" style="272" customWidth="1"/>
    <col min="9739" max="9739" width="7.28515625" style="272" customWidth="1"/>
    <col min="9740" max="9740" width="7.140625" style="272" customWidth="1"/>
    <col min="9741" max="9741" width="7.42578125" style="272" customWidth="1"/>
    <col min="9742" max="9742" width="6.28515625" style="272" customWidth="1"/>
    <col min="9743" max="9743" width="6.5703125" style="272" customWidth="1"/>
    <col min="9744" max="9744" width="11.42578125" style="272"/>
    <col min="9745" max="9745" width="20" style="272" customWidth="1"/>
    <col min="9746" max="9982" width="11.42578125" style="272"/>
    <col min="9983" max="9983" width="18.140625" style="272" customWidth="1"/>
    <col min="9984" max="9984" width="5.5703125" style="272" customWidth="1"/>
    <col min="9985" max="9985" width="6.5703125" style="272" customWidth="1"/>
    <col min="9986" max="9987" width="7" style="272" customWidth="1"/>
    <col min="9988" max="9988" width="7.140625" style="272" customWidth="1"/>
    <col min="9989" max="9989" width="7.28515625" style="272" customWidth="1"/>
    <col min="9990" max="9990" width="7" style="272" customWidth="1"/>
    <col min="9991" max="9991" width="7.140625" style="272" customWidth="1"/>
    <col min="9992" max="9992" width="6.7109375" style="272" customWidth="1"/>
    <col min="9993" max="9993" width="7" style="272" customWidth="1"/>
    <col min="9994" max="9994" width="6.5703125" style="272" customWidth="1"/>
    <col min="9995" max="9995" width="7.28515625" style="272" customWidth="1"/>
    <col min="9996" max="9996" width="7.140625" style="272" customWidth="1"/>
    <col min="9997" max="9997" width="7.42578125" style="272" customWidth="1"/>
    <col min="9998" max="9998" width="6.28515625" style="272" customWidth="1"/>
    <col min="9999" max="9999" width="6.5703125" style="272" customWidth="1"/>
    <col min="10000" max="10000" width="11.42578125" style="272"/>
    <col min="10001" max="10001" width="20" style="272" customWidth="1"/>
    <col min="10002" max="10238" width="11.42578125" style="272"/>
    <col min="10239" max="10239" width="18.140625" style="272" customWidth="1"/>
    <col min="10240" max="10240" width="5.5703125" style="272" customWidth="1"/>
    <col min="10241" max="10241" width="6.5703125" style="272" customWidth="1"/>
    <col min="10242" max="10243" width="7" style="272" customWidth="1"/>
    <col min="10244" max="10244" width="7.140625" style="272" customWidth="1"/>
    <col min="10245" max="10245" width="7.28515625" style="272" customWidth="1"/>
    <col min="10246" max="10246" width="7" style="272" customWidth="1"/>
    <col min="10247" max="10247" width="7.140625" style="272" customWidth="1"/>
    <col min="10248" max="10248" width="6.7109375" style="272" customWidth="1"/>
    <col min="10249" max="10249" width="7" style="272" customWidth="1"/>
    <col min="10250" max="10250" width="6.5703125" style="272" customWidth="1"/>
    <col min="10251" max="10251" width="7.28515625" style="272" customWidth="1"/>
    <col min="10252" max="10252" width="7.140625" style="272" customWidth="1"/>
    <col min="10253" max="10253" width="7.42578125" style="272" customWidth="1"/>
    <col min="10254" max="10254" width="6.28515625" style="272" customWidth="1"/>
    <col min="10255" max="10255" width="6.5703125" style="272" customWidth="1"/>
    <col min="10256" max="10256" width="11.42578125" style="272"/>
    <col min="10257" max="10257" width="20" style="272" customWidth="1"/>
    <col min="10258" max="10494" width="11.42578125" style="272"/>
    <col min="10495" max="10495" width="18.140625" style="272" customWidth="1"/>
    <col min="10496" max="10496" width="5.5703125" style="272" customWidth="1"/>
    <col min="10497" max="10497" width="6.5703125" style="272" customWidth="1"/>
    <col min="10498" max="10499" width="7" style="272" customWidth="1"/>
    <col min="10500" max="10500" width="7.140625" style="272" customWidth="1"/>
    <col min="10501" max="10501" width="7.28515625" style="272" customWidth="1"/>
    <col min="10502" max="10502" width="7" style="272" customWidth="1"/>
    <col min="10503" max="10503" width="7.140625" style="272" customWidth="1"/>
    <col min="10504" max="10504" width="6.7109375" style="272" customWidth="1"/>
    <col min="10505" max="10505" width="7" style="272" customWidth="1"/>
    <col min="10506" max="10506" width="6.5703125" style="272" customWidth="1"/>
    <col min="10507" max="10507" width="7.28515625" style="272" customWidth="1"/>
    <col min="10508" max="10508" width="7.140625" style="272" customWidth="1"/>
    <col min="10509" max="10509" width="7.42578125" style="272" customWidth="1"/>
    <col min="10510" max="10510" width="6.28515625" style="272" customWidth="1"/>
    <col min="10511" max="10511" width="6.5703125" style="272" customWidth="1"/>
    <col min="10512" max="10512" width="11.42578125" style="272"/>
    <col min="10513" max="10513" width="20" style="272" customWidth="1"/>
    <col min="10514" max="10750" width="11.42578125" style="272"/>
    <col min="10751" max="10751" width="18.140625" style="272" customWidth="1"/>
    <col min="10752" max="10752" width="5.5703125" style="272" customWidth="1"/>
    <col min="10753" max="10753" width="6.5703125" style="272" customWidth="1"/>
    <col min="10754" max="10755" width="7" style="272" customWidth="1"/>
    <col min="10756" max="10756" width="7.140625" style="272" customWidth="1"/>
    <col min="10757" max="10757" width="7.28515625" style="272" customWidth="1"/>
    <col min="10758" max="10758" width="7" style="272" customWidth="1"/>
    <col min="10759" max="10759" width="7.140625" style="272" customWidth="1"/>
    <col min="10760" max="10760" width="6.7109375" style="272" customWidth="1"/>
    <col min="10761" max="10761" width="7" style="272" customWidth="1"/>
    <col min="10762" max="10762" width="6.5703125" style="272" customWidth="1"/>
    <col min="10763" max="10763" width="7.28515625" style="272" customWidth="1"/>
    <col min="10764" max="10764" width="7.140625" style="272" customWidth="1"/>
    <col min="10765" max="10765" width="7.42578125" style="272" customWidth="1"/>
    <col min="10766" max="10766" width="6.28515625" style="272" customWidth="1"/>
    <col min="10767" max="10767" width="6.5703125" style="272" customWidth="1"/>
    <col min="10768" max="10768" width="11.42578125" style="272"/>
    <col min="10769" max="10769" width="20" style="272" customWidth="1"/>
    <col min="10770" max="11006" width="11.42578125" style="272"/>
    <col min="11007" max="11007" width="18.140625" style="272" customWidth="1"/>
    <col min="11008" max="11008" width="5.5703125" style="272" customWidth="1"/>
    <col min="11009" max="11009" width="6.5703125" style="272" customWidth="1"/>
    <col min="11010" max="11011" width="7" style="272" customWidth="1"/>
    <col min="11012" max="11012" width="7.140625" style="272" customWidth="1"/>
    <col min="11013" max="11013" width="7.28515625" style="272" customWidth="1"/>
    <col min="11014" max="11014" width="7" style="272" customWidth="1"/>
    <col min="11015" max="11015" width="7.140625" style="272" customWidth="1"/>
    <col min="11016" max="11016" width="6.7109375" style="272" customWidth="1"/>
    <col min="11017" max="11017" width="7" style="272" customWidth="1"/>
    <col min="11018" max="11018" width="6.5703125" style="272" customWidth="1"/>
    <col min="11019" max="11019" width="7.28515625" style="272" customWidth="1"/>
    <col min="11020" max="11020" width="7.140625" style="272" customWidth="1"/>
    <col min="11021" max="11021" width="7.42578125" style="272" customWidth="1"/>
    <col min="11022" max="11022" width="6.28515625" style="272" customWidth="1"/>
    <col min="11023" max="11023" width="6.5703125" style="272" customWidth="1"/>
    <col min="11024" max="11024" width="11.42578125" style="272"/>
    <col min="11025" max="11025" width="20" style="272" customWidth="1"/>
    <col min="11026" max="11262" width="11.42578125" style="272"/>
    <col min="11263" max="11263" width="18.140625" style="272" customWidth="1"/>
    <col min="11264" max="11264" width="5.5703125" style="272" customWidth="1"/>
    <col min="11265" max="11265" width="6.5703125" style="272" customWidth="1"/>
    <col min="11266" max="11267" width="7" style="272" customWidth="1"/>
    <col min="11268" max="11268" width="7.140625" style="272" customWidth="1"/>
    <col min="11269" max="11269" width="7.28515625" style="272" customWidth="1"/>
    <col min="11270" max="11270" width="7" style="272" customWidth="1"/>
    <col min="11271" max="11271" width="7.140625" style="272" customWidth="1"/>
    <col min="11272" max="11272" width="6.7109375" style="272" customWidth="1"/>
    <col min="11273" max="11273" width="7" style="272" customWidth="1"/>
    <col min="11274" max="11274" width="6.5703125" style="272" customWidth="1"/>
    <col min="11275" max="11275" width="7.28515625" style="272" customWidth="1"/>
    <col min="11276" max="11276" width="7.140625" style="272" customWidth="1"/>
    <col min="11277" max="11277" width="7.42578125" style="272" customWidth="1"/>
    <col min="11278" max="11278" width="6.28515625" style="272" customWidth="1"/>
    <col min="11279" max="11279" width="6.5703125" style="272" customWidth="1"/>
    <col min="11280" max="11280" width="11.42578125" style="272"/>
    <col min="11281" max="11281" width="20" style="272" customWidth="1"/>
    <col min="11282" max="11518" width="11.42578125" style="272"/>
    <col min="11519" max="11519" width="18.140625" style="272" customWidth="1"/>
    <col min="11520" max="11520" width="5.5703125" style="272" customWidth="1"/>
    <col min="11521" max="11521" width="6.5703125" style="272" customWidth="1"/>
    <col min="11522" max="11523" width="7" style="272" customWidth="1"/>
    <col min="11524" max="11524" width="7.140625" style="272" customWidth="1"/>
    <col min="11525" max="11525" width="7.28515625" style="272" customWidth="1"/>
    <col min="11526" max="11526" width="7" style="272" customWidth="1"/>
    <col min="11527" max="11527" width="7.140625" style="272" customWidth="1"/>
    <col min="11528" max="11528" width="6.7109375" style="272" customWidth="1"/>
    <col min="11529" max="11529" width="7" style="272" customWidth="1"/>
    <col min="11530" max="11530" width="6.5703125" style="272" customWidth="1"/>
    <col min="11531" max="11531" width="7.28515625" style="272" customWidth="1"/>
    <col min="11532" max="11532" width="7.140625" style="272" customWidth="1"/>
    <col min="11533" max="11533" width="7.42578125" style="272" customWidth="1"/>
    <col min="11534" max="11534" width="6.28515625" style="272" customWidth="1"/>
    <col min="11535" max="11535" width="6.5703125" style="272" customWidth="1"/>
    <col min="11536" max="11536" width="11.42578125" style="272"/>
    <col min="11537" max="11537" width="20" style="272" customWidth="1"/>
    <col min="11538" max="11774" width="11.42578125" style="272"/>
    <col min="11775" max="11775" width="18.140625" style="272" customWidth="1"/>
    <col min="11776" max="11776" width="5.5703125" style="272" customWidth="1"/>
    <col min="11777" max="11777" width="6.5703125" style="272" customWidth="1"/>
    <col min="11778" max="11779" width="7" style="272" customWidth="1"/>
    <col min="11780" max="11780" width="7.140625" style="272" customWidth="1"/>
    <col min="11781" max="11781" width="7.28515625" style="272" customWidth="1"/>
    <col min="11782" max="11782" width="7" style="272" customWidth="1"/>
    <col min="11783" max="11783" width="7.140625" style="272" customWidth="1"/>
    <col min="11784" max="11784" width="6.7109375" style="272" customWidth="1"/>
    <col min="11785" max="11785" width="7" style="272" customWidth="1"/>
    <col min="11786" max="11786" width="6.5703125" style="272" customWidth="1"/>
    <col min="11787" max="11787" width="7.28515625" style="272" customWidth="1"/>
    <col min="11788" max="11788" width="7.140625" style="272" customWidth="1"/>
    <col min="11789" max="11789" width="7.42578125" style="272" customWidth="1"/>
    <col min="11790" max="11790" width="6.28515625" style="272" customWidth="1"/>
    <col min="11791" max="11791" width="6.5703125" style="272" customWidth="1"/>
    <col min="11792" max="11792" width="11.42578125" style="272"/>
    <col min="11793" max="11793" width="20" style="272" customWidth="1"/>
    <col min="11794" max="12030" width="11.42578125" style="272"/>
    <col min="12031" max="12031" width="18.140625" style="272" customWidth="1"/>
    <col min="12032" max="12032" width="5.5703125" style="272" customWidth="1"/>
    <col min="12033" max="12033" width="6.5703125" style="272" customWidth="1"/>
    <col min="12034" max="12035" width="7" style="272" customWidth="1"/>
    <col min="12036" max="12036" width="7.140625" style="272" customWidth="1"/>
    <col min="12037" max="12037" width="7.28515625" style="272" customWidth="1"/>
    <col min="12038" max="12038" width="7" style="272" customWidth="1"/>
    <col min="12039" max="12039" width="7.140625" style="272" customWidth="1"/>
    <col min="12040" max="12040" width="6.7109375" style="272" customWidth="1"/>
    <col min="12041" max="12041" width="7" style="272" customWidth="1"/>
    <col min="12042" max="12042" width="6.5703125" style="272" customWidth="1"/>
    <col min="12043" max="12043" width="7.28515625" style="272" customWidth="1"/>
    <col min="12044" max="12044" width="7.140625" style="272" customWidth="1"/>
    <col min="12045" max="12045" width="7.42578125" style="272" customWidth="1"/>
    <col min="12046" max="12046" width="6.28515625" style="272" customWidth="1"/>
    <col min="12047" max="12047" width="6.5703125" style="272" customWidth="1"/>
    <col min="12048" max="12048" width="11.42578125" style="272"/>
    <col min="12049" max="12049" width="20" style="272" customWidth="1"/>
    <col min="12050" max="12286" width="11.42578125" style="272"/>
    <col min="12287" max="12287" width="18.140625" style="272" customWidth="1"/>
    <col min="12288" max="12288" width="5.5703125" style="272" customWidth="1"/>
    <col min="12289" max="12289" width="6.5703125" style="272" customWidth="1"/>
    <col min="12290" max="12291" width="7" style="272" customWidth="1"/>
    <col min="12292" max="12292" width="7.140625" style="272" customWidth="1"/>
    <col min="12293" max="12293" width="7.28515625" style="272" customWidth="1"/>
    <col min="12294" max="12294" width="7" style="272" customWidth="1"/>
    <col min="12295" max="12295" width="7.140625" style="272" customWidth="1"/>
    <col min="12296" max="12296" width="6.7109375" style="272" customWidth="1"/>
    <col min="12297" max="12297" width="7" style="272" customWidth="1"/>
    <col min="12298" max="12298" width="6.5703125" style="272" customWidth="1"/>
    <col min="12299" max="12299" width="7.28515625" style="272" customWidth="1"/>
    <col min="12300" max="12300" width="7.140625" style="272" customWidth="1"/>
    <col min="12301" max="12301" width="7.42578125" style="272" customWidth="1"/>
    <col min="12302" max="12302" width="6.28515625" style="272" customWidth="1"/>
    <col min="12303" max="12303" width="6.5703125" style="272" customWidth="1"/>
    <col min="12304" max="12304" width="11.42578125" style="272"/>
    <col min="12305" max="12305" width="20" style="272" customWidth="1"/>
    <col min="12306" max="12542" width="11.42578125" style="272"/>
    <col min="12543" max="12543" width="18.140625" style="272" customWidth="1"/>
    <col min="12544" max="12544" width="5.5703125" style="272" customWidth="1"/>
    <col min="12545" max="12545" width="6.5703125" style="272" customWidth="1"/>
    <col min="12546" max="12547" width="7" style="272" customWidth="1"/>
    <col min="12548" max="12548" width="7.140625" style="272" customWidth="1"/>
    <col min="12549" max="12549" width="7.28515625" style="272" customWidth="1"/>
    <col min="12550" max="12550" width="7" style="272" customWidth="1"/>
    <col min="12551" max="12551" width="7.140625" style="272" customWidth="1"/>
    <col min="12552" max="12552" width="6.7109375" style="272" customWidth="1"/>
    <col min="12553" max="12553" width="7" style="272" customWidth="1"/>
    <col min="12554" max="12554" width="6.5703125" style="272" customWidth="1"/>
    <col min="12555" max="12555" width="7.28515625" style="272" customWidth="1"/>
    <col min="12556" max="12556" width="7.140625" style="272" customWidth="1"/>
    <col min="12557" max="12557" width="7.42578125" style="272" customWidth="1"/>
    <col min="12558" max="12558" width="6.28515625" style="272" customWidth="1"/>
    <col min="12559" max="12559" width="6.5703125" style="272" customWidth="1"/>
    <col min="12560" max="12560" width="11.42578125" style="272"/>
    <col min="12561" max="12561" width="20" style="272" customWidth="1"/>
    <col min="12562" max="12798" width="11.42578125" style="272"/>
    <col min="12799" max="12799" width="18.140625" style="272" customWidth="1"/>
    <col min="12800" max="12800" width="5.5703125" style="272" customWidth="1"/>
    <col min="12801" max="12801" width="6.5703125" style="272" customWidth="1"/>
    <col min="12802" max="12803" width="7" style="272" customWidth="1"/>
    <col min="12804" max="12804" width="7.140625" style="272" customWidth="1"/>
    <col min="12805" max="12805" width="7.28515625" style="272" customWidth="1"/>
    <col min="12806" max="12806" width="7" style="272" customWidth="1"/>
    <col min="12807" max="12807" width="7.140625" style="272" customWidth="1"/>
    <col min="12808" max="12808" width="6.7109375" style="272" customWidth="1"/>
    <col min="12809" max="12809" width="7" style="272" customWidth="1"/>
    <col min="12810" max="12810" width="6.5703125" style="272" customWidth="1"/>
    <col min="12811" max="12811" width="7.28515625" style="272" customWidth="1"/>
    <col min="12812" max="12812" width="7.140625" style="272" customWidth="1"/>
    <col min="12813" max="12813" width="7.42578125" style="272" customWidth="1"/>
    <col min="12814" max="12814" width="6.28515625" style="272" customWidth="1"/>
    <col min="12815" max="12815" width="6.5703125" style="272" customWidth="1"/>
    <col min="12816" max="12816" width="11.42578125" style="272"/>
    <col min="12817" max="12817" width="20" style="272" customWidth="1"/>
    <col min="12818" max="13054" width="11.42578125" style="272"/>
    <col min="13055" max="13055" width="18.140625" style="272" customWidth="1"/>
    <col min="13056" max="13056" width="5.5703125" style="272" customWidth="1"/>
    <col min="13057" max="13057" width="6.5703125" style="272" customWidth="1"/>
    <col min="13058" max="13059" width="7" style="272" customWidth="1"/>
    <col min="13060" max="13060" width="7.140625" style="272" customWidth="1"/>
    <col min="13061" max="13061" width="7.28515625" style="272" customWidth="1"/>
    <col min="13062" max="13062" width="7" style="272" customWidth="1"/>
    <col min="13063" max="13063" width="7.140625" style="272" customWidth="1"/>
    <col min="13064" max="13064" width="6.7109375" style="272" customWidth="1"/>
    <col min="13065" max="13065" width="7" style="272" customWidth="1"/>
    <col min="13066" max="13066" width="6.5703125" style="272" customWidth="1"/>
    <col min="13067" max="13067" width="7.28515625" style="272" customWidth="1"/>
    <col min="13068" max="13068" width="7.140625" style="272" customWidth="1"/>
    <col min="13069" max="13069" width="7.42578125" style="272" customWidth="1"/>
    <col min="13070" max="13070" width="6.28515625" style="272" customWidth="1"/>
    <col min="13071" max="13071" width="6.5703125" style="272" customWidth="1"/>
    <col min="13072" max="13072" width="11.42578125" style="272"/>
    <col min="13073" max="13073" width="20" style="272" customWidth="1"/>
    <col min="13074" max="13310" width="11.42578125" style="272"/>
    <col min="13311" max="13311" width="18.140625" style="272" customWidth="1"/>
    <col min="13312" max="13312" width="5.5703125" style="272" customWidth="1"/>
    <col min="13313" max="13313" width="6.5703125" style="272" customWidth="1"/>
    <col min="13314" max="13315" width="7" style="272" customWidth="1"/>
    <col min="13316" max="13316" width="7.140625" style="272" customWidth="1"/>
    <col min="13317" max="13317" width="7.28515625" style="272" customWidth="1"/>
    <col min="13318" max="13318" width="7" style="272" customWidth="1"/>
    <col min="13319" max="13319" width="7.140625" style="272" customWidth="1"/>
    <col min="13320" max="13320" width="6.7109375" style="272" customWidth="1"/>
    <col min="13321" max="13321" width="7" style="272" customWidth="1"/>
    <col min="13322" max="13322" width="6.5703125" style="272" customWidth="1"/>
    <col min="13323" max="13323" width="7.28515625" style="272" customWidth="1"/>
    <col min="13324" max="13324" width="7.140625" style="272" customWidth="1"/>
    <col min="13325" max="13325" width="7.42578125" style="272" customWidth="1"/>
    <col min="13326" max="13326" width="6.28515625" style="272" customWidth="1"/>
    <col min="13327" max="13327" width="6.5703125" style="272" customWidth="1"/>
    <col min="13328" max="13328" width="11.42578125" style="272"/>
    <col min="13329" max="13329" width="20" style="272" customWidth="1"/>
    <col min="13330" max="13566" width="11.42578125" style="272"/>
    <col min="13567" max="13567" width="18.140625" style="272" customWidth="1"/>
    <col min="13568" max="13568" width="5.5703125" style="272" customWidth="1"/>
    <col min="13569" max="13569" width="6.5703125" style="272" customWidth="1"/>
    <col min="13570" max="13571" width="7" style="272" customWidth="1"/>
    <col min="13572" max="13572" width="7.140625" style="272" customWidth="1"/>
    <col min="13573" max="13573" width="7.28515625" style="272" customWidth="1"/>
    <col min="13574" max="13574" width="7" style="272" customWidth="1"/>
    <col min="13575" max="13575" width="7.140625" style="272" customWidth="1"/>
    <col min="13576" max="13576" width="6.7109375" style="272" customWidth="1"/>
    <col min="13577" max="13577" width="7" style="272" customWidth="1"/>
    <col min="13578" max="13578" width="6.5703125" style="272" customWidth="1"/>
    <col min="13579" max="13579" width="7.28515625" style="272" customWidth="1"/>
    <col min="13580" max="13580" width="7.140625" style="272" customWidth="1"/>
    <col min="13581" max="13581" width="7.42578125" style="272" customWidth="1"/>
    <col min="13582" max="13582" width="6.28515625" style="272" customWidth="1"/>
    <col min="13583" max="13583" width="6.5703125" style="272" customWidth="1"/>
    <col min="13584" max="13584" width="11.42578125" style="272"/>
    <col min="13585" max="13585" width="20" style="272" customWidth="1"/>
    <col min="13586" max="13822" width="11.42578125" style="272"/>
    <col min="13823" max="13823" width="18.140625" style="272" customWidth="1"/>
    <col min="13824" max="13824" width="5.5703125" style="272" customWidth="1"/>
    <col min="13825" max="13825" width="6.5703125" style="272" customWidth="1"/>
    <col min="13826" max="13827" width="7" style="272" customWidth="1"/>
    <col min="13828" max="13828" width="7.140625" style="272" customWidth="1"/>
    <col min="13829" max="13829" width="7.28515625" style="272" customWidth="1"/>
    <col min="13830" max="13830" width="7" style="272" customWidth="1"/>
    <col min="13831" max="13831" width="7.140625" style="272" customWidth="1"/>
    <col min="13832" max="13832" width="6.7109375" style="272" customWidth="1"/>
    <col min="13833" max="13833" width="7" style="272" customWidth="1"/>
    <col min="13834" max="13834" width="6.5703125" style="272" customWidth="1"/>
    <col min="13835" max="13835" width="7.28515625" style="272" customWidth="1"/>
    <col min="13836" max="13836" width="7.140625" style="272" customWidth="1"/>
    <col min="13837" max="13837" width="7.42578125" style="272" customWidth="1"/>
    <col min="13838" max="13838" width="6.28515625" style="272" customWidth="1"/>
    <col min="13839" max="13839" width="6.5703125" style="272" customWidth="1"/>
    <col min="13840" max="13840" width="11.42578125" style="272"/>
    <col min="13841" max="13841" width="20" style="272" customWidth="1"/>
    <col min="13842" max="14078" width="11.42578125" style="272"/>
    <col min="14079" max="14079" width="18.140625" style="272" customWidth="1"/>
    <col min="14080" max="14080" width="5.5703125" style="272" customWidth="1"/>
    <col min="14081" max="14081" width="6.5703125" style="272" customWidth="1"/>
    <col min="14082" max="14083" width="7" style="272" customWidth="1"/>
    <col min="14084" max="14084" width="7.140625" style="272" customWidth="1"/>
    <col min="14085" max="14085" width="7.28515625" style="272" customWidth="1"/>
    <col min="14086" max="14086" width="7" style="272" customWidth="1"/>
    <col min="14087" max="14087" width="7.140625" style="272" customWidth="1"/>
    <col min="14088" max="14088" width="6.7109375" style="272" customWidth="1"/>
    <col min="14089" max="14089" width="7" style="272" customWidth="1"/>
    <col min="14090" max="14090" width="6.5703125" style="272" customWidth="1"/>
    <col min="14091" max="14091" width="7.28515625" style="272" customWidth="1"/>
    <col min="14092" max="14092" width="7.140625" style="272" customWidth="1"/>
    <col min="14093" max="14093" width="7.42578125" style="272" customWidth="1"/>
    <col min="14094" max="14094" width="6.28515625" style="272" customWidth="1"/>
    <col min="14095" max="14095" width="6.5703125" style="272" customWidth="1"/>
    <col min="14096" max="14096" width="11.42578125" style="272"/>
    <col min="14097" max="14097" width="20" style="272" customWidth="1"/>
    <col min="14098" max="14334" width="11.42578125" style="272"/>
    <col min="14335" max="14335" width="18.140625" style="272" customWidth="1"/>
    <col min="14336" max="14336" width="5.5703125" style="272" customWidth="1"/>
    <col min="14337" max="14337" width="6.5703125" style="272" customWidth="1"/>
    <col min="14338" max="14339" width="7" style="272" customWidth="1"/>
    <col min="14340" max="14340" width="7.140625" style="272" customWidth="1"/>
    <col min="14341" max="14341" width="7.28515625" style="272" customWidth="1"/>
    <col min="14342" max="14342" width="7" style="272" customWidth="1"/>
    <col min="14343" max="14343" width="7.140625" style="272" customWidth="1"/>
    <col min="14344" max="14344" width="6.7109375" style="272" customWidth="1"/>
    <col min="14345" max="14345" width="7" style="272" customWidth="1"/>
    <col min="14346" max="14346" width="6.5703125" style="272" customWidth="1"/>
    <col min="14347" max="14347" width="7.28515625" style="272" customWidth="1"/>
    <col min="14348" max="14348" width="7.140625" style="272" customWidth="1"/>
    <col min="14349" max="14349" width="7.42578125" style="272" customWidth="1"/>
    <col min="14350" max="14350" width="6.28515625" style="272" customWidth="1"/>
    <col min="14351" max="14351" width="6.5703125" style="272" customWidth="1"/>
    <col min="14352" max="14352" width="11.42578125" style="272"/>
    <col min="14353" max="14353" width="20" style="272" customWidth="1"/>
    <col min="14354" max="14590" width="11.42578125" style="272"/>
    <col min="14591" max="14591" width="18.140625" style="272" customWidth="1"/>
    <col min="14592" max="14592" width="5.5703125" style="272" customWidth="1"/>
    <col min="14593" max="14593" width="6.5703125" style="272" customWidth="1"/>
    <col min="14594" max="14595" width="7" style="272" customWidth="1"/>
    <col min="14596" max="14596" width="7.140625" style="272" customWidth="1"/>
    <col min="14597" max="14597" width="7.28515625" style="272" customWidth="1"/>
    <col min="14598" max="14598" width="7" style="272" customWidth="1"/>
    <col min="14599" max="14599" width="7.140625" style="272" customWidth="1"/>
    <col min="14600" max="14600" width="6.7109375" style="272" customWidth="1"/>
    <col min="14601" max="14601" width="7" style="272" customWidth="1"/>
    <col min="14602" max="14602" width="6.5703125" style="272" customWidth="1"/>
    <col min="14603" max="14603" width="7.28515625" style="272" customWidth="1"/>
    <col min="14604" max="14604" width="7.140625" style="272" customWidth="1"/>
    <col min="14605" max="14605" width="7.42578125" style="272" customWidth="1"/>
    <col min="14606" max="14606" width="6.28515625" style="272" customWidth="1"/>
    <col min="14607" max="14607" width="6.5703125" style="272" customWidth="1"/>
    <col min="14608" max="14608" width="11.42578125" style="272"/>
    <col min="14609" max="14609" width="20" style="272" customWidth="1"/>
    <col min="14610" max="14846" width="11.42578125" style="272"/>
    <col min="14847" max="14847" width="18.140625" style="272" customWidth="1"/>
    <col min="14848" max="14848" width="5.5703125" style="272" customWidth="1"/>
    <col min="14849" max="14849" width="6.5703125" style="272" customWidth="1"/>
    <col min="14850" max="14851" width="7" style="272" customWidth="1"/>
    <col min="14852" max="14852" width="7.140625" style="272" customWidth="1"/>
    <col min="14853" max="14853" width="7.28515625" style="272" customWidth="1"/>
    <col min="14854" max="14854" width="7" style="272" customWidth="1"/>
    <col min="14855" max="14855" width="7.140625" style="272" customWidth="1"/>
    <col min="14856" max="14856" width="6.7109375" style="272" customWidth="1"/>
    <col min="14857" max="14857" width="7" style="272" customWidth="1"/>
    <col min="14858" max="14858" width="6.5703125" style="272" customWidth="1"/>
    <col min="14859" max="14859" width="7.28515625" style="272" customWidth="1"/>
    <col min="14860" max="14860" width="7.140625" style="272" customWidth="1"/>
    <col min="14861" max="14861" width="7.42578125" style="272" customWidth="1"/>
    <col min="14862" max="14862" width="6.28515625" style="272" customWidth="1"/>
    <col min="14863" max="14863" width="6.5703125" style="272" customWidth="1"/>
    <col min="14864" max="14864" width="11.42578125" style="272"/>
    <col min="14865" max="14865" width="20" style="272" customWidth="1"/>
    <col min="14866" max="15102" width="11.42578125" style="272"/>
    <col min="15103" max="15103" width="18.140625" style="272" customWidth="1"/>
    <col min="15104" max="15104" width="5.5703125" style="272" customWidth="1"/>
    <col min="15105" max="15105" width="6.5703125" style="272" customWidth="1"/>
    <col min="15106" max="15107" width="7" style="272" customWidth="1"/>
    <col min="15108" max="15108" width="7.140625" style="272" customWidth="1"/>
    <col min="15109" max="15109" width="7.28515625" style="272" customWidth="1"/>
    <col min="15110" max="15110" width="7" style="272" customWidth="1"/>
    <col min="15111" max="15111" width="7.140625" style="272" customWidth="1"/>
    <col min="15112" max="15112" width="6.7109375" style="272" customWidth="1"/>
    <col min="15113" max="15113" width="7" style="272" customWidth="1"/>
    <col min="15114" max="15114" width="6.5703125" style="272" customWidth="1"/>
    <col min="15115" max="15115" width="7.28515625" style="272" customWidth="1"/>
    <col min="15116" max="15116" width="7.140625" style="272" customWidth="1"/>
    <col min="15117" max="15117" width="7.42578125" style="272" customWidth="1"/>
    <col min="15118" max="15118" width="6.28515625" style="272" customWidth="1"/>
    <col min="15119" max="15119" width="6.5703125" style="272" customWidth="1"/>
    <col min="15120" max="15120" width="11.42578125" style="272"/>
    <col min="15121" max="15121" width="20" style="272" customWidth="1"/>
    <col min="15122" max="15358" width="11.42578125" style="272"/>
    <col min="15359" max="15359" width="18.140625" style="272" customWidth="1"/>
    <col min="15360" max="15360" width="5.5703125" style="272" customWidth="1"/>
    <col min="15361" max="15361" width="6.5703125" style="272" customWidth="1"/>
    <col min="15362" max="15363" width="7" style="272" customWidth="1"/>
    <col min="15364" max="15364" width="7.140625" style="272" customWidth="1"/>
    <col min="15365" max="15365" width="7.28515625" style="272" customWidth="1"/>
    <col min="15366" max="15366" width="7" style="272" customWidth="1"/>
    <col min="15367" max="15367" width="7.140625" style="272" customWidth="1"/>
    <col min="15368" max="15368" width="6.7109375" style="272" customWidth="1"/>
    <col min="15369" max="15369" width="7" style="272" customWidth="1"/>
    <col min="15370" max="15370" width="6.5703125" style="272" customWidth="1"/>
    <col min="15371" max="15371" width="7.28515625" style="272" customWidth="1"/>
    <col min="15372" max="15372" width="7.140625" style="272" customWidth="1"/>
    <col min="15373" max="15373" width="7.42578125" style="272" customWidth="1"/>
    <col min="15374" max="15374" width="6.28515625" style="272" customWidth="1"/>
    <col min="15375" max="15375" width="6.5703125" style="272" customWidth="1"/>
    <col min="15376" max="15376" width="11.42578125" style="272"/>
    <col min="15377" max="15377" width="20" style="272" customWidth="1"/>
    <col min="15378" max="15614" width="11.42578125" style="272"/>
    <col min="15615" max="15615" width="18.140625" style="272" customWidth="1"/>
    <col min="15616" max="15616" width="5.5703125" style="272" customWidth="1"/>
    <col min="15617" max="15617" width="6.5703125" style="272" customWidth="1"/>
    <col min="15618" max="15619" width="7" style="272" customWidth="1"/>
    <col min="15620" max="15620" width="7.140625" style="272" customWidth="1"/>
    <col min="15621" max="15621" width="7.28515625" style="272" customWidth="1"/>
    <col min="15622" max="15622" width="7" style="272" customWidth="1"/>
    <col min="15623" max="15623" width="7.140625" style="272" customWidth="1"/>
    <col min="15624" max="15624" width="6.7109375" style="272" customWidth="1"/>
    <col min="15625" max="15625" width="7" style="272" customWidth="1"/>
    <col min="15626" max="15626" width="6.5703125" style="272" customWidth="1"/>
    <col min="15627" max="15627" width="7.28515625" style="272" customWidth="1"/>
    <col min="15628" max="15628" width="7.140625" style="272" customWidth="1"/>
    <col min="15629" max="15629" width="7.42578125" style="272" customWidth="1"/>
    <col min="15630" max="15630" width="6.28515625" style="272" customWidth="1"/>
    <col min="15631" max="15631" width="6.5703125" style="272" customWidth="1"/>
    <col min="15632" max="15632" width="11.42578125" style="272"/>
    <col min="15633" max="15633" width="20" style="272" customWidth="1"/>
    <col min="15634" max="15870" width="11.42578125" style="272"/>
    <col min="15871" max="15871" width="18.140625" style="272" customWidth="1"/>
    <col min="15872" max="15872" width="5.5703125" style="272" customWidth="1"/>
    <col min="15873" max="15873" width="6.5703125" style="272" customWidth="1"/>
    <col min="15874" max="15875" width="7" style="272" customWidth="1"/>
    <col min="15876" max="15876" width="7.140625" style="272" customWidth="1"/>
    <col min="15877" max="15877" width="7.28515625" style="272" customWidth="1"/>
    <col min="15878" max="15878" width="7" style="272" customWidth="1"/>
    <col min="15879" max="15879" width="7.140625" style="272" customWidth="1"/>
    <col min="15880" max="15880" width="6.7109375" style="272" customWidth="1"/>
    <col min="15881" max="15881" width="7" style="272" customWidth="1"/>
    <col min="15882" max="15882" width="6.5703125" style="272" customWidth="1"/>
    <col min="15883" max="15883" width="7.28515625" style="272" customWidth="1"/>
    <col min="15884" max="15884" width="7.140625" style="272" customWidth="1"/>
    <col min="15885" max="15885" width="7.42578125" style="272" customWidth="1"/>
    <col min="15886" max="15886" width="6.28515625" style="272" customWidth="1"/>
    <col min="15887" max="15887" width="6.5703125" style="272" customWidth="1"/>
    <col min="15888" max="15888" width="11.42578125" style="272"/>
    <col min="15889" max="15889" width="20" style="272" customWidth="1"/>
    <col min="15890" max="16126" width="11.42578125" style="272"/>
    <col min="16127" max="16127" width="18.140625" style="272" customWidth="1"/>
    <col min="16128" max="16128" width="5.5703125" style="272" customWidth="1"/>
    <col min="16129" max="16129" width="6.5703125" style="272" customWidth="1"/>
    <col min="16130" max="16131" width="7" style="272" customWidth="1"/>
    <col min="16132" max="16132" width="7.140625" style="272" customWidth="1"/>
    <col min="16133" max="16133" width="7.28515625" style="272" customWidth="1"/>
    <col min="16134" max="16134" width="7" style="272" customWidth="1"/>
    <col min="16135" max="16135" width="7.140625" style="272" customWidth="1"/>
    <col min="16136" max="16136" width="6.7109375" style="272" customWidth="1"/>
    <col min="16137" max="16137" width="7" style="272" customWidth="1"/>
    <col min="16138" max="16138" width="6.5703125" style="272" customWidth="1"/>
    <col min="16139" max="16139" width="7.28515625" style="272" customWidth="1"/>
    <col min="16140" max="16140" width="7.140625" style="272" customWidth="1"/>
    <col min="16141" max="16141" width="7.42578125" style="272" customWidth="1"/>
    <col min="16142" max="16142" width="6.28515625" style="272" customWidth="1"/>
    <col min="16143" max="16143" width="6.5703125" style="272" customWidth="1"/>
    <col min="16144" max="16144" width="11.42578125" style="272"/>
    <col min="16145" max="16145" width="20" style="272" customWidth="1"/>
    <col min="16146" max="16384" width="11.42578125" style="272"/>
  </cols>
  <sheetData>
    <row r="1" spans="1:15" ht="27.75" customHeight="1" x14ac:dyDescent="0.25">
      <c r="A1" s="692" t="s">
        <v>367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</row>
    <row r="2" spans="1:15" ht="7.5" customHeight="1" thickBot="1" x14ac:dyDescent="0.3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73"/>
    </row>
    <row r="3" spans="1:15" s="313" customFormat="1" ht="15.75" customHeight="1" thickTop="1" x14ac:dyDescent="0.2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313" customFormat="1" ht="15.75" customHeight="1" thickBot="1" x14ac:dyDescent="0.3">
      <c r="A4" s="366" t="s">
        <v>0</v>
      </c>
      <c r="B4" s="366" t="s">
        <v>263</v>
      </c>
      <c r="C4" s="366" t="s">
        <v>1</v>
      </c>
      <c r="D4" s="366" t="s">
        <v>2</v>
      </c>
      <c r="E4" s="366" t="s">
        <v>3</v>
      </c>
      <c r="F4" s="366" t="s">
        <v>4</v>
      </c>
      <c r="G4" s="366" t="s">
        <v>5</v>
      </c>
      <c r="H4" s="366" t="s">
        <v>6</v>
      </c>
      <c r="I4" s="366" t="s">
        <v>7</v>
      </c>
      <c r="J4" s="366" t="s">
        <v>8</v>
      </c>
      <c r="K4" s="366" t="s">
        <v>9</v>
      </c>
      <c r="L4" s="366" t="s">
        <v>10</v>
      </c>
      <c r="M4" s="366" t="s">
        <v>11</v>
      </c>
      <c r="N4" s="366" t="s">
        <v>12</v>
      </c>
      <c r="O4" s="366" t="s">
        <v>13</v>
      </c>
    </row>
    <row r="5" spans="1:15" ht="15.6" customHeight="1" thickTop="1" x14ac:dyDescent="0.25">
      <c r="A5" s="7" t="s">
        <v>217</v>
      </c>
      <c r="B5" s="411" t="s">
        <v>14</v>
      </c>
      <c r="C5" s="382">
        <v>12.809847222222222</v>
      </c>
      <c r="D5" s="382">
        <v>13.549666666666665</v>
      </c>
      <c r="E5" s="382">
        <v>13.651258333333335</v>
      </c>
      <c r="F5" s="382">
        <v>13.7075</v>
      </c>
      <c r="G5" s="382">
        <v>14.262177083333333</v>
      </c>
      <c r="H5" s="387">
        <v>14.5274</v>
      </c>
      <c r="I5" s="382">
        <v>14.08925</v>
      </c>
      <c r="J5" s="382">
        <v>14.087700000000002</v>
      </c>
      <c r="K5" s="382">
        <v>14.213875</v>
      </c>
      <c r="L5" s="382">
        <v>14.635083333333334</v>
      </c>
      <c r="M5" s="382">
        <v>15.203174999999998</v>
      </c>
      <c r="N5" s="382">
        <v>14.974125000000001</v>
      </c>
      <c r="O5" s="386">
        <f t="shared" ref="O5:O34" si="0">AVERAGE(C5:N5)</f>
        <v>14.142588136574071</v>
      </c>
    </row>
    <row r="6" spans="1:15" ht="15.6" customHeight="1" x14ac:dyDescent="0.25">
      <c r="A6" s="7" t="s">
        <v>216</v>
      </c>
      <c r="B6" s="411" t="s">
        <v>14</v>
      </c>
      <c r="C6" s="382">
        <v>14.813375000000001</v>
      </c>
      <c r="D6" s="382">
        <v>15.486000000000001</v>
      </c>
      <c r="E6" s="382">
        <v>15.604874999999998</v>
      </c>
      <c r="F6" s="382">
        <v>15.8995</v>
      </c>
      <c r="G6" s="382">
        <v>16.216281250000002</v>
      </c>
      <c r="H6" s="387">
        <v>16.350125000000002</v>
      </c>
      <c r="I6" s="382">
        <v>16.186499999999999</v>
      </c>
      <c r="J6" s="382">
        <v>16.196999999999999</v>
      </c>
      <c r="K6" s="384">
        <v>16.369</v>
      </c>
      <c r="L6" s="385">
        <v>16.673187499999997</v>
      </c>
      <c r="M6" s="384">
        <v>17.149700000000003</v>
      </c>
      <c r="N6" s="384">
        <v>16.7255</v>
      </c>
      <c r="O6" s="386">
        <f>AVERAGE(C6:N6)</f>
        <v>16.139253645833332</v>
      </c>
    </row>
    <row r="7" spans="1:15" ht="15.6" customHeight="1" x14ac:dyDescent="0.25">
      <c r="A7" s="7" t="s">
        <v>15</v>
      </c>
      <c r="B7" s="411" t="s">
        <v>14</v>
      </c>
      <c r="C7" s="382">
        <v>7.4168124999999998</v>
      </c>
      <c r="D7" s="382">
        <v>7.360125</v>
      </c>
      <c r="E7" s="382">
        <v>7.0495000000000001</v>
      </c>
      <c r="F7" s="382">
        <v>8.2415000000000003</v>
      </c>
      <c r="G7" s="382">
        <v>7.08240625</v>
      </c>
      <c r="H7" s="387">
        <v>6.09755</v>
      </c>
      <c r="I7" s="382">
        <v>6.5609999999999999</v>
      </c>
      <c r="J7" s="382">
        <v>6.7302999999999997</v>
      </c>
      <c r="K7" s="384">
        <v>6.29203125</v>
      </c>
      <c r="L7" s="385">
        <v>6.3656354166666667</v>
      </c>
      <c r="M7" s="384">
        <v>6.5210999999999997</v>
      </c>
      <c r="N7" s="384">
        <v>6.5075000000000003</v>
      </c>
      <c r="O7" s="386">
        <f t="shared" si="0"/>
        <v>6.8521217013888887</v>
      </c>
    </row>
    <row r="8" spans="1:15" ht="15.6" customHeight="1" x14ac:dyDescent="0.25">
      <c r="A8" s="7" t="s">
        <v>16</v>
      </c>
      <c r="B8" s="411" t="s">
        <v>14</v>
      </c>
      <c r="C8" s="382">
        <v>10.503281250000001</v>
      </c>
      <c r="D8" s="382">
        <v>10.640374999999999</v>
      </c>
      <c r="E8" s="382">
        <v>9.5322999999999993</v>
      </c>
      <c r="F8" s="382">
        <v>9.8704999999999998</v>
      </c>
      <c r="G8" s="382">
        <v>8.7616145833333334</v>
      </c>
      <c r="H8" s="387">
        <v>8.4809499999999982</v>
      </c>
      <c r="I8" s="382">
        <v>8.5238750000000003</v>
      </c>
      <c r="J8" s="382">
        <v>7.8932000000000002</v>
      </c>
      <c r="K8" s="384">
        <v>8.10814375</v>
      </c>
      <c r="L8" s="385">
        <v>7.5079375000000006</v>
      </c>
      <c r="M8" s="384">
        <v>7.5950749999999996</v>
      </c>
      <c r="N8" s="384">
        <v>7.3788749999999999</v>
      </c>
      <c r="O8" s="386">
        <f t="shared" si="0"/>
        <v>8.733010590277777</v>
      </c>
    </row>
    <row r="9" spans="1:15" ht="15.6" customHeight="1" x14ac:dyDescent="0.25">
      <c r="A9" s="7" t="s">
        <v>17</v>
      </c>
      <c r="B9" s="411" t="s">
        <v>14</v>
      </c>
      <c r="C9" s="382">
        <v>17.871885416666668</v>
      </c>
      <c r="D9" s="382">
        <v>17.947125</v>
      </c>
      <c r="E9" s="382">
        <v>19.315874999999998</v>
      </c>
      <c r="F9" s="382">
        <v>20.625</v>
      </c>
      <c r="G9" s="382">
        <v>20.989291666666666</v>
      </c>
      <c r="H9" s="387">
        <v>20.042975000000002</v>
      </c>
      <c r="I9" s="382">
        <v>21.934749999999998</v>
      </c>
      <c r="J9" s="382">
        <v>22.922133333333331</v>
      </c>
      <c r="K9" s="384">
        <v>23.920593750000002</v>
      </c>
      <c r="L9" s="385">
        <v>24.261302083333334</v>
      </c>
      <c r="M9" s="384">
        <v>20.484925</v>
      </c>
      <c r="N9" s="384">
        <v>16.885874999999999</v>
      </c>
      <c r="O9" s="386">
        <f t="shared" si="0"/>
        <v>20.600144270833333</v>
      </c>
    </row>
    <row r="10" spans="1:15" ht="15.6" customHeight="1" x14ac:dyDescent="0.25">
      <c r="A10" s="7" t="s">
        <v>18</v>
      </c>
      <c r="B10" s="411" t="s">
        <v>14</v>
      </c>
      <c r="C10" s="382">
        <v>13.880104166666667</v>
      </c>
      <c r="D10" s="382">
        <v>12.017875</v>
      </c>
      <c r="E10" s="382">
        <v>12.916774999999998</v>
      </c>
      <c r="F10" s="382">
        <v>12.882249999999999</v>
      </c>
      <c r="G10" s="382">
        <v>12.963572916666667</v>
      </c>
      <c r="H10" s="387">
        <v>12.553474999999999</v>
      </c>
      <c r="I10" s="382">
        <v>13.700625</v>
      </c>
      <c r="J10" s="382">
        <v>14.277799999999999</v>
      </c>
      <c r="K10" s="384">
        <v>13.800125</v>
      </c>
      <c r="L10" s="385">
        <v>13.899718749999998</v>
      </c>
      <c r="M10" s="384">
        <v>16.324075000000001</v>
      </c>
      <c r="N10" s="384">
        <v>18.380624999999998</v>
      </c>
      <c r="O10" s="386">
        <f t="shared" si="0"/>
        <v>13.966418402777776</v>
      </c>
    </row>
    <row r="11" spans="1:15" ht="15.6" customHeight="1" x14ac:dyDescent="0.25">
      <c r="A11" s="7" t="s">
        <v>220</v>
      </c>
      <c r="B11" s="411" t="s">
        <v>14</v>
      </c>
      <c r="C11" s="382">
        <v>23.804770833333333</v>
      </c>
      <c r="D11" s="382">
        <v>25.232875</v>
      </c>
      <c r="E11" s="382">
        <v>24.734141666666666</v>
      </c>
      <c r="F11" s="382">
        <v>25.693333333333335</v>
      </c>
      <c r="G11" s="382">
        <v>24.735177083333333</v>
      </c>
      <c r="H11" s="387">
        <v>25.40945</v>
      </c>
      <c r="I11" s="382">
        <v>27.232749999999996</v>
      </c>
      <c r="J11" s="382">
        <v>28.267800000000001</v>
      </c>
      <c r="K11" s="384">
        <v>28.992874999999998</v>
      </c>
      <c r="L11" s="385">
        <v>31.26534375</v>
      </c>
      <c r="M11" s="384">
        <v>29.643450000000001</v>
      </c>
      <c r="N11" s="384">
        <v>27.894624999999998</v>
      </c>
      <c r="O11" s="386">
        <f t="shared" si="0"/>
        <v>26.908882638888883</v>
      </c>
    </row>
    <row r="12" spans="1:15" ht="15.6" customHeight="1" x14ac:dyDescent="0.25">
      <c r="A12" s="7" t="s">
        <v>221</v>
      </c>
      <c r="B12" s="411" t="s">
        <v>14</v>
      </c>
      <c r="C12" s="382">
        <v>18.3908958333333</v>
      </c>
      <c r="D12" s="382">
        <v>17.718</v>
      </c>
      <c r="E12" s="382">
        <v>17.480325000000001</v>
      </c>
      <c r="F12" s="382">
        <v>17.841000000000001</v>
      </c>
      <c r="G12" s="382">
        <v>17.079843749999998</v>
      </c>
      <c r="H12" s="387">
        <v>16.905075000000004</v>
      </c>
      <c r="I12" s="382">
        <v>19.689124999999997</v>
      </c>
      <c r="J12" s="382">
        <v>19.939100000000003</v>
      </c>
      <c r="K12" s="384">
        <v>20.972093749999999</v>
      </c>
      <c r="L12" s="385">
        <v>20.953874999999996</v>
      </c>
      <c r="M12" s="384">
        <v>19.390949999999997</v>
      </c>
      <c r="N12" s="384">
        <v>18.174250000000001</v>
      </c>
      <c r="O12" s="386">
        <f t="shared" si="0"/>
        <v>18.711211111111108</v>
      </c>
    </row>
    <row r="13" spans="1:15" ht="15.6" customHeight="1" x14ac:dyDescent="0.25">
      <c r="A13" s="7" t="s">
        <v>222</v>
      </c>
      <c r="B13" s="411" t="s">
        <v>14</v>
      </c>
      <c r="C13" s="389">
        <v>9.7693958333333342</v>
      </c>
      <c r="D13" s="382">
        <v>10.039375</v>
      </c>
      <c r="E13" s="382">
        <v>10.010974999999998</v>
      </c>
      <c r="F13" s="382">
        <v>9.7548333333333339</v>
      </c>
      <c r="G13" s="382"/>
      <c r="H13" s="387"/>
      <c r="I13" s="382"/>
      <c r="J13" s="382">
        <v>5.66</v>
      </c>
      <c r="K13" s="384">
        <v>6.7457499999999992</v>
      </c>
      <c r="L13" s="385">
        <v>8.1649999999999991</v>
      </c>
      <c r="M13" s="384">
        <v>10.691999999999998</v>
      </c>
      <c r="N13" s="384">
        <v>20</v>
      </c>
      <c r="O13" s="386">
        <f>AVERAGE(C13:N13)</f>
        <v>10.093036574074073</v>
      </c>
    </row>
    <row r="14" spans="1:15" ht="15.6" customHeight="1" x14ac:dyDescent="0.25">
      <c r="A14" s="7" t="s">
        <v>326</v>
      </c>
      <c r="B14" s="411" t="s">
        <v>14</v>
      </c>
      <c r="C14" s="382">
        <v>11.110531250000001</v>
      </c>
      <c r="D14" s="382">
        <v>11.924875</v>
      </c>
      <c r="E14" s="382">
        <v>12.668275</v>
      </c>
      <c r="F14" s="382">
        <v>13.5905</v>
      </c>
      <c r="G14" s="382">
        <v>14.030083333333334</v>
      </c>
      <c r="H14" s="387">
        <v>14.3055</v>
      </c>
      <c r="I14" s="382">
        <v>13.693</v>
      </c>
      <c r="J14" s="382">
        <v>12.425000000000001</v>
      </c>
      <c r="K14" s="384">
        <v>11.564093750000001</v>
      </c>
      <c r="L14" s="385">
        <v>9.7598541666666669</v>
      </c>
      <c r="M14" s="384">
        <v>8.8093416666666648</v>
      </c>
      <c r="N14" s="384">
        <v>8.1246249999999982</v>
      </c>
      <c r="O14" s="386">
        <f t="shared" si="0"/>
        <v>11.833806597222221</v>
      </c>
    </row>
    <row r="15" spans="1:15" ht="15.6" customHeight="1" x14ac:dyDescent="0.25">
      <c r="A15" s="7" t="s">
        <v>328</v>
      </c>
      <c r="B15" s="411" t="s">
        <v>14</v>
      </c>
      <c r="C15" s="382">
        <v>26.944229166666666</v>
      </c>
      <c r="D15" s="389">
        <v>26.295375</v>
      </c>
      <c r="E15" s="389">
        <v>26.037250000000007</v>
      </c>
      <c r="F15" s="389">
        <v>26.466749999999998</v>
      </c>
      <c r="G15" s="389">
        <v>27.889968750000001</v>
      </c>
      <c r="H15" s="389">
        <v>28.443533333333335</v>
      </c>
      <c r="I15" s="389">
        <v>29.437291666666667</v>
      </c>
      <c r="J15" s="382">
        <v>28.694299999999998</v>
      </c>
      <c r="K15" s="384">
        <v>28.408437500000002</v>
      </c>
      <c r="L15" s="412">
        <v>27.8306875</v>
      </c>
      <c r="M15" s="384">
        <v>27.992825</v>
      </c>
      <c r="N15" s="384">
        <v>27.573250000000002</v>
      </c>
      <c r="O15" s="386">
        <f>AVERAGE(C15:N15)</f>
        <v>27.667824826388891</v>
      </c>
    </row>
    <row r="16" spans="1:15" ht="15.6" customHeight="1" x14ac:dyDescent="0.25">
      <c r="A16" s="7" t="s">
        <v>329</v>
      </c>
      <c r="B16" s="411" t="s">
        <v>14</v>
      </c>
      <c r="C16" s="389">
        <v>27.75760416666667</v>
      </c>
      <c r="D16" s="382">
        <v>27.358125000000001</v>
      </c>
      <c r="E16" s="382">
        <v>26.92475</v>
      </c>
      <c r="F16" s="382">
        <v>26.669750000000001</v>
      </c>
      <c r="G16" s="382">
        <v>28.912041666666667</v>
      </c>
      <c r="H16" s="387">
        <v>28.791449999999998</v>
      </c>
      <c r="I16" s="382">
        <v>29.222000000000001</v>
      </c>
      <c r="J16" s="382">
        <v>28.544900000000002</v>
      </c>
      <c r="K16" s="384">
        <v>28.903656249999997</v>
      </c>
      <c r="L16" s="385">
        <v>28.60653125</v>
      </c>
      <c r="M16" s="384">
        <v>28.150349999999996</v>
      </c>
      <c r="N16" s="384">
        <v>27.52375</v>
      </c>
      <c r="O16" s="386">
        <f t="shared" si="0"/>
        <v>28.113742361111111</v>
      </c>
    </row>
    <row r="17" spans="1:15" ht="15.6" customHeight="1" x14ac:dyDescent="0.25">
      <c r="A17" s="7" t="s">
        <v>330</v>
      </c>
      <c r="B17" s="411" t="s">
        <v>14</v>
      </c>
      <c r="C17" s="382">
        <v>23.315625000000001</v>
      </c>
      <c r="D17" s="382">
        <v>22.054124999999999</v>
      </c>
      <c r="E17" s="382">
        <v>22.998125000000002</v>
      </c>
      <c r="F17" s="382">
        <v>24.675000000000001</v>
      </c>
      <c r="G17" s="382">
        <v>23.495395833333337</v>
      </c>
      <c r="H17" s="387">
        <v>24.65</v>
      </c>
      <c r="I17" s="382">
        <v>25.216124999999998</v>
      </c>
      <c r="J17" s="382">
        <v>24.452999999999996</v>
      </c>
      <c r="K17" s="384">
        <v>25.322531250000001</v>
      </c>
      <c r="L17" s="385">
        <v>24.080906249999998</v>
      </c>
      <c r="M17" s="384">
        <v>25.006599999999999</v>
      </c>
      <c r="N17" s="384">
        <v>21.924499999999998</v>
      </c>
      <c r="O17" s="386">
        <f t="shared" si="0"/>
        <v>23.932661111111113</v>
      </c>
    </row>
    <row r="18" spans="1:15" ht="15.6" customHeight="1" x14ac:dyDescent="0.25">
      <c r="A18" s="7" t="s">
        <v>331</v>
      </c>
      <c r="B18" s="411" t="s">
        <v>14</v>
      </c>
      <c r="C18" s="382">
        <v>25.298229166666669</v>
      </c>
      <c r="D18" s="382">
        <v>24.381625</v>
      </c>
      <c r="E18" s="382">
        <v>23.529824999999995</v>
      </c>
      <c r="F18" s="382">
        <v>24.708500000000001</v>
      </c>
      <c r="G18" s="382">
        <v>24.634583333333332</v>
      </c>
      <c r="H18" s="387">
        <v>24.836800000000004</v>
      </c>
      <c r="I18" s="382">
        <v>24.995374999999999</v>
      </c>
      <c r="J18" s="382">
        <v>24.587900000000001</v>
      </c>
      <c r="K18" s="384">
        <v>24.63703125</v>
      </c>
      <c r="L18" s="385">
        <v>23.6476875</v>
      </c>
      <c r="M18" s="384">
        <v>25.017050000000001</v>
      </c>
      <c r="N18" s="384">
        <v>23.694749999999999</v>
      </c>
      <c r="O18" s="386">
        <f t="shared" si="0"/>
        <v>24.497446354166666</v>
      </c>
    </row>
    <row r="19" spans="1:15" ht="15.6" customHeight="1" x14ac:dyDescent="0.25">
      <c r="A19" s="7" t="s">
        <v>19</v>
      </c>
      <c r="B19" s="411" t="s">
        <v>263</v>
      </c>
      <c r="C19" s="382">
        <v>7.7523958333333329</v>
      </c>
      <c r="D19" s="382">
        <v>8.9364999999999988</v>
      </c>
      <c r="E19" s="382">
        <v>12.205249999999999</v>
      </c>
      <c r="F19" s="382">
        <v>11.832750000000001</v>
      </c>
      <c r="G19" s="382">
        <v>11.442614583333334</v>
      </c>
      <c r="H19" s="387">
        <v>11.604150000000001</v>
      </c>
      <c r="I19" s="382">
        <v>13.14775</v>
      </c>
      <c r="J19" s="382">
        <v>13.4963</v>
      </c>
      <c r="K19" s="384">
        <v>13.062249999999999</v>
      </c>
      <c r="L19" s="385">
        <v>13.056916666666666</v>
      </c>
      <c r="M19" s="384">
        <v>13.602075000000003</v>
      </c>
      <c r="N19" s="384">
        <v>14.157374999999998</v>
      </c>
      <c r="O19" s="386">
        <f t="shared" si="0"/>
        <v>12.024693923611112</v>
      </c>
    </row>
    <row r="20" spans="1:15" ht="15.6" customHeight="1" x14ac:dyDescent="0.25">
      <c r="A20" s="7" t="s">
        <v>232</v>
      </c>
      <c r="B20" s="411" t="s">
        <v>14</v>
      </c>
      <c r="C20" s="382">
        <v>19.616875</v>
      </c>
      <c r="D20" s="382">
        <v>19.733000000000001</v>
      </c>
      <c r="E20" s="382">
        <v>17.1371</v>
      </c>
      <c r="F20" s="382">
        <v>18.715999999999998</v>
      </c>
      <c r="G20" s="382">
        <v>17.055406249999997</v>
      </c>
      <c r="H20" s="387">
        <v>16.955299999999998</v>
      </c>
      <c r="I20" s="382">
        <v>22.152924999999996</v>
      </c>
      <c r="J20" s="382">
        <v>35.575699999999998</v>
      </c>
      <c r="K20" s="384">
        <v>36.088816666666666</v>
      </c>
      <c r="L20" s="385">
        <v>36.03003125</v>
      </c>
      <c r="M20" s="384">
        <v>45.845974999999996</v>
      </c>
      <c r="N20" s="384">
        <v>40.365625000000001</v>
      </c>
      <c r="O20" s="386">
        <f t="shared" si="0"/>
        <v>27.106062847222219</v>
      </c>
    </row>
    <row r="21" spans="1:15" ht="15.6" customHeight="1" x14ac:dyDescent="0.25">
      <c r="A21" s="7" t="s">
        <v>39</v>
      </c>
      <c r="B21" s="411" t="s">
        <v>14</v>
      </c>
      <c r="C21" s="382">
        <v>48.38</v>
      </c>
      <c r="D21" s="382">
        <v>47.329124999999998</v>
      </c>
      <c r="E21" s="382">
        <v>45.949850000000005</v>
      </c>
      <c r="F21" s="382">
        <v>42.524000000000001</v>
      </c>
      <c r="G21" s="382">
        <v>47.707114583333336</v>
      </c>
      <c r="H21" s="387">
        <v>52.328625000000002</v>
      </c>
      <c r="I21" s="382">
        <v>58.168499999999995</v>
      </c>
      <c r="J21" s="382">
        <v>57.240100000000005</v>
      </c>
      <c r="K21" s="384">
        <v>59.705249999999999</v>
      </c>
      <c r="L21" s="385">
        <v>56.772468750000002</v>
      </c>
      <c r="M21" s="384">
        <v>56.592641666666665</v>
      </c>
      <c r="N21" s="384">
        <v>53.572749999999999</v>
      </c>
      <c r="O21" s="386">
        <f t="shared" si="0"/>
        <v>52.189202083333328</v>
      </c>
    </row>
    <row r="22" spans="1:15" ht="15.6" customHeight="1" x14ac:dyDescent="0.25">
      <c r="A22" s="7" t="s">
        <v>20</v>
      </c>
      <c r="B22" s="411" t="s">
        <v>14</v>
      </c>
      <c r="C22" s="382">
        <v>12.817854166666667</v>
      </c>
      <c r="D22" s="382">
        <v>12.718875000000001</v>
      </c>
      <c r="E22" s="382">
        <v>12.276799999999998</v>
      </c>
      <c r="F22" s="382">
        <v>13.04175</v>
      </c>
      <c r="G22" s="382">
        <v>14.286020833333334</v>
      </c>
      <c r="H22" s="387">
        <v>18.0139</v>
      </c>
      <c r="I22" s="382">
        <v>17.661874999999998</v>
      </c>
      <c r="J22" s="382">
        <v>15.9094</v>
      </c>
      <c r="K22" s="384">
        <v>13.878125000000001</v>
      </c>
      <c r="L22" s="385">
        <v>11.10246875</v>
      </c>
      <c r="M22" s="384">
        <v>13.535524999999998</v>
      </c>
      <c r="N22" s="384">
        <v>13.8375</v>
      </c>
      <c r="O22" s="386">
        <f t="shared" si="0"/>
        <v>14.090007812500003</v>
      </c>
    </row>
    <row r="23" spans="1:15" ht="15.6" customHeight="1" x14ac:dyDescent="0.25">
      <c r="A23" s="7" t="s">
        <v>21</v>
      </c>
      <c r="B23" s="411" t="s">
        <v>14</v>
      </c>
      <c r="C23" s="382">
        <v>8.4707513661202185</v>
      </c>
      <c r="D23" s="382">
        <v>8.8436106557377041</v>
      </c>
      <c r="E23" s="382">
        <v>7.9307475409836057</v>
      </c>
      <c r="F23" s="382">
        <v>7.6016393442622938</v>
      </c>
      <c r="G23" s="382">
        <v>7.7271106557377038</v>
      </c>
      <c r="H23" s="387">
        <v>7.9714967213114729</v>
      </c>
      <c r="I23" s="382">
        <v>8.5068504098360656</v>
      </c>
      <c r="J23" s="382">
        <v>8.284403278688524</v>
      </c>
      <c r="K23" s="384">
        <v>8.8981557377049167</v>
      </c>
      <c r="L23" s="385">
        <v>7.9044791666666665</v>
      </c>
      <c r="M23" s="384">
        <v>13.142032786885247</v>
      </c>
      <c r="N23" s="384">
        <v>13.336475409836066</v>
      </c>
      <c r="O23" s="386">
        <f t="shared" si="0"/>
        <v>9.0514794228142073</v>
      </c>
    </row>
    <row r="24" spans="1:15" ht="15.6" customHeight="1" x14ac:dyDescent="0.25">
      <c r="A24" s="7" t="s">
        <v>240</v>
      </c>
      <c r="B24" s="411" t="s">
        <v>14</v>
      </c>
      <c r="C24" s="382">
        <v>23.203416666666669</v>
      </c>
      <c r="D24" s="382">
        <v>24.399625</v>
      </c>
      <c r="E24" s="382">
        <v>17.885625000000001</v>
      </c>
      <c r="F24" s="382">
        <v>12.157249999999999</v>
      </c>
      <c r="G24" s="382">
        <v>8.7569999999999997</v>
      </c>
      <c r="H24" s="387">
        <v>12.506175000000001</v>
      </c>
      <c r="I24" s="382">
        <v>19.233349999999998</v>
      </c>
      <c r="J24" s="382">
        <v>24.960393333333332</v>
      </c>
      <c r="K24" s="384">
        <v>25.4468125</v>
      </c>
      <c r="L24" s="385">
        <v>23.572812500000001</v>
      </c>
      <c r="M24" s="384">
        <v>27.876674999999999</v>
      </c>
      <c r="N24" s="384">
        <v>28.203125</v>
      </c>
      <c r="O24" s="386">
        <f t="shared" si="0"/>
        <v>20.683521666666667</v>
      </c>
    </row>
    <row r="25" spans="1:15" ht="15.6" customHeight="1" x14ac:dyDescent="0.25">
      <c r="A25" s="7" t="s">
        <v>337</v>
      </c>
      <c r="B25" s="411" t="s">
        <v>14</v>
      </c>
      <c r="C25" s="382">
        <v>22.585249999999998</v>
      </c>
      <c r="D25" s="382">
        <v>26.266249999999999</v>
      </c>
      <c r="E25" s="382">
        <v>16.627400000000002</v>
      </c>
      <c r="F25" s="382">
        <v>11.5115</v>
      </c>
      <c r="G25" s="382">
        <v>7.765614583333333</v>
      </c>
      <c r="H25" s="387">
        <v>10.5191</v>
      </c>
      <c r="I25" s="382">
        <v>16.723749999999999</v>
      </c>
      <c r="J25" s="382">
        <v>19.895099999999999</v>
      </c>
      <c r="K25" s="384">
        <v>21.743656250000001</v>
      </c>
      <c r="L25" s="385">
        <v>25.984697916666665</v>
      </c>
      <c r="M25" s="384">
        <v>28.347175000000004</v>
      </c>
      <c r="N25" s="384">
        <v>27.647124999999999</v>
      </c>
      <c r="O25" s="386">
        <f t="shared" si="0"/>
        <v>19.634718229166669</v>
      </c>
    </row>
    <row r="26" spans="1:15" ht="15.6" customHeight="1" x14ac:dyDescent="0.25">
      <c r="A26" s="7" t="s">
        <v>332</v>
      </c>
      <c r="B26" s="411" t="s">
        <v>14</v>
      </c>
      <c r="C26" s="389">
        <v>23.5</v>
      </c>
      <c r="D26" s="389">
        <v>23.5</v>
      </c>
      <c r="E26" s="382">
        <v>23.5</v>
      </c>
      <c r="F26" s="382">
        <v>23.5</v>
      </c>
      <c r="G26" s="382">
        <v>23.5</v>
      </c>
      <c r="H26" s="387">
        <v>23.5</v>
      </c>
      <c r="I26" s="382">
        <v>23.5</v>
      </c>
      <c r="J26" s="382">
        <v>23.5</v>
      </c>
      <c r="K26" s="382">
        <v>23.5</v>
      </c>
      <c r="L26" s="385">
        <v>23.5</v>
      </c>
      <c r="M26" s="384">
        <v>23.5</v>
      </c>
      <c r="N26" s="384">
        <v>23.5</v>
      </c>
      <c r="O26" s="386">
        <f>AVERAGE(C26:N26)</f>
        <v>23.5</v>
      </c>
    </row>
    <row r="27" spans="1:15" ht="15.6" customHeight="1" x14ac:dyDescent="0.25">
      <c r="A27" s="7" t="s">
        <v>219</v>
      </c>
      <c r="B27" s="411" t="s">
        <v>14</v>
      </c>
      <c r="C27" s="389">
        <v>15</v>
      </c>
      <c r="D27" s="389">
        <v>19.933333333333334</v>
      </c>
      <c r="E27" s="382">
        <v>25.18</v>
      </c>
      <c r="F27" s="382">
        <v>25</v>
      </c>
      <c r="G27" s="382">
        <f>F27+E27-F27</f>
        <v>25.18</v>
      </c>
      <c r="H27" s="382">
        <f>G27+F27/G27</f>
        <v>26.172851469420173</v>
      </c>
      <c r="I27" s="382">
        <f>H27+G27/G27</f>
        <v>27.172851469420173</v>
      </c>
      <c r="J27" s="382">
        <v>15</v>
      </c>
      <c r="K27" s="382">
        <v>25</v>
      </c>
      <c r="L27" s="385">
        <v>26.067</v>
      </c>
      <c r="M27" s="413">
        <v>17.8</v>
      </c>
      <c r="N27" s="413">
        <v>12.75</v>
      </c>
      <c r="O27" s="386">
        <f>AVERAGE(C27:N27)</f>
        <v>21.688003022681144</v>
      </c>
    </row>
    <row r="28" spans="1:15" ht="15.6" customHeight="1" x14ac:dyDescent="0.25">
      <c r="A28" s="7" t="s">
        <v>22</v>
      </c>
      <c r="B28" s="411" t="s">
        <v>14</v>
      </c>
      <c r="C28" s="389">
        <v>10.686944444444444</v>
      </c>
      <c r="D28" s="389">
        <v>10.5555</v>
      </c>
      <c r="E28" s="382">
        <v>10.419033333333331</v>
      </c>
      <c r="F28" s="382">
        <v>10.7</v>
      </c>
      <c r="G28" s="382">
        <v>9.3789999999999996</v>
      </c>
      <c r="H28" s="387">
        <v>9.4849000000000014</v>
      </c>
      <c r="I28" s="382">
        <v>10.34</v>
      </c>
      <c r="J28" s="382">
        <v>10.691366666666665</v>
      </c>
      <c r="K28" s="382">
        <v>11.380208333333332</v>
      </c>
      <c r="L28" s="385">
        <v>10.7125</v>
      </c>
      <c r="M28" s="413">
        <v>10.858000000000001</v>
      </c>
      <c r="N28" s="413">
        <v>11.399749999999999</v>
      </c>
      <c r="O28" s="386">
        <f>AVERAGE(C28:N28)</f>
        <v>10.550600231481482</v>
      </c>
    </row>
    <row r="29" spans="1:15" ht="15.6" customHeight="1" x14ac:dyDescent="0.25">
      <c r="A29" s="7" t="s">
        <v>23</v>
      </c>
      <c r="B29" s="411" t="s">
        <v>14</v>
      </c>
      <c r="C29" s="389">
        <v>10.314305555555556</v>
      </c>
      <c r="D29" s="389">
        <v>11.63125</v>
      </c>
      <c r="E29" s="382">
        <v>11.798677777777778</v>
      </c>
      <c r="F29" s="382">
        <v>11.536666666666667</v>
      </c>
      <c r="G29" s="382">
        <v>12.152181712962964</v>
      </c>
      <c r="H29" s="387">
        <v>10.572444444444445</v>
      </c>
      <c r="I29" s="382">
        <v>12.29351388888889</v>
      </c>
      <c r="J29" s="382">
        <v>12.789752276867031</v>
      </c>
      <c r="K29" s="382">
        <v>13.896944444444447</v>
      </c>
      <c r="L29" s="385">
        <v>12.424180555555557</v>
      </c>
      <c r="M29" s="413">
        <v>15.760566666666668</v>
      </c>
      <c r="N29" s="413">
        <v>22.128972222222224</v>
      </c>
      <c r="O29" s="386">
        <f t="shared" si="0"/>
        <v>13.10828801767102</v>
      </c>
    </row>
    <row r="30" spans="1:15" ht="15.6" customHeight="1" x14ac:dyDescent="0.25">
      <c r="A30" s="7" t="s">
        <v>24</v>
      </c>
      <c r="B30" s="411" t="s">
        <v>14</v>
      </c>
      <c r="C30" s="389">
        <v>4.570666666666666</v>
      </c>
      <c r="D30" s="389">
        <v>5.0495000000000001</v>
      </c>
      <c r="E30" s="382">
        <v>4.0817166666666669</v>
      </c>
      <c r="F30" s="382">
        <v>3.74925</v>
      </c>
      <c r="G30" s="382">
        <v>4.1446041666666673</v>
      </c>
      <c r="H30" s="387">
        <v>4.5678000000000001</v>
      </c>
      <c r="I30" s="382">
        <v>4.5583749999999998</v>
      </c>
      <c r="J30" s="382">
        <v>4.5884</v>
      </c>
      <c r="K30" s="382">
        <v>4.6446249999999996</v>
      </c>
      <c r="L30" s="385">
        <v>5.1893124999999998</v>
      </c>
      <c r="M30" s="413">
        <v>5.6679666666666666</v>
      </c>
      <c r="N30" s="413">
        <v>6.593</v>
      </c>
      <c r="O30" s="386">
        <f t="shared" si="0"/>
        <v>4.7837680555555551</v>
      </c>
    </row>
    <row r="31" spans="1:15" ht="15.6" customHeight="1" x14ac:dyDescent="0.25">
      <c r="A31" s="7" t="s">
        <v>273</v>
      </c>
      <c r="B31" s="411" t="s">
        <v>340</v>
      </c>
      <c r="C31" s="382"/>
      <c r="D31" s="389"/>
      <c r="E31" s="382"/>
      <c r="F31" s="382"/>
      <c r="G31" s="382"/>
      <c r="H31" s="390"/>
      <c r="I31" s="382"/>
      <c r="J31" s="382"/>
      <c r="K31" s="382">
        <v>5.0625</v>
      </c>
      <c r="L31" s="382">
        <v>5.8832500000000003</v>
      </c>
      <c r="M31" s="382">
        <v>5.7846000000000002</v>
      </c>
      <c r="N31" s="384">
        <v>7.375</v>
      </c>
      <c r="O31" s="386">
        <f t="shared" si="0"/>
        <v>6.0263375000000003</v>
      </c>
    </row>
    <row r="32" spans="1:15" ht="15.6" customHeight="1" x14ac:dyDescent="0.25">
      <c r="A32" s="7" t="s">
        <v>241</v>
      </c>
      <c r="B32" s="411" t="s">
        <v>14</v>
      </c>
      <c r="C32" s="382">
        <v>14.5335625</v>
      </c>
      <c r="D32" s="382">
        <v>17.487375</v>
      </c>
      <c r="E32" s="382">
        <v>18.545200000000001</v>
      </c>
      <c r="F32" s="382">
        <v>17.2</v>
      </c>
      <c r="G32" s="382">
        <v>12.871018749999999</v>
      </c>
      <c r="H32" s="390">
        <v>13.848600000000001</v>
      </c>
      <c r="I32" s="382">
        <v>17.308038333333332</v>
      </c>
      <c r="J32" s="382">
        <v>17.157900000000001</v>
      </c>
      <c r="K32" s="384">
        <v>17.238499999999998</v>
      </c>
      <c r="L32" s="385">
        <v>16.926833333333335</v>
      </c>
      <c r="M32" s="384">
        <v>17.5</v>
      </c>
      <c r="N32" s="384">
        <v>17.893833333333333</v>
      </c>
      <c r="O32" s="386">
        <f t="shared" si="0"/>
        <v>16.54257177083333</v>
      </c>
    </row>
    <row r="33" spans="1:15" ht="15.6" customHeight="1" x14ac:dyDescent="0.25">
      <c r="A33" s="7" t="s">
        <v>25</v>
      </c>
      <c r="B33" s="411" t="s">
        <v>14</v>
      </c>
      <c r="C33" s="382">
        <v>10.132416666666668</v>
      </c>
      <c r="D33" s="382">
        <v>10.008125</v>
      </c>
      <c r="E33" s="382">
        <v>10.610774999999999</v>
      </c>
      <c r="F33" s="382">
        <v>9.9247499999999995</v>
      </c>
      <c r="G33" s="382">
        <v>9.3165624999999999</v>
      </c>
      <c r="H33" s="387">
        <v>9.4718499999999999</v>
      </c>
      <c r="I33" s="382">
        <v>11.449625000000001</v>
      </c>
      <c r="J33" s="382">
        <v>12.479066666666665</v>
      </c>
      <c r="K33" s="384">
        <v>13.746916666666667</v>
      </c>
      <c r="L33" s="385">
        <v>14.978270833333333</v>
      </c>
      <c r="M33" s="384">
        <v>17.480525</v>
      </c>
      <c r="N33" s="384">
        <v>19.370625</v>
      </c>
      <c r="O33" s="386">
        <f t="shared" si="0"/>
        <v>12.414125694444444</v>
      </c>
    </row>
    <row r="34" spans="1:15" ht="15.6" customHeight="1" thickBot="1" x14ac:dyDescent="0.3">
      <c r="A34" s="391" t="s">
        <v>26</v>
      </c>
      <c r="B34" s="414" t="s">
        <v>263</v>
      </c>
      <c r="C34" s="392">
        <v>6.8217857142857152</v>
      </c>
      <c r="D34" s="392">
        <v>7.2010000000000005</v>
      </c>
      <c r="E34" s="392">
        <v>8.9864928571428582</v>
      </c>
      <c r="F34" s="392">
        <v>9.5019285714285715</v>
      </c>
      <c r="G34" s="392">
        <v>7.2705877976190472</v>
      </c>
      <c r="H34" s="415">
        <v>7.4090785714285712</v>
      </c>
      <c r="I34" s="392">
        <v>8.2547114661654124</v>
      </c>
      <c r="J34" s="392">
        <v>8.1820428571428572</v>
      </c>
      <c r="K34" s="394">
        <v>7.9104776785714286</v>
      </c>
      <c r="L34" s="395">
        <v>14.66445238095238</v>
      </c>
      <c r="M34" s="394">
        <v>9.3955285714285708</v>
      </c>
      <c r="N34" s="394">
        <v>11.396553571428571</v>
      </c>
      <c r="O34" s="396">
        <f t="shared" si="0"/>
        <v>8.9162200031328318</v>
      </c>
    </row>
    <row r="35" spans="1:15" ht="6" customHeight="1" thickTop="1" x14ac:dyDescent="0.25">
      <c r="A35" s="231"/>
      <c r="B35" s="311"/>
      <c r="C35" s="335"/>
      <c r="D35" s="307"/>
      <c r="E35" s="335"/>
      <c r="F35" s="377"/>
      <c r="G35" s="378"/>
      <c r="H35" s="8"/>
      <c r="I35" s="335"/>
      <c r="J35" s="335"/>
      <c r="K35" s="336"/>
      <c r="L35" s="292"/>
      <c r="M35" s="336"/>
      <c r="N35" s="336"/>
      <c r="O35" s="337"/>
    </row>
    <row r="36" spans="1:15" ht="6" customHeight="1" x14ac:dyDescent="0.25">
      <c r="A36" s="231"/>
      <c r="B36" s="311"/>
      <c r="C36" s="335"/>
      <c r="D36" s="307"/>
      <c r="E36" s="335"/>
      <c r="F36" s="377"/>
      <c r="G36" s="378"/>
      <c r="H36" s="378"/>
      <c r="I36" s="335"/>
      <c r="J36" s="335"/>
      <c r="K36" s="336"/>
      <c r="L36" s="292"/>
      <c r="M36" s="336"/>
      <c r="N36" s="336"/>
      <c r="O36" s="337"/>
    </row>
    <row r="37" spans="1:15" ht="16.5" customHeight="1" x14ac:dyDescent="0.25">
      <c r="A37" s="379"/>
      <c r="B37" s="311"/>
      <c r="C37" s="8"/>
      <c r="D37" s="8"/>
      <c r="E37" s="335"/>
      <c r="F37" s="380"/>
      <c r="G37" s="335"/>
      <c r="H37" s="380"/>
      <c r="I37" s="380"/>
      <c r="J37" s="380"/>
      <c r="K37" s="336"/>
      <c r="L37" s="8"/>
      <c r="M37" s="336"/>
      <c r="N37" s="336"/>
      <c r="O37" s="337"/>
    </row>
    <row r="38" spans="1:15" ht="22.5" customHeight="1" x14ac:dyDescent="0.25">
      <c r="A38" s="723" t="s">
        <v>367</v>
      </c>
      <c r="B38" s="723"/>
      <c r="C38" s="723"/>
      <c r="D38" s="723"/>
      <c r="E38" s="723"/>
      <c r="F38" s="723"/>
      <c r="G38" s="723"/>
      <c r="H38" s="723"/>
      <c r="I38" s="723"/>
      <c r="J38" s="723"/>
      <c r="K38" s="723"/>
      <c r="L38" s="723"/>
      <c r="M38" s="723"/>
      <c r="N38" s="723"/>
      <c r="O38" s="723"/>
    </row>
    <row r="39" spans="1:15" ht="11.25" customHeight="1" thickBot="1" x14ac:dyDescent="0.3">
      <c r="A39" s="306"/>
      <c r="B39" s="306"/>
      <c r="C39" s="306"/>
      <c r="D39" s="306"/>
      <c r="E39" s="335"/>
      <c r="F39" s="306"/>
      <c r="G39" s="306"/>
      <c r="H39" s="306"/>
      <c r="I39" s="306"/>
      <c r="J39" s="306"/>
      <c r="K39" s="306"/>
      <c r="L39" s="306"/>
      <c r="M39" s="306"/>
      <c r="N39" s="306"/>
      <c r="O39" s="381"/>
    </row>
    <row r="40" spans="1:15" s="313" customFormat="1" ht="16.5" customHeight="1" thickTop="1" x14ac:dyDescent="0.25">
      <c r="A40" s="365"/>
      <c r="B40" s="365"/>
      <c r="C40" s="365"/>
      <c r="D40" s="365"/>
      <c r="E40" s="416"/>
      <c r="F40" s="365"/>
      <c r="G40" s="365"/>
      <c r="H40" s="365"/>
      <c r="I40" s="365"/>
      <c r="J40" s="365"/>
      <c r="K40" s="365"/>
      <c r="L40" s="365"/>
      <c r="M40" s="365"/>
      <c r="N40" s="365"/>
      <c r="O40" s="365"/>
    </row>
    <row r="41" spans="1:15" s="313" customFormat="1" ht="16.5" customHeight="1" thickBot="1" x14ac:dyDescent="0.3">
      <c r="A41" s="366" t="s">
        <v>0</v>
      </c>
      <c r="B41" s="366" t="s">
        <v>263</v>
      </c>
      <c r="C41" s="366" t="s">
        <v>1</v>
      </c>
      <c r="D41" s="366" t="s">
        <v>2</v>
      </c>
      <c r="E41" s="417" t="s">
        <v>3</v>
      </c>
      <c r="F41" s="366" t="s">
        <v>4</v>
      </c>
      <c r="G41" s="366" t="s">
        <v>5</v>
      </c>
      <c r="H41" s="366" t="s">
        <v>6</v>
      </c>
      <c r="I41" s="366" t="s">
        <v>7</v>
      </c>
      <c r="J41" s="366" t="s">
        <v>8</v>
      </c>
      <c r="K41" s="366" t="s">
        <v>9</v>
      </c>
      <c r="L41" s="366" t="s">
        <v>339</v>
      </c>
      <c r="M41" s="366" t="s">
        <v>11</v>
      </c>
      <c r="N41" s="366" t="s">
        <v>12</v>
      </c>
      <c r="O41" s="366" t="s">
        <v>13</v>
      </c>
    </row>
    <row r="42" spans="1:15" ht="16.5" customHeight="1" thickTop="1" x14ac:dyDescent="0.25">
      <c r="A42" s="7" t="s">
        <v>242</v>
      </c>
      <c r="B42" s="411" t="s">
        <v>14</v>
      </c>
      <c r="C42" s="382">
        <v>15.456322916666666</v>
      </c>
      <c r="D42" s="382">
        <v>13.503625</v>
      </c>
      <c r="E42" s="382">
        <v>13.829575</v>
      </c>
      <c r="F42" s="382">
        <v>11.807949999999998</v>
      </c>
      <c r="G42" s="382">
        <v>12.570812500000001</v>
      </c>
      <c r="H42" s="383">
        <v>16.088899999999999</v>
      </c>
      <c r="I42" s="382">
        <v>17.894749999999998</v>
      </c>
      <c r="J42" s="382">
        <v>16.641833333333334</v>
      </c>
      <c r="K42" s="384">
        <v>17.627937500000002</v>
      </c>
      <c r="L42" s="385">
        <v>22.841895833333336</v>
      </c>
      <c r="M42" s="384">
        <v>20.753550000000001</v>
      </c>
      <c r="N42" s="384">
        <v>20.176749999999998</v>
      </c>
      <c r="O42" s="386">
        <f>AVERAGE(C42:N42)</f>
        <v>16.599491840277775</v>
      </c>
    </row>
    <row r="43" spans="1:15" ht="16.5" customHeight="1" x14ac:dyDescent="0.25">
      <c r="A43" s="7" t="s">
        <v>203</v>
      </c>
      <c r="B43" s="411" t="s">
        <v>14</v>
      </c>
      <c r="C43" s="382">
        <v>11.343604166666665</v>
      </c>
      <c r="D43" s="382">
        <v>10.455625</v>
      </c>
      <c r="E43" s="382">
        <v>10.864500000000001</v>
      </c>
      <c r="F43" s="382">
        <v>10.81625</v>
      </c>
      <c r="G43" s="382">
        <v>14.029010416666665</v>
      </c>
      <c r="H43" s="387">
        <v>14.882099999999999</v>
      </c>
      <c r="I43" s="382">
        <v>17.742874999999998</v>
      </c>
      <c r="J43" s="382">
        <v>14.633333333333335</v>
      </c>
      <c r="K43" s="384">
        <v>16.777093749999999</v>
      </c>
      <c r="L43" s="385">
        <v>18.105093750000002</v>
      </c>
      <c r="M43" s="384">
        <v>19.064399999999999</v>
      </c>
      <c r="N43" s="384">
        <v>19.104083333333335</v>
      </c>
      <c r="O43" s="386">
        <f t="shared" ref="O43:O65" si="1">AVERAGE(C43:N43)</f>
        <v>14.818164062500001</v>
      </c>
    </row>
    <row r="44" spans="1:15" ht="16.5" customHeight="1" x14ac:dyDescent="0.25">
      <c r="A44" s="7" t="s">
        <v>27</v>
      </c>
      <c r="B44" s="411" t="s">
        <v>14</v>
      </c>
      <c r="C44" s="382">
        <v>9.8226249999999986</v>
      </c>
      <c r="D44" s="382">
        <v>9.5662500000000001</v>
      </c>
      <c r="E44" s="382">
        <v>10.029574999999999</v>
      </c>
      <c r="F44" s="382">
        <v>10.120249999999999</v>
      </c>
      <c r="G44" s="382">
        <v>9.4642291666666676</v>
      </c>
      <c r="H44" s="387">
        <v>9.1051500000000001</v>
      </c>
      <c r="I44" s="382">
        <v>10.698874999999999</v>
      </c>
      <c r="J44" s="382">
        <v>14.4322</v>
      </c>
      <c r="K44" s="384">
        <v>16.1135625</v>
      </c>
      <c r="L44" s="385">
        <v>16.303843749999999</v>
      </c>
      <c r="M44" s="384">
        <v>16.644275</v>
      </c>
      <c r="N44" s="384">
        <v>19.353624999999997</v>
      </c>
      <c r="O44" s="386">
        <f t="shared" si="1"/>
        <v>12.637871701388889</v>
      </c>
    </row>
    <row r="45" spans="1:15" ht="16.5" customHeight="1" x14ac:dyDescent="0.25">
      <c r="A45" s="7" t="s">
        <v>32</v>
      </c>
      <c r="B45" s="411" t="s">
        <v>263</v>
      </c>
      <c r="C45" s="382">
        <v>14.434916666666666</v>
      </c>
      <c r="D45" s="382">
        <v>15.216666666666667</v>
      </c>
      <c r="E45" s="382">
        <v>15.933333333333334</v>
      </c>
      <c r="F45" s="388">
        <v>16.666666666666668</v>
      </c>
      <c r="G45" s="389">
        <v>12.395833333333334</v>
      </c>
      <c r="H45" s="389">
        <v>13.68</v>
      </c>
      <c r="I45" s="382">
        <v>14.571833333333332</v>
      </c>
      <c r="J45" s="382">
        <v>11.273366666666666</v>
      </c>
      <c r="K45" s="384">
        <v>11.163343749999999</v>
      </c>
      <c r="L45" s="385">
        <v>10.682343749999999</v>
      </c>
      <c r="M45" s="384">
        <v>12.474133333333331</v>
      </c>
      <c r="N45" s="384">
        <v>13.574874999999999</v>
      </c>
      <c r="O45" s="386">
        <f t="shared" si="1"/>
        <v>13.505609374999997</v>
      </c>
    </row>
    <row r="46" spans="1:15" ht="16.5" customHeight="1" x14ac:dyDescent="0.25">
      <c r="A46" s="7" t="s">
        <v>363</v>
      </c>
      <c r="B46" s="411" t="s">
        <v>263</v>
      </c>
      <c r="C46" s="382"/>
      <c r="D46" s="382"/>
      <c r="E46" s="382"/>
      <c r="F46" s="382"/>
      <c r="G46" s="382"/>
      <c r="H46" s="387"/>
      <c r="I46" s="382"/>
      <c r="J46" s="382"/>
      <c r="K46" s="384"/>
      <c r="L46" s="384"/>
      <c r="M46" s="384"/>
      <c r="N46" s="384"/>
      <c r="O46" s="386"/>
    </row>
    <row r="47" spans="1:15" ht="16.5" customHeight="1" x14ac:dyDescent="0.25">
      <c r="A47" s="7" t="s">
        <v>33</v>
      </c>
      <c r="B47" s="411" t="s">
        <v>263</v>
      </c>
      <c r="C47" s="382">
        <v>2.0562499999999999</v>
      </c>
      <c r="D47" s="382">
        <v>2</v>
      </c>
      <c r="E47" s="382">
        <v>1.9983</v>
      </c>
      <c r="F47" s="382">
        <v>1.9957499999999999</v>
      </c>
      <c r="G47" s="382">
        <v>1.9116666666666666</v>
      </c>
      <c r="H47" s="387">
        <v>2.0116000000000001</v>
      </c>
      <c r="I47" s="382">
        <v>2.1248750000000003</v>
      </c>
      <c r="J47" s="382">
        <v>2.1162999999999998</v>
      </c>
      <c r="K47" s="384">
        <v>2.1111874999999998</v>
      </c>
      <c r="L47" s="384">
        <v>2.1159166666666662</v>
      </c>
      <c r="M47" s="384">
        <v>2.114325</v>
      </c>
      <c r="N47" s="384">
        <v>2.145375</v>
      </c>
      <c r="O47" s="386">
        <f t="shared" si="1"/>
        <v>2.058462152777778</v>
      </c>
    </row>
    <row r="48" spans="1:15" ht="16.5" customHeight="1" x14ac:dyDescent="0.25">
      <c r="A48" s="7" t="s">
        <v>34</v>
      </c>
      <c r="B48" s="411" t="s">
        <v>263</v>
      </c>
      <c r="C48" s="382">
        <v>30.747562500000001</v>
      </c>
      <c r="D48" s="382">
        <v>32.774875000000002</v>
      </c>
      <c r="E48" s="382">
        <v>32.414574999999999</v>
      </c>
      <c r="F48" s="382">
        <v>31.657916666666669</v>
      </c>
      <c r="G48" s="382">
        <v>31.912833333333332</v>
      </c>
      <c r="H48" s="387">
        <v>37.681799999999996</v>
      </c>
      <c r="I48" s="382">
        <v>41.708125000000003</v>
      </c>
      <c r="J48" s="382">
        <v>37.1873</v>
      </c>
      <c r="K48" s="384">
        <v>34.034437499999996</v>
      </c>
      <c r="L48" s="385">
        <v>34.511249999999997</v>
      </c>
      <c r="M48" s="384">
        <v>42.107950000000002</v>
      </c>
      <c r="N48" s="384">
        <v>42.778500000000001</v>
      </c>
      <c r="O48" s="386">
        <f t="shared" si="1"/>
        <v>35.793093750000004</v>
      </c>
    </row>
    <row r="49" spans="1:15" ht="16.5" customHeight="1" x14ac:dyDescent="0.25">
      <c r="A49" s="7" t="s">
        <v>364</v>
      </c>
      <c r="B49" s="411" t="s">
        <v>356</v>
      </c>
      <c r="C49" s="382">
        <v>16.713833333333334</v>
      </c>
      <c r="D49" s="382">
        <v>18.458408333333331</v>
      </c>
      <c r="E49" s="382">
        <v>20.531558333333336</v>
      </c>
      <c r="F49" s="382">
        <v>26.039200000000001</v>
      </c>
      <c r="G49" s="382">
        <v>33.743661805555561</v>
      </c>
      <c r="H49" s="387">
        <v>15.861635000000001</v>
      </c>
      <c r="I49" s="382">
        <v>10.39465</v>
      </c>
      <c r="J49" s="382">
        <v>8.0831799999999987</v>
      </c>
      <c r="K49" s="384">
        <v>8.6986500000000007</v>
      </c>
      <c r="L49" s="385">
        <v>8.1250125000000004</v>
      </c>
      <c r="M49" s="384">
        <v>11.054021666666666</v>
      </c>
      <c r="N49" s="384">
        <v>20.737275</v>
      </c>
      <c r="O49" s="386">
        <f t="shared" si="1"/>
        <v>16.536757164351854</v>
      </c>
    </row>
    <row r="50" spans="1:15" ht="16.5" customHeight="1" x14ac:dyDescent="0.25">
      <c r="A50" s="7" t="s">
        <v>35</v>
      </c>
      <c r="B50" s="411" t="s">
        <v>263</v>
      </c>
      <c r="C50" s="382">
        <v>21.140249999999998</v>
      </c>
      <c r="D50" s="382">
        <v>22.272125000000003</v>
      </c>
      <c r="E50" s="382">
        <v>23.672374999999999</v>
      </c>
      <c r="F50" s="382">
        <v>21.724499999999999</v>
      </c>
      <c r="G50" s="382">
        <v>15.968947916666666</v>
      </c>
      <c r="H50" s="387">
        <v>21.877274999999997</v>
      </c>
      <c r="I50" s="382">
        <v>25.837875</v>
      </c>
      <c r="J50" s="382">
        <v>24.681000000000001</v>
      </c>
      <c r="K50" s="384">
        <v>26.789093749999996</v>
      </c>
      <c r="L50" s="385">
        <v>27.670541666666669</v>
      </c>
      <c r="M50" s="384">
        <v>36.23787500000001</v>
      </c>
      <c r="N50" s="384">
        <v>38.199124999999995</v>
      </c>
      <c r="O50" s="386">
        <f t="shared" si="1"/>
        <v>25.505915277777778</v>
      </c>
    </row>
    <row r="51" spans="1:15" ht="16.5" customHeight="1" x14ac:dyDescent="0.25">
      <c r="A51" s="7" t="s">
        <v>317</v>
      </c>
      <c r="B51" s="411" t="s">
        <v>356</v>
      </c>
      <c r="C51" s="382">
        <v>20.191666666666666</v>
      </c>
      <c r="D51" s="382">
        <v>15.7</v>
      </c>
      <c r="E51" s="382">
        <v>18.906666666666666</v>
      </c>
      <c r="F51" s="382">
        <v>24.341666666666669</v>
      </c>
      <c r="G51" s="382">
        <v>23.108333333333334</v>
      </c>
      <c r="H51" s="387">
        <v>38.489600000000003</v>
      </c>
      <c r="I51" s="382">
        <v>57.25</v>
      </c>
      <c r="J51" s="382">
        <v>42.441800000000001</v>
      </c>
      <c r="K51" s="384">
        <v>33.320166666666665</v>
      </c>
      <c r="L51" s="385">
        <v>30.946249999999999</v>
      </c>
      <c r="M51" s="384">
        <v>31.165733333333332</v>
      </c>
      <c r="N51" s="384">
        <v>31.951999999999998</v>
      </c>
      <c r="O51" s="386">
        <f t="shared" si="1"/>
        <v>30.651156944444448</v>
      </c>
    </row>
    <row r="52" spans="1:15" ht="16.5" customHeight="1" x14ac:dyDescent="0.25">
      <c r="A52" s="7" t="s">
        <v>300</v>
      </c>
      <c r="B52" s="411" t="s">
        <v>356</v>
      </c>
      <c r="C52" s="382">
        <v>35.64</v>
      </c>
      <c r="D52" s="382">
        <v>35.400000000000006</v>
      </c>
      <c r="E52" s="382">
        <v>34.200000000000003</v>
      </c>
      <c r="F52" s="382">
        <v>25.200000000000003</v>
      </c>
      <c r="G52" s="382">
        <v>18.387499999999999</v>
      </c>
      <c r="H52" s="387">
        <v>28.822000000000003</v>
      </c>
      <c r="I52" s="382">
        <v>34.548000000000002</v>
      </c>
      <c r="J52" s="382">
        <v>37.1</v>
      </c>
      <c r="K52" s="384">
        <v>36.832500000000003</v>
      </c>
      <c r="L52" s="385">
        <v>28.779083333333332</v>
      </c>
      <c r="M52" s="384">
        <v>30</v>
      </c>
      <c r="N52" s="384">
        <v>26.759999999999998</v>
      </c>
      <c r="O52" s="386">
        <f t="shared" si="1"/>
        <v>30.972423611111111</v>
      </c>
    </row>
    <row r="53" spans="1:15" ht="16.5" customHeight="1" x14ac:dyDescent="0.25">
      <c r="A53" s="7" t="s">
        <v>36</v>
      </c>
      <c r="B53" s="411" t="s">
        <v>263</v>
      </c>
      <c r="C53" s="382">
        <v>28.115916666666667</v>
      </c>
      <c r="D53" s="382">
        <v>27.262249999999998</v>
      </c>
      <c r="E53" s="382">
        <v>27.605799999999999</v>
      </c>
      <c r="F53" s="382">
        <v>27.191499999999998</v>
      </c>
      <c r="G53" s="382">
        <v>26.272541666666665</v>
      </c>
      <c r="H53" s="387">
        <v>26.626899999999999</v>
      </c>
      <c r="I53" s="382">
        <v>30.87425</v>
      </c>
      <c r="J53" s="382">
        <v>29.4815</v>
      </c>
      <c r="K53" s="384">
        <v>29.61134375</v>
      </c>
      <c r="L53" s="385">
        <v>31.339447916666664</v>
      </c>
      <c r="M53" s="384">
        <v>35.302049999999994</v>
      </c>
      <c r="N53" s="384">
        <v>36.511624999999995</v>
      </c>
      <c r="O53" s="386">
        <f t="shared" si="1"/>
        <v>29.682927083333329</v>
      </c>
    </row>
    <row r="54" spans="1:15" ht="16.5" customHeight="1" x14ac:dyDescent="0.25">
      <c r="A54" s="7" t="s">
        <v>303</v>
      </c>
      <c r="B54" s="411" t="s">
        <v>263</v>
      </c>
      <c r="C54" s="382">
        <v>7.2170624999999999</v>
      </c>
      <c r="D54" s="382">
        <v>8.1623750000000008</v>
      </c>
      <c r="E54" s="382">
        <v>6.2877750000000008</v>
      </c>
      <c r="F54" s="382">
        <v>5.5582499999999992</v>
      </c>
      <c r="G54" s="382">
        <v>5.1657395833333339</v>
      </c>
      <c r="H54" s="387">
        <v>5.6280499999999991</v>
      </c>
      <c r="I54" s="382">
        <v>5.5513750000000002</v>
      </c>
      <c r="J54" s="382">
        <v>5.3089999999999993</v>
      </c>
      <c r="K54" s="384">
        <v>5.5691249999999997</v>
      </c>
      <c r="L54" s="385">
        <v>5.6622812499999995</v>
      </c>
      <c r="M54" s="384">
        <v>5.63</v>
      </c>
      <c r="N54" s="384">
        <v>6.1907499999999995</v>
      </c>
      <c r="O54" s="386">
        <f t="shared" si="1"/>
        <v>5.9943152777777771</v>
      </c>
    </row>
    <row r="55" spans="1:15" ht="16.5" customHeight="1" x14ac:dyDescent="0.25">
      <c r="A55" s="7" t="s">
        <v>346</v>
      </c>
      <c r="B55" s="411" t="s">
        <v>263</v>
      </c>
      <c r="C55" s="382">
        <v>4.75</v>
      </c>
      <c r="D55" s="382">
        <v>7</v>
      </c>
      <c r="E55" s="382">
        <v>5</v>
      </c>
      <c r="F55" s="382">
        <v>4</v>
      </c>
      <c r="G55" s="382"/>
      <c r="H55" s="387">
        <v>1.783175</v>
      </c>
      <c r="I55" s="382"/>
      <c r="J55" s="382">
        <v>3.4406666666666665</v>
      </c>
      <c r="K55" s="384">
        <v>3.7016666666666671</v>
      </c>
      <c r="L55" s="385">
        <v>3.3895</v>
      </c>
      <c r="M55" s="384">
        <v>3.4329000000000001</v>
      </c>
      <c r="N55" s="384">
        <v>3.7960000000000003</v>
      </c>
      <c r="O55" s="386">
        <f>AVERAGE(C55:N55)</f>
        <v>4.0293908333333324</v>
      </c>
    </row>
    <row r="56" spans="1:15" ht="16.5" customHeight="1" x14ac:dyDescent="0.25">
      <c r="A56" s="7" t="s">
        <v>318</v>
      </c>
      <c r="B56" s="411" t="s">
        <v>263</v>
      </c>
      <c r="C56" s="382">
        <v>1.9375</v>
      </c>
      <c r="D56" s="382">
        <v>1.9477500000000001</v>
      </c>
      <c r="E56" s="382">
        <v>1.8554000000000002</v>
      </c>
      <c r="F56" s="382">
        <v>1.6287499999999999</v>
      </c>
      <c r="G56" s="382">
        <v>1.7538958333333334</v>
      </c>
      <c r="H56" s="387">
        <v>3.4701666666666666</v>
      </c>
      <c r="I56" s="382">
        <v>1.4356249999999999</v>
      </c>
      <c r="J56" s="382">
        <v>4.0007999999999999</v>
      </c>
      <c r="K56" s="384">
        <v>3.6825000000000001</v>
      </c>
      <c r="L56" s="385">
        <v>3.7705000000000002</v>
      </c>
      <c r="M56" s="384">
        <v>4</v>
      </c>
      <c r="N56" s="384">
        <v>3.8106666666666662</v>
      </c>
      <c r="O56" s="386">
        <f>AVERAGE(C56:N56)</f>
        <v>2.7744628472222224</v>
      </c>
    </row>
    <row r="57" spans="1:15" ht="16.5" customHeight="1" x14ac:dyDescent="0.25">
      <c r="A57" s="7" t="s">
        <v>250</v>
      </c>
      <c r="B57" s="411" t="s">
        <v>14</v>
      </c>
      <c r="C57" s="382">
        <v>62.734375</v>
      </c>
      <c r="D57" s="382">
        <v>61.356250000000003</v>
      </c>
      <c r="E57" s="382">
        <v>59.072800000000008</v>
      </c>
      <c r="F57" s="382">
        <v>56.666499999999999</v>
      </c>
      <c r="G57" s="382">
        <v>55.154906250000003</v>
      </c>
      <c r="H57" s="387">
        <v>56.516100000000009</v>
      </c>
      <c r="I57" s="382">
        <v>56.592125000000003</v>
      </c>
      <c r="J57" s="382">
        <v>56.634699999999995</v>
      </c>
      <c r="K57" s="384">
        <v>56.4375</v>
      </c>
      <c r="L57" s="385">
        <v>62.111958333333327</v>
      </c>
      <c r="M57" s="384">
        <v>63.708600000000004</v>
      </c>
      <c r="N57" s="384">
        <v>63.112499999999997</v>
      </c>
      <c r="O57" s="386">
        <f t="shared" si="1"/>
        <v>59.174859548611117</v>
      </c>
    </row>
    <row r="58" spans="1:15" ht="16.5" customHeight="1" x14ac:dyDescent="0.25">
      <c r="A58" s="7" t="s">
        <v>251</v>
      </c>
      <c r="B58" s="411" t="s">
        <v>14</v>
      </c>
      <c r="C58" s="382">
        <v>62.734375</v>
      </c>
      <c r="D58" s="382">
        <v>61.356250000000003</v>
      </c>
      <c r="E58" s="382">
        <v>59.072800000000008</v>
      </c>
      <c r="F58" s="382">
        <v>56.166499999999999</v>
      </c>
      <c r="G58" s="382">
        <v>53.369791666666664</v>
      </c>
      <c r="H58" s="387">
        <v>56.227100000000007</v>
      </c>
      <c r="I58" s="382">
        <v>56.596124999999994</v>
      </c>
      <c r="J58" s="382">
        <v>56.548500000000004</v>
      </c>
      <c r="K58" s="384">
        <v>56.421875</v>
      </c>
      <c r="L58" s="385">
        <v>62.204416666666674</v>
      </c>
      <c r="M58" s="384">
        <v>62.445</v>
      </c>
      <c r="N58" s="384">
        <v>62.5</v>
      </c>
      <c r="O58" s="386">
        <f t="shared" si="1"/>
        <v>58.803561111111122</v>
      </c>
    </row>
    <row r="59" spans="1:15" ht="16.5" customHeight="1" x14ac:dyDescent="0.25">
      <c r="A59" s="7" t="s">
        <v>252</v>
      </c>
      <c r="B59" s="411" t="s">
        <v>14</v>
      </c>
      <c r="C59" s="382">
        <v>37.09375</v>
      </c>
      <c r="D59" s="382">
        <v>35.875</v>
      </c>
      <c r="E59" s="382">
        <v>34.914999999999999</v>
      </c>
      <c r="F59" s="382">
        <v>36.024999999999999</v>
      </c>
      <c r="G59" s="382">
        <v>38.800104166666671</v>
      </c>
      <c r="H59" s="387">
        <v>36.924925000000002</v>
      </c>
      <c r="I59" s="382">
        <v>39.045749999999998</v>
      </c>
      <c r="J59" s="382">
        <v>38.8566</v>
      </c>
      <c r="K59" s="384">
        <v>38.452875000000006</v>
      </c>
      <c r="L59" s="385">
        <v>38.666760416666669</v>
      </c>
      <c r="M59" s="384">
        <v>45.724450000000004</v>
      </c>
      <c r="N59" s="384">
        <v>46.862499999999997</v>
      </c>
      <c r="O59" s="386">
        <f t="shared" si="1"/>
        <v>38.936892881944445</v>
      </c>
    </row>
    <row r="60" spans="1:15" ht="16.5" customHeight="1" x14ac:dyDescent="0.25">
      <c r="A60" s="7" t="s">
        <v>253</v>
      </c>
      <c r="B60" s="411" t="s">
        <v>14</v>
      </c>
      <c r="C60" s="382">
        <v>62.734375</v>
      </c>
      <c r="D60" s="382">
        <v>61.356250000000003</v>
      </c>
      <c r="E60" s="382">
        <v>59.072800000000008</v>
      </c>
      <c r="F60" s="382">
        <v>56.166499999999999</v>
      </c>
      <c r="G60" s="382">
        <v>54.192708333333336</v>
      </c>
      <c r="H60" s="387">
        <v>56.646599999999999</v>
      </c>
      <c r="I60" s="382">
        <v>57.338749999999997</v>
      </c>
      <c r="J60" s="382">
        <v>56.548999999999999</v>
      </c>
      <c r="K60" s="384">
        <v>56.373750000000001</v>
      </c>
      <c r="L60" s="385">
        <v>62.229416666666673</v>
      </c>
      <c r="M60" s="384">
        <v>62.837499999999999</v>
      </c>
      <c r="N60" s="384">
        <v>63.15625</v>
      </c>
      <c r="O60" s="386">
        <f t="shared" si="1"/>
        <v>59.054491666666657</v>
      </c>
    </row>
    <row r="61" spans="1:15" ht="16.5" customHeight="1" x14ac:dyDescent="0.25">
      <c r="A61" s="7" t="s">
        <v>348</v>
      </c>
      <c r="B61" s="411" t="s">
        <v>14</v>
      </c>
      <c r="C61" s="382">
        <v>58.421875</v>
      </c>
      <c r="D61" s="382">
        <v>61.089500000000001</v>
      </c>
      <c r="E61" s="382">
        <v>54.926200000000009</v>
      </c>
      <c r="F61" s="382">
        <v>52.816499999999998</v>
      </c>
      <c r="G61" s="382">
        <v>50.357291666666669</v>
      </c>
      <c r="H61" s="387">
        <v>55.444299999999998</v>
      </c>
      <c r="I61" s="382">
        <v>50.729124999999996</v>
      </c>
      <c r="J61" s="382">
        <v>49.755200000000002</v>
      </c>
      <c r="K61" s="384">
        <v>49.424999999999997</v>
      </c>
      <c r="L61" s="385">
        <v>51.596354166666671</v>
      </c>
      <c r="M61" s="384">
        <v>58.698324999999997</v>
      </c>
      <c r="N61" s="384">
        <v>62.731250000000003</v>
      </c>
      <c r="O61" s="386">
        <f t="shared" si="1"/>
        <v>54.665910069444443</v>
      </c>
    </row>
    <row r="62" spans="1:15" ht="16.5" customHeight="1" x14ac:dyDescent="0.25">
      <c r="A62" s="7" t="s">
        <v>349</v>
      </c>
      <c r="B62" s="411" t="s">
        <v>14</v>
      </c>
      <c r="C62" s="382">
        <v>58.421875</v>
      </c>
      <c r="D62" s="382">
        <v>61.089500000000001</v>
      </c>
      <c r="E62" s="382">
        <v>54.926200000000009</v>
      </c>
      <c r="F62" s="382">
        <v>53.316499999999998</v>
      </c>
      <c r="G62" s="382">
        <v>49.764531249999997</v>
      </c>
      <c r="H62" s="387">
        <v>49.886324999999999</v>
      </c>
      <c r="I62" s="382">
        <v>49.743375</v>
      </c>
      <c r="J62" s="382">
        <v>50.001899999999999</v>
      </c>
      <c r="K62" s="384">
        <v>49.493749999999999</v>
      </c>
      <c r="L62" s="385">
        <v>51.521354166666669</v>
      </c>
      <c r="M62" s="384">
        <v>59.417974999999998</v>
      </c>
      <c r="N62" s="384">
        <v>60.887500000000003</v>
      </c>
      <c r="O62" s="386">
        <f t="shared" si="1"/>
        <v>54.039232118055558</v>
      </c>
    </row>
    <row r="63" spans="1:15" ht="16.5" customHeight="1" x14ac:dyDescent="0.25">
      <c r="A63" s="7" t="s">
        <v>257</v>
      </c>
      <c r="B63" s="411" t="s">
        <v>14</v>
      </c>
      <c r="C63" s="382">
        <v>30.344166666666666</v>
      </c>
      <c r="D63" s="382">
        <v>31.233333333333334</v>
      </c>
      <c r="E63" s="382">
        <v>26.68</v>
      </c>
      <c r="F63" s="382">
        <v>15.39</v>
      </c>
      <c r="G63" s="382"/>
      <c r="H63" s="390"/>
      <c r="I63" s="390"/>
      <c r="J63" s="390"/>
      <c r="K63" s="390"/>
      <c r="L63" s="390"/>
      <c r="M63" s="390"/>
      <c r="N63" s="384"/>
      <c r="O63" s="386">
        <f t="shared" si="1"/>
        <v>25.911874999999998</v>
      </c>
    </row>
    <row r="64" spans="1:15" ht="16.5" customHeight="1" x14ac:dyDescent="0.25">
      <c r="A64" s="7" t="s">
        <v>258</v>
      </c>
      <c r="B64" s="411" t="s">
        <v>14</v>
      </c>
      <c r="C64" s="382">
        <v>31.925520833333334</v>
      </c>
      <c r="D64" s="382">
        <v>30.9</v>
      </c>
      <c r="E64" s="382">
        <v>24.428000000000001</v>
      </c>
      <c r="F64" s="382">
        <v>26.15</v>
      </c>
      <c r="G64" s="382">
        <v>26.827708333333334</v>
      </c>
      <c r="H64" s="387">
        <v>25.76275</v>
      </c>
      <c r="I64" s="382">
        <v>25.566500000000001</v>
      </c>
      <c r="J64" s="382">
        <v>25.107999999999997</v>
      </c>
      <c r="K64" s="384">
        <v>26.002312500000002</v>
      </c>
      <c r="L64" s="385">
        <v>27.302083333333336</v>
      </c>
      <c r="M64" s="384">
        <v>27.820349999999998</v>
      </c>
      <c r="N64" s="384">
        <v>28.31</v>
      </c>
      <c r="O64" s="386">
        <f>AVERAGE(C64:N64)</f>
        <v>27.175268750000001</v>
      </c>
    </row>
    <row r="65" spans="1:22" ht="16.5" customHeight="1" thickBot="1" x14ac:dyDescent="0.3">
      <c r="A65" s="391" t="s">
        <v>358</v>
      </c>
      <c r="B65" s="418" t="s">
        <v>263</v>
      </c>
      <c r="C65" s="392">
        <v>3.2675520833333329</v>
      </c>
      <c r="D65" s="392">
        <v>3.332875</v>
      </c>
      <c r="E65" s="392">
        <v>3.1151000000000004</v>
      </c>
      <c r="F65" s="392">
        <v>2.9895833333333339</v>
      </c>
      <c r="G65" s="393">
        <v>2.5566666666666666</v>
      </c>
      <c r="H65" s="393">
        <v>2.0961249999999998</v>
      </c>
      <c r="I65" s="392">
        <v>2.2353750000000003</v>
      </c>
      <c r="J65" s="392">
        <v>2.2721666666666662</v>
      </c>
      <c r="K65" s="394">
        <v>2.2223125000000001</v>
      </c>
      <c r="L65" s="395">
        <v>2.3104479166666669</v>
      </c>
      <c r="M65" s="394">
        <v>2.1943500000000005</v>
      </c>
      <c r="N65" s="394">
        <v>2.27325</v>
      </c>
      <c r="O65" s="419">
        <f t="shared" si="1"/>
        <v>2.5721503472222227</v>
      </c>
    </row>
    <row r="66" spans="1:22" ht="9.75" customHeight="1" thickTop="1" x14ac:dyDescent="0.25">
      <c r="A66" s="231"/>
      <c r="B66" s="311"/>
      <c r="C66" s="26"/>
      <c r="D66" s="26"/>
      <c r="E66" s="26"/>
      <c r="F66" s="26"/>
      <c r="G66" s="26"/>
      <c r="H66" s="27"/>
      <c r="I66" s="26"/>
      <c r="J66" s="26"/>
      <c r="K66" s="28"/>
      <c r="L66" s="29"/>
      <c r="M66" s="28"/>
      <c r="N66" s="28"/>
      <c r="O66" s="337"/>
    </row>
    <row r="67" spans="1:22" ht="15.75" customHeight="1" x14ac:dyDescent="0.25">
      <c r="A67" s="243" t="s">
        <v>368</v>
      </c>
      <c r="B67" s="306"/>
      <c r="C67" s="8"/>
      <c r="D67" s="307"/>
      <c r="E67" s="8"/>
      <c r="F67" s="8"/>
      <c r="G67" s="8"/>
      <c r="H67" s="8"/>
      <c r="I67" s="8"/>
      <c r="J67" s="8"/>
      <c r="K67" s="8"/>
      <c r="L67" s="8"/>
      <c r="M67" s="8"/>
      <c r="N67" s="8"/>
      <c r="O67" s="308"/>
    </row>
    <row r="68" spans="1:22" x14ac:dyDescent="0.25">
      <c r="A68" s="8"/>
      <c r="B68" s="306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308"/>
    </row>
    <row r="69" spans="1:22" x14ac:dyDescent="0.25">
      <c r="R69" s="399"/>
      <c r="S69" s="399"/>
      <c r="T69" s="399"/>
      <c r="U69" s="399"/>
      <c r="V69" s="399"/>
    </row>
    <row r="70" spans="1:22" x14ac:dyDescent="0.25">
      <c r="R70" s="399"/>
      <c r="S70" s="399"/>
      <c r="T70" s="399"/>
      <c r="U70" s="399"/>
      <c r="V70" s="399"/>
    </row>
    <row r="71" spans="1:22" x14ac:dyDescent="0.25">
      <c r="R71" s="399"/>
      <c r="S71" s="399"/>
      <c r="T71" s="399"/>
      <c r="U71" s="399"/>
      <c r="V71" s="399"/>
    </row>
    <row r="72" spans="1:22" x14ac:dyDescent="0.25">
      <c r="R72" s="399"/>
      <c r="S72" s="399"/>
      <c r="T72" s="399"/>
      <c r="U72" s="399"/>
      <c r="V72" s="399"/>
    </row>
    <row r="73" spans="1:22" x14ac:dyDescent="0.25"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61"/>
      <c r="R73" s="399"/>
      <c r="S73" s="399"/>
      <c r="T73" s="399"/>
      <c r="U73" s="399"/>
      <c r="V73" s="399"/>
    </row>
    <row r="74" spans="1:22" x14ac:dyDescent="0.25">
      <c r="C74" s="26"/>
      <c r="D74" s="26"/>
      <c r="E74" s="26"/>
      <c r="F74" s="26"/>
      <c r="G74" s="26"/>
      <c r="H74" s="27"/>
      <c r="I74" s="26"/>
      <c r="J74" s="26"/>
      <c r="K74" s="28"/>
      <c r="L74" s="29"/>
      <c r="M74" s="28"/>
      <c r="N74" s="28"/>
      <c r="O74" s="361"/>
      <c r="R74" s="399"/>
      <c r="S74" s="399"/>
      <c r="T74" s="399"/>
      <c r="U74" s="399"/>
      <c r="V74" s="399"/>
    </row>
    <row r="75" spans="1:22" x14ac:dyDescent="0.25">
      <c r="C75" s="26"/>
      <c r="D75" s="26"/>
      <c r="E75" s="26"/>
      <c r="F75" s="26"/>
      <c r="G75" s="26"/>
      <c r="H75" s="27"/>
      <c r="I75" s="26"/>
      <c r="J75" s="26"/>
      <c r="K75" s="28"/>
      <c r="L75" s="29"/>
      <c r="M75" s="28"/>
      <c r="N75" s="28"/>
      <c r="R75" s="399"/>
      <c r="S75" s="399"/>
      <c r="T75" s="399"/>
      <c r="U75" s="399"/>
      <c r="V75" s="399"/>
    </row>
    <row r="76" spans="1:22" x14ac:dyDescent="0.25">
      <c r="R76" s="399"/>
      <c r="S76" s="399"/>
      <c r="T76" s="399"/>
      <c r="U76" s="399"/>
      <c r="V76" s="399"/>
    </row>
    <row r="77" spans="1:22" x14ac:dyDescent="0.25">
      <c r="R77" s="399"/>
      <c r="S77" s="399"/>
      <c r="T77" s="399"/>
      <c r="U77" s="399"/>
      <c r="V77" s="399"/>
    </row>
    <row r="78" spans="1:22" x14ac:dyDescent="0.25">
      <c r="R78" s="399"/>
      <c r="S78" s="399"/>
      <c r="T78" s="399"/>
      <c r="U78" s="399"/>
      <c r="V78" s="399"/>
    </row>
    <row r="79" spans="1:22" x14ac:dyDescent="0.25">
      <c r="R79" s="399"/>
      <c r="S79" s="399"/>
      <c r="T79" s="399"/>
      <c r="U79" s="399"/>
      <c r="V79" s="399"/>
    </row>
    <row r="80" spans="1:22" x14ac:dyDescent="0.25">
      <c r="R80" s="399"/>
      <c r="S80" s="399"/>
      <c r="T80" s="399"/>
      <c r="U80" s="399"/>
      <c r="V80" s="399"/>
    </row>
    <row r="81" spans="18:22" x14ac:dyDescent="0.25">
      <c r="R81" s="399"/>
      <c r="S81" s="399"/>
      <c r="T81" s="399"/>
      <c r="U81" s="399"/>
      <c r="V81" s="399"/>
    </row>
    <row r="82" spans="18:22" x14ac:dyDescent="0.25">
      <c r="R82" s="399"/>
      <c r="S82" s="399"/>
      <c r="T82" s="399"/>
      <c r="U82" s="399"/>
      <c r="V82" s="399"/>
    </row>
    <row r="83" spans="18:22" x14ac:dyDescent="0.25">
      <c r="R83" s="399"/>
      <c r="S83" s="399"/>
      <c r="T83" s="399"/>
      <c r="U83" s="399"/>
      <c r="V83" s="399"/>
    </row>
    <row r="84" spans="18:22" x14ac:dyDescent="0.25">
      <c r="R84" s="399"/>
      <c r="S84" s="399"/>
      <c r="T84" s="399"/>
      <c r="U84" s="399"/>
      <c r="V84" s="399"/>
    </row>
    <row r="85" spans="18:22" x14ac:dyDescent="0.25">
      <c r="R85" s="399"/>
      <c r="S85" s="399"/>
      <c r="T85" s="399"/>
      <c r="U85" s="399"/>
      <c r="V85" s="399"/>
    </row>
    <row r="86" spans="18:22" x14ac:dyDescent="0.25">
      <c r="R86" s="399"/>
      <c r="S86" s="399"/>
      <c r="T86" s="399"/>
      <c r="U86" s="399"/>
      <c r="V86" s="399"/>
    </row>
    <row r="87" spans="18:22" x14ac:dyDescent="0.25">
      <c r="R87" s="399"/>
      <c r="S87" s="399"/>
      <c r="T87" s="399"/>
      <c r="U87" s="399"/>
      <c r="V87" s="399"/>
    </row>
    <row r="88" spans="18:22" x14ac:dyDescent="0.25">
      <c r="R88" s="399"/>
      <c r="S88" s="399"/>
      <c r="T88" s="399"/>
      <c r="U88" s="399"/>
      <c r="V88" s="399"/>
    </row>
    <row r="89" spans="18:22" x14ac:dyDescent="0.25">
      <c r="R89" s="399"/>
      <c r="S89" s="399"/>
      <c r="T89" s="399"/>
      <c r="U89" s="399"/>
      <c r="V89" s="399"/>
    </row>
    <row r="90" spans="18:22" x14ac:dyDescent="0.25">
      <c r="R90" s="399"/>
      <c r="S90" s="399"/>
      <c r="T90" s="399"/>
      <c r="U90" s="399"/>
      <c r="V90" s="399"/>
    </row>
    <row r="91" spans="18:22" x14ac:dyDescent="0.25">
      <c r="R91" s="399"/>
      <c r="S91" s="399"/>
      <c r="T91" s="399"/>
      <c r="U91" s="399"/>
      <c r="V91" s="399"/>
    </row>
    <row r="92" spans="18:22" x14ac:dyDescent="0.25">
      <c r="R92" s="399"/>
      <c r="S92" s="399"/>
      <c r="T92" s="399"/>
      <c r="U92" s="399"/>
      <c r="V92" s="399"/>
    </row>
    <row r="93" spans="18:22" x14ac:dyDescent="0.25">
      <c r="R93" s="399"/>
      <c r="S93" s="399"/>
      <c r="T93" s="399"/>
      <c r="U93" s="399"/>
      <c r="V93" s="399"/>
    </row>
    <row r="94" spans="18:22" x14ac:dyDescent="0.25">
      <c r="R94" s="399"/>
      <c r="S94" s="399"/>
      <c r="T94" s="399"/>
      <c r="U94" s="399"/>
      <c r="V94" s="399"/>
    </row>
    <row r="95" spans="18:22" x14ac:dyDescent="0.25">
      <c r="R95" s="399"/>
      <c r="S95" s="399"/>
      <c r="T95" s="399"/>
      <c r="U95" s="399"/>
      <c r="V95" s="399"/>
    </row>
    <row r="96" spans="18:22" x14ac:dyDescent="0.25">
      <c r="R96" s="399"/>
      <c r="S96" s="399"/>
      <c r="T96" s="399"/>
      <c r="U96" s="399"/>
      <c r="V96" s="399"/>
    </row>
    <row r="97" spans="18:22" x14ac:dyDescent="0.25">
      <c r="R97" s="399"/>
      <c r="S97" s="399"/>
      <c r="T97" s="399"/>
      <c r="U97" s="399"/>
      <c r="V97" s="399"/>
    </row>
    <row r="98" spans="18:22" x14ac:dyDescent="0.25">
      <c r="R98" s="399"/>
      <c r="S98" s="399"/>
      <c r="T98" s="399"/>
      <c r="U98" s="399"/>
      <c r="V98" s="399"/>
    </row>
    <row r="99" spans="18:22" x14ac:dyDescent="0.25">
      <c r="R99" s="399"/>
      <c r="S99" s="399"/>
      <c r="T99" s="399"/>
      <c r="U99" s="399"/>
      <c r="V99" s="399"/>
    </row>
    <row r="100" spans="18:22" x14ac:dyDescent="0.25">
      <c r="R100" s="399"/>
      <c r="S100" s="399"/>
      <c r="T100" s="399"/>
      <c r="U100" s="399"/>
      <c r="V100" s="399"/>
    </row>
    <row r="101" spans="18:22" x14ac:dyDescent="0.25">
      <c r="R101" s="399"/>
      <c r="S101" s="399"/>
      <c r="T101" s="399"/>
      <c r="U101" s="399"/>
      <c r="V101" s="399"/>
    </row>
    <row r="102" spans="18:22" x14ac:dyDescent="0.25">
      <c r="R102" s="399"/>
      <c r="S102" s="399"/>
      <c r="T102" s="399"/>
      <c r="U102" s="399"/>
      <c r="V102" s="399"/>
    </row>
    <row r="103" spans="18:22" x14ac:dyDescent="0.25">
      <c r="R103" s="399"/>
      <c r="S103" s="399"/>
      <c r="T103" s="399"/>
      <c r="U103" s="399"/>
      <c r="V103" s="399"/>
    </row>
    <row r="104" spans="18:22" x14ac:dyDescent="0.25">
      <c r="R104" s="399"/>
      <c r="S104" s="399"/>
      <c r="T104" s="399"/>
      <c r="U104" s="399"/>
      <c r="V104" s="399"/>
    </row>
    <row r="105" spans="18:22" x14ac:dyDescent="0.25">
      <c r="R105" s="399"/>
      <c r="S105" s="399"/>
      <c r="T105" s="399"/>
      <c r="U105" s="399"/>
      <c r="V105" s="399"/>
    </row>
    <row r="106" spans="18:22" x14ac:dyDescent="0.25">
      <c r="R106" s="399"/>
      <c r="S106" s="399"/>
      <c r="T106" s="399"/>
      <c r="U106" s="399"/>
      <c r="V106" s="399"/>
    </row>
    <row r="107" spans="18:22" x14ac:dyDescent="0.25">
      <c r="R107" s="399"/>
      <c r="S107" s="399"/>
      <c r="T107" s="399"/>
      <c r="U107" s="399"/>
      <c r="V107" s="399"/>
    </row>
    <row r="108" spans="18:22" x14ac:dyDescent="0.25">
      <c r="R108" s="399"/>
      <c r="S108" s="399"/>
      <c r="T108" s="399"/>
      <c r="U108" s="399"/>
      <c r="V108" s="399"/>
    </row>
    <row r="109" spans="18:22" x14ac:dyDescent="0.25">
      <c r="R109" s="399"/>
      <c r="S109" s="399"/>
      <c r="T109" s="399"/>
      <c r="U109" s="399"/>
      <c r="V109" s="399"/>
    </row>
    <row r="110" spans="18:22" x14ac:dyDescent="0.25">
      <c r="R110" s="399"/>
      <c r="S110" s="399"/>
      <c r="T110" s="399"/>
      <c r="U110" s="399"/>
      <c r="V110" s="399"/>
    </row>
    <row r="111" spans="18:22" x14ac:dyDescent="0.25">
      <c r="R111" s="399"/>
      <c r="S111" s="399"/>
      <c r="T111" s="399"/>
      <c r="U111" s="399"/>
      <c r="V111" s="399"/>
    </row>
    <row r="112" spans="18:22" x14ac:dyDescent="0.25">
      <c r="R112" s="399"/>
      <c r="S112" s="399"/>
      <c r="T112" s="399"/>
      <c r="U112" s="399"/>
      <c r="V112" s="399"/>
    </row>
    <row r="113" spans="18:22" x14ac:dyDescent="0.25">
      <c r="R113" s="399"/>
      <c r="S113" s="399"/>
      <c r="T113" s="399"/>
      <c r="U113" s="399"/>
      <c r="V113" s="399"/>
    </row>
    <row r="114" spans="18:22" x14ac:dyDescent="0.25">
      <c r="R114" s="399"/>
      <c r="S114" s="399"/>
      <c r="T114" s="399"/>
      <c r="U114" s="399"/>
      <c r="V114" s="399"/>
    </row>
    <row r="115" spans="18:22" x14ac:dyDescent="0.25">
      <c r="R115" s="399"/>
      <c r="S115" s="399"/>
      <c r="T115" s="399"/>
      <c r="U115" s="399"/>
      <c r="V115" s="399"/>
    </row>
    <row r="116" spans="18:22" x14ac:dyDescent="0.25">
      <c r="R116" s="399"/>
      <c r="S116" s="399"/>
      <c r="T116" s="399"/>
      <c r="U116" s="399"/>
      <c r="V116" s="399"/>
    </row>
    <row r="117" spans="18:22" x14ac:dyDescent="0.25">
      <c r="R117" s="399"/>
      <c r="S117" s="399"/>
      <c r="T117" s="399"/>
      <c r="U117" s="399"/>
      <c r="V117" s="399"/>
    </row>
    <row r="118" spans="18:22" x14ac:dyDescent="0.25">
      <c r="R118" s="399"/>
      <c r="S118" s="399"/>
      <c r="T118" s="399"/>
      <c r="U118" s="399"/>
      <c r="V118" s="399"/>
    </row>
    <row r="119" spans="18:22" x14ac:dyDescent="0.25">
      <c r="R119" s="399"/>
      <c r="S119" s="399"/>
      <c r="T119" s="399"/>
      <c r="U119" s="399"/>
      <c r="V119" s="399"/>
    </row>
    <row r="120" spans="18:22" x14ac:dyDescent="0.25">
      <c r="R120" s="399"/>
      <c r="S120" s="399"/>
      <c r="T120" s="399"/>
      <c r="U120" s="399"/>
      <c r="V120" s="399"/>
    </row>
    <row r="121" spans="18:22" x14ac:dyDescent="0.25">
      <c r="R121" s="399"/>
      <c r="S121" s="399"/>
      <c r="T121" s="399"/>
      <c r="U121" s="399"/>
      <c r="V121" s="399"/>
    </row>
    <row r="122" spans="18:22" x14ac:dyDescent="0.25">
      <c r="R122" s="399"/>
      <c r="S122" s="399"/>
      <c r="T122" s="399"/>
      <c r="U122" s="399"/>
      <c r="V122" s="399"/>
    </row>
    <row r="123" spans="18:22" x14ac:dyDescent="0.25">
      <c r="R123" s="399"/>
      <c r="S123" s="399"/>
      <c r="T123" s="399"/>
      <c r="U123" s="399"/>
      <c r="V123" s="399"/>
    </row>
    <row r="124" spans="18:22" x14ac:dyDescent="0.25">
      <c r="R124" s="399"/>
      <c r="S124" s="399"/>
      <c r="T124" s="399"/>
      <c r="U124" s="399"/>
      <c r="V124" s="399"/>
    </row>
    <row r="125" spans="18:22" x14ac:dyDescent="0.25">
      <c r="R125" s="399"/>
      <c r="S125" s="399"/>
      <c r="T125" s="399"/>
      <c r="U125" s="399"/>
      <c r="V125" s="399"/>
    </row>
    <row r="126" spans="18:22" x14ac:dyDescent="0.25">
      <c r="R126" s="399"/>
      <c r="S126" s="399"/>
      <c r="T126" s="399"/>
      <c r="U126" s="399"/>
      <c r="V126" s="399"/>
    </row>
    <row r="127" spans="18:22" x14ac:dyDescent="0.25">
      <c r="R127" s="399"/>
      <c r="S127" s="399"/>
      <c r="T127" s="399"/>
      <c r="U127" s="399"/>
      <c r="V127" s="399"/>
    </row>
    <row r="128" spans="18:22" x14ac:dyDescent="0.25">
      <c r="R128" s="399"/>
      <c r="S128" s="399"/>
      <c r="T128" s="399"/>
      <c r="U128" s="399"/>
      <c r="V128" s="399"/>
    </row>
    <row r="129" spans="18:22" x14ac:dyDescent="0.25">
      <c r="R129" s="399"/>
      <c r="S129" s="399"/>
      <c r="T129" s="399"/>
      <c r="U129" s="399"/>
      <c r="V129" s="399"/>
    </row>
    <row r="130" spans="18:22" x14ac:dyDescent="0.25">
      <c r="R130" s="399"/>
      <c r="S130" s="399"/>
      <c r="T130" s="399"/>
      <c r="U130" s="399"/>
      <c r="V130" s="399"/>
    </row>
    <row r="131" spans="18:22" x14ac:dyDescent="0.25">
      <c r="R131" s="399"/>
      <c r="S131" s="399"/>
      <c r="T131" s="399"/>
      <c r="U131" s="399"/>
      <c r="V131" s="399"/>
    </row>
    <row r="132" spans="18:22" x14ac:dyDescent="0.25">
      <c r="R132" s="399"/>
      <c r="S132" s="399"/>
      <c r="T132" s="399"/>
      <c r="U132" s="399"/>
      <c r="V132" s="399"/>
    </row>
    <row r="133" spans="18:22" x14ac:dyDescent="0.25">
      <c r="R133" s="399"/>
      <c r="S133" s="399"/>
      <c r="T133" s="399"/>
      <c r="U133" s="399"/>
      <c r="V133" s="399"/>
    </row>
    <row r="134" spans="18:22" x14ac:dyDescent="0.25">
      <c r="R134" s="399"/>
      <c r="S134" s="399"/>
      <c r="T134" s="399"/>
      <c r="U134" s="399"/>
      <c r="V134" s="399"/>
    </row>
    <row r="135" spans="18:22" x14ac:dyDescent="0.25">
      <c r="R135" s="399"/>
      <c r="S135" s="399"/>
      <c r="T135" s="399"/>
      <c r="U135" s="399"/>
      <c r="V135" s="399"/>
    </row>
    <row r="136" spans="18:22" x14ac:dyDescent="0.25">
      <c r="R136" s="399"/>
      <c r="S136" s="399"/>
      <c r="T136" s="399"/>
      <c r="U136" s="399"/>
      <c r="V136" s="399"/>
    </row>
    <row r="137" spans="18:22" x14ac:dyDescent="0.25">
      <c r="R137" s="399"/>
      <c r="S137" s="399"/>
      <c r="T137" s="399"/>
      <c r="U137" s="399"/>
      <c r="V137" s="399"/>
    </row>
    <row r="138" spans="18:22" x14ac:dyDescent="0.25">
      <c r="R138" s="399"/>
      <c r="S138" s="399"/>
      <c r="T138" s="399"/>
      <c r="U138" s="399"/>
      <c r="V138" s="399"/>
    </row>
    <row r="139" spans="18:22" x14ac:dyDescent="0.25">
      <c r="R139" s="399"/>
      <c r="S139" s="399"/>
      <c r="T139" s="399"/>
      <c r="U139" s="399"/>
      <c r="V139" s="399"/>
    </row>
    <row r="140" spans="18:22" x14ac:dyDescent="0.25">
      <c r="R140" s="399"/>
      <c r="S140" s="399"/>
      <c r="T140" s="399"/>
      <c r="U140" s="399"/>
      <c r="V140" s="399"/>
    </row>
    <row r="141" spans="18:22" x14ac:dyDescent="0.25">
      <c r="R141" s="399"/>
      <c r="S141" s="399"/>
      <c r="T141" s="399"/>
      <c r="U141" s="399"/>
      <c r="V141" s="399"/>
    </row>
    <row r="142" spans="18:22" x14ac:dyDescent="0.25">
      <c r="R142" s="399"/>
      <c r="S142" s="399"/>
      <c r="T142" s="399"/>
      <c r="U142" s="399"/>
      <c r="V142" s="399"/>
    </row>
    <row r="143" spans="18:22" x14ac:dyDescent="0.25">
      <c r="R143" s="399"/>
      <c r="S143" s="399"/>
      <c r="T143" s="399"/>
      <c r="U143" s="399"/>
      <c r="V143" s="399"/>
    </row>
    <row r="144" spans="18:22" x14ac:dyDescent="0.25">
      <c r="R144" s="399"/>
      <c r="S144" s="399"/>
      <c r="T144" s="399"/>
      <c r="U144" s="399"/>
      <c r="V144" s="399"/>
    </row>
    <row r="145" spans="18:22" x14ac:dyDescent="0.25">
      <c r="R145" s="399"/>
      <c r="S145" s="399"/>
      <c r="T145" s="399"/>
      <c r="U145" s="399"/>
      <c r="V145" s="399"/>
    </row>
    <row r="146" spans="18:22" x14ac:dyDescent="0.25">
      <c r="R146" s="399"/>
      <c r="S146" s="399"/>
      <c r="T146" s="399"/>
      <c r="U146" s="399"/>
      <c r="V146" s="399"/>
    </row>
    <row r="147" spans="18:22" x14ac:dyDescent="0.25">
      <c r="R147" s="399"/>
      <c r="S147" s="399"/>
      <c r="T147" s="399"/>
      <c r="U147" s="399"/>
      <c r="V147" s="399"/>
    </row>
    <row r="148" spans="18:22" x14ac:dyDescent="0.25">
      <c r="R148" s="399"/>
      <c r="S148" s="399"/>
      <c r="T148" s="399"/>
      <c r="U148" s="399"/>
      <c r="V148" s="399"/>
    </row>
    <row r="149" spans="18:22" x14ac:dyDescent="0.25">
      <c r="R149" s="399"/>
      <c r="S149" s="399"/>
      <c r="T149" s="399"/>
      <c r="U149" s="399"/>
      <c r="V149" s="399"/>
    </row>
    <row r="150" spans="18:22" x14ac:dyDescent="0.25">
      <c r="R150" s="399"/>
      <c r="S150" s="399"/>
      <c r="T150" s="399"/>
      <c r="U150" s="399"/>
      <c r="V150" s="399"/>
    </row>
    <row r="151" spans="18:22" x14ac:dyDescent="0.25">
      <c r="R151" s="399"/>
      <c r="S151" s="399"/>
      <c r="T151" s="399"/>
      <c r="U151" s="399"/>
      <c r="V151" s="399"/>
    </row>
    <row r="152" spans="18:22" x14ac:dyDescent="0.25">
      <c r="R152" s="399"/>
      <c r="S152" s="399"/>
      <c r="T152" s="399"/>
      <c r="U152" s="399"/>
      <c r="V152" s="399"/>
    </row>
    <row r="153" spans="18:22" x14ac:dyDescent="0.25">
      <c r="R153" s="399"/>
      <c r="S153" s="399"/>
      <c r="T153" s="399"/>
      <c r="U153" s="399"/>
      <c r="V153" s="399"/>
    </row>
    <row r="154" spans="18:22" x14ac:dyDescent="0.25">
      <c r="R154" s="399"/>
      <c r="S154" s="399"/>
      <c r="T154" s="399"/>
      <c r="U154" s="399"/>
      <c r="V154" s="399"/>
    </row>
    <row r="155" spans="18:22" x14ac:dyDescent="0.25">
      <c r="R155" s="399"/>
      <c r="S155" s="399"/>
      <c r="T155" s="399"/>
      <c r="U155" s="399"/>
      <c r="V155" s="399"/>
    </row>
    <row r="156" spans="18:22" x14ac:dyDescent="0.25">
      <c r="R156" s="399"/>
      <c r="S156" s="399"/>
      <c r="T156" s="399"/>
      <c r="U156" s="399"/>
      <c r="V156" s="399"/>
    </row>
    <row r="157" spans="18:22" x14ac:dyDescent="0.25">
      <c r="R157" s="399"/>
      <c r="S157" s="399"/>
      <c r="T157" s="399"/>
      <c r="U157" s="399"/>
      <c r="V157" s="399"/>
    </row>
    <row r="158" spans="18:22" x14ac:dyDescent="0.25">
      <c r="R158" s="399"/>
      <c r="S158" s="399"/>
      <c r="T158" s="399"/>
      <c r="U158" s="399"/>
      <c r="V158" s="399"/>
    </row>
    <row r="159" spans="18:22" x14ac:dyDescent="0.25">
      <c r="R159" s="399"/>
      <c r="S159" s="399"/>
      <c r="T159" s="399"/>
      <c r="U159" s="399"/>
      <c r="V159" s="399"/>
    </row>
    <row r="160" spans="18:22" x14ac:dyDescent="0.25">
      <c r="R160" s="399"/>
      <c r="S160" s="399"/>
      <c r="T160" s="399"/>
      <c r="U160" s="399"/>
      <c r="V160" s="399"/>
    </row>
    <row r="161" spans="18:22" x14ac:dyDescent="0.25">
      <c r="R161" s="399"/>
      <c r="S161" s="399"/>
      <c r="T161" s="399"/>
      <c r="U161" s="399"/>
      <c r="V161" s="399"/>
    </row>
    <row r="162" spans="18:22" x14ac:dyDescent="0.25">
      <c r="R162" s="399"/>
      <c r="S162" s="399"/>
      <c r="T162" s="399"/>
      <c r="U162" s="399"/>
      <c r="V162" s="399"/>
    </row>
    <row r="163" spans="18:22" x14ac:dyDescent="0.25">
      <c r="R163" s="399"/>
      <c r="S163" s="399"/>
      <c r="T163" s="399"/>
      <c r="U163" s="399"/>
      <c r="V163" s="399"/>
    </row>
    <row r="164" spans="18:22" x14ac:dyDescent="0.25">
      <c r="R164" s="399"/>
      <c r="S164" s="399"/>
      <c r="T164" s="399"/>
      <c r="U164" s="399"/>
      <c r="V164" s="399"/>
    </row>
    <row r="165" spans="18:22" x14ac:dyDescent="0.25">
      <c r="R165" s="399"/>
      <c r="S165" s="399"/>
      <c r="T165" s="399"/>
      <c r="U165" s="399"/>
      <c r="V165" s="399"/>
    </row>
    <row r="166" spans="18:22" x14ac:dyDescent="0.25">
      <c r="R166" s="399"/>
      <c r="S166" s="399"/>
      <c r="T166" s="399"/>
      <c r="U166" s="399"/>
      <c r="V166" s="399"/>
    </row>
    <row r="167" spans="18:22" x14ac:dyDescent="0.25">
      <c r="R167" s="399"/>
      <c r="S167" s="399"/>
      <c r="T167" s="399"/>
      <c r="U167" s="399"/>
      <c r="V167" s="399"/>
    </row>
    <row r="168" spans="18:22" x14ac:dyDescent="0.25">
      <c r="R168" s="399"/>
      <c r="S168" s="399"/>
      <c r="T168" s="399"/>
      <c r="U168" s="399"/>
      <c r="V168" s="399"/>
    </row>
    <row r="169" spans="18:22" x14ac:dyDescent="0.25">
      <c r="R169" s="399"/>
      <c r="S169" s="399"/>
      <c r="T169" s="399"/>
      <c r="U169" s="399"/>
      <c r="V169" s="399"/>
    </row>
    <row r="170" spans="18:22" x14ac:dyDescent="0.25">
      <c r="R170" s="399"/>
      <c r="S170" s="399"/>
      <c r="T170" s="399"/>
      <c r="U170" s="399"/>
      <c r="V170" s="399"/>
    </row>
    <row r="171" spans="18:22" x14ac:dyDescent="0.25">
      <c r="R171" s="399"/>
      <c r="S171" s="399"/>
      <c r="T171" s="399"/>
      <c r="U171" s="399"/>
      <c r="V171" s="399"/>
    </row>
    <row r="172" spans="18:22" x14ac:dyDescent="0.25">
      <c r="R172" s="399"/>
      <c r="S172" s="399"/>
      <c r="T172" s="399"/>
      <c r="U172" s="399"/>
      <c r="V172" s="399"/>
    </row>
    <row r="173" spans="18:22" x14ac:dyDescent="0.25">
      <c r="R173" s="399"/>
      <c r="S173" s="399"/>
      <c r="T173" s="399"/>
      <c r="U173" s="399"/>
      <c r="V173" s="399"/>
    </row>
    <row r="174" spans="18:22" x14ac:dyDescent="0.25">
      <c r="R174" s="399"/>
      <c r="S174" s="399"/>
      <c r="T174" s="399"/>
      <c r="U174" s="399"/>
      <c r="V174" s="399"/>
    </row>
    <row r="175" spans="18:22" x14ac:dyDescent="0.25">
      <c r="R175" s="399"/>
      <c r="S175" s="399"/>
      <c r="T175" s="399"/>
      <c r="U175" s="399"/>
      <c r="V175" s="399"/>
    </row>
    <row r="176" spans="18:22" x14ac:dyDescent="0.25">
      <c r="R176" s="399"/>
      <c r="S176" s="399"/>
      <c r="T176" s="399"/>
      <c r="U176" s="399"/>
      <c r="V176" s="399"/>
    </row>
    <row r="177" spans="18:22" x14ac:dyDescent="0.25">
      <c r="R177" s="399"/>
      <c r="S177" s="399"/>
      <c r="T177" s="399"/>
      <c r="U177" s="399"/>
      <c r="V177" s="399"/>
    </row>
    <row r="178" spans="18:22" x14ac:dyDescent="0.25">
      <c r="R178" s="399"/>
      <c r="S178" s="399"/>
      <c r="T178" s="399"/>
      <c r="U178" s="399"/>
      <c r="V178" s="399"/>
    </row>
    <row r="179" spans="18:22" x14ac:dyDescent="0.25">
      <c r="R179" s="399"/>
      <c r="S179" s="399"/>
      <c r="T179" s="399"/>
      <c r="U179" s="399"/>
      <c r="V179" s="399"/>
    </row>
    <row r="180" spans="18:22" x14ac:dyDescent="0.25">
      <c r="R180" s="399"/>
      <c r="S180" s="399"/>
      <c r="T180" s="399"/>
      <c r="U180" s="399"/>
      <c r="V180" s="399"/>
    </row>
    <row r="181" spans="18:22" x14ac:dyDescent="0.25">
      <c r="R181" s="399"/>
      <c r="S181" s="399"/>
      <c r="T181" s="399"/>
      <c r="U181" s="399"/>
      <c r="V181" s="399"/>
    </row>
    <row r="182" spans="18:22" x14ac:dyDescent="0.25">
      <c r="R182" s="399"/>
      <c r="S182" s="399"/>
      <c r="T182" s="399"/>
      <c r="U182" s="399"/>
      <c r="V182" s="399"/>
    </row>
    <row r="183" spans="18:22" x14ac:dyDescent="0.25">
      <c r="R183" s="399"/>
      <c r="S183" s="399"/>
      <c r="T183" s="399"/>
      <c r="U183" s="399"/>
      <c r="V183" s="399"/>
    </row>
    <row r="184" spans="18:22" x14ac:dyDescent="0.25">
      <c r="R184" s="399"/>
      <c r="S184" s="399"/>
      <c r="T184" s="399"/>
      <c r="U184" s="399"/>
      <c r="V184" s="399"/>
    </row>
    <row r="185" spans="18:22" x14ac:dyDescent="0.25">
      <c r="R185" s="399"/>
      <c r="S185" s="399"/>
      <c r="T185" s="399"/>
      <c r="U185" s="399"/>
      <c r="V185" s="399"/>
    </row>
    <row r="186" spans="18:22" x14ac:dyDescent="0.25">
      <c r="R186" s="399"/>
      <c r="S186" s="399"/>
      <c r="T186" s="399"/>
      <c r="U186" s="399"/>
      <c r="V186" s="399"/>
    </row>
    <row r="187" spans="18:22" x14ac:dyDescent="0.25">
      <c r="R187" s="399"/>
      <c r="S187" s="399"/>
      <c r="T187" s="399"/>
      <c r="U187" s="399"/>
      <c r="V187" s="399"/>
    </row>
    <row r="188" spans="18:22" x14ac:dyDescent="0.25">
      <c r="R188" s="399"/>
      <c r="S188" s="399"/>
      <c r="T188" s="399"/>
      <c r="U188" s="399"/>
      <c r="V188" s="399"/>
    </row>
    <row r="189" spans="18:22" x14ac:dyDescent="0.25">
      <c r="R189" s="399"/>
      <c r="S189" s="399"/>
      <c r="T189" s="399"/>
      <c r="U189" s="399"/>
      <c r="V189" s="399"/>
    </row>
    <row r="190" spans="18:22" x14ac:dyDescent="0.25">
      <c r="R190" s="399"/>
      <c r="S190" s="399"/>
      <c r="T190" s="399"/>
      <c r="U190" s="399"/>
      <c r="V190" s="399"/>
    </row>
    <row r="191" spans="18:22" x14ac:dyDescent="0.25">
      <c r="R191" s="399"/>
      <c r="S191" s="399"/>
      <c r="T191" s="399"/>
      <c r="U191" s="399"/>
      <c r="V191" s="399"/>
    </row>
    <row r="192" spans="18:22" x14ac:dyDescent="0.25">
      <c r="R192" s="399"/>
      <c r="S192" s="399"/>
      <c r="T192" s="399"/>
      <c r="U192" s="399"/>
      <c r="V192" s="399"/>
    </row>
    <row r="193" spans="18:22" x14ac:dyDescent="0.25">
      <c r="R193" s="399"/>
      <c r="S193" s="399"/>
      <c r="T193" s="399"/>
      <c r="U193" s="399"/>
      <c r="V193" s="399"/>
    </row>
    <row r="194" spans="18:22" x14ac:dyDescent="0.25">
      <c r="R194" s="399"/>
      <c r="S194" s="399"/>
      <c r="T194" s="399"/>
      <c r="U194" s="399"/>
      <c r="V194" s="399"/>
    </row>
    <row r="195" spans="18:22" x14ac:dyDescent="0.25">
      <c r="R195" s="399"/>
      <c r="S195" s="399"/>
      <c r="T195" s="399"/>
      <c r="U195" s="399"/>
      <c r="V195" s="399"/>
    </row>
    <row r="196" spans="18:22" x14ac:dyDescent="0.25">
      <c r="R196" s="399"/>
      <c r="S196" s="399"/>
      <c r="T196" s="399"/>
      <c r="U196" s="399"/>
      <c r="V196" s="399"/>
    </row>
    <row r="197" spans="18:22" x14ac:dyDescent="0.25">
      <c r="R197" s="399"/>
      <c r="S197" s="399"/>
      <c r="T197" s="399"/>
      <c r="U197" s="399"/>
      <c r="V197" s="399"/>
    </row>
    <row r="198" spans="18:22" x14ac:dyDescent="0.25">
      <c r="R198" s="399"/>
      <c r="S198" s="399"/>
      <c r="T198" s="399"/>
      <c r="U198" s="399"/>
      <c r="V198" s="399"/>
    </row>
    <row r="199" spans="18:22" x14ac:dyDescent="0.25">
      <c r="R199" s="399"/>
      <c r="S199" s="399"/>
      <c r="T199" s="399"/>
      <c r="U199" s="399"/>
      <c r="V199" s="399"/>
    </row>
    <row r="200" spans="18:22" x14ac:dyDescent="0.25">
      <c r="R200" s="399"/>
      <c r="S200" s="399"/>
      <c r="T200" s="399"/>
      <c r="U200" s="399"/>
      <c r="V200" s="399"/>
    </row>
    <row r="201" spans="18:22" x14ac:dyDescent="0.25">
      <c r="R201" s="399"/>
      <c r="S201" s="399"/>
      <c r="T201" s="399"/>
      <c r="U201" s="399"/>
      <c r="V201" s="399"/>
    </row>
    <row r="202" spans="18:22" x14ac:dyDescent="0.25">
      <c r="R202" s="399"/>
      <c r="S202" s="399"/>
      <c r="T202" s="399"/>
      <c r="U202" s="399"/>
      <c r="V202" s="399"/>
    </row>
    <row r="203" spans="18:22" x14ac:dyDescent="0.25">
      <c r="R203" s="399"/>
      <c r="S203" s="399"/>
      <c r="T203" s="399"/>
      <c r="U203" s="399"/>
      <c r="V203" s="399"/>
    </row>
    <row r="204" spans="18:22" x14ac:dyDescent="0.25">
      <c r="R204" s="399"/>
      <c r="S204" s="399"/>
      <c r="T204" s="399"/>
      <c r="U204" s="399"/>
      <c r="V204" s="399"/>
    </row>
    <row r="205" spans="18:22" x14ac:dyDescent="0.25">
      <c r="R205" s="399"/>
      <c r="S205" s="399"/>
      <c r="T205" s="399"/>
      <c r="U205" s="399"/>
      <c r="V205" s="399"/>
    </row>
    <row r="206" spans="18:22" x14ac:dyDescent="0.25">
      <c r="R206" s="399"/>
      <c r="S206" s="399"/>
      <c r="T206" s="399"/>
      <c r="U206" s="399"/>
      <c r="V206" s="399"/>
    </row>
    <row r="207" spans="18:22" x14ac:dyDescent="0.25">
      <c r="R207" s="399"/>
      <c r="S207" s="399"/>
      <c r="T207" s="399"/>
      <c r="U207" s="399"/>
      <c r="V207" s="399"/>
    </row>
    <row r="208" spans="18:22" x14ac:dyDescent="0.25">
      <c r="R208" s="399"/>
      <c r="S208" s="399"/>
      <c r="T208" s="399"/>
      <c r="U208" s="399"/>
      <c r="V208" s="399"/>
    </row>
    <row r="209" spans="18:22" x14ac:dyDescent="0.25">
      <c r="R209" s="399"/>
      <c r="S209" s="399"/>
      <c r="T209" s="399"/>
      <c r="U209" s="399"/>
      <c r="V209" s="399"/>
    </row>
    <row r="210" spans="18:22" x14ac:dyDescent="0.25">
      <c r="R210" s="399"/>
      <c r="S210" s="399"/>
      <c r="T210" s="399"/>
      <c r="U210" s="399"/>
      <c r="V210" s="399"/>
    </row>
    <row r="211" spans="18:22" x14ac:dyDescent="0.25">
      <c r="R211" s="399"/>
      <c r="S211" s="399"/>
      <c r="T211" s="399"/>
      <c r="U211" s="399"/>
      <c r="V211" s="399"/>
    </row>
    <row r="212" spans="18:22" x14ac:dyDescent="0.25">
      <c r="R212" s="399"/>
      <c r="S212" s="399"/>
      <c r="T212" s="399"/>
      <c r="U212" s="399"/>
      <c r="V212" s="399"/>
    </row>
    <row r="213" spans="18:22" x14ac:dyDescent="0.25">
      <c r="R213" s="399"/>
      <c r="S213" s="399"/>
      <c r="T213" s="399"/>
      <c r="U213" s="399"/>
      <c r="V213" s="399"/>
    </row>
    <row r="214" spans="18:22" x14ac:dyDescent="0.25">
      <c r="R214" s="399"/>
      <c r="S214" s="399"/>
      <c r="T214" s="399"/>
      <c r="U214" s="399"/>
      <c r="V214" s="399"/>
    </row>
    <row r="215" spans="18:22" x14ac:dyDescent="0.25">
      <c r="R215" s="399"/>
      <c r="S215" s="399"/>
      <c r="T215" s="399"/>
      <c r="U215" s="399"/>
      <c r="V215" s="399"/>
    </row>
    <row r="216" spans="18:22" x14ac:dyDescent="0.25">
      <c r="R216" s="399"/>
      <c r="S216" s="399"/>
      <c r="T216" s="399"/>
      <c r="U216" s="399"/>
      <c r="V216" s="399"/>
    </row>
    <row r="217" spans="18:22" x14ac:dyDescent="0.25">
      <c r="R217" s="399"/>
      <c r="S217" s="399"/>
      <c r="T217" s="399"/>
      <c r="U217" s="399"/>
      <c r="V217" s="399"/>
    </row>
    <row r="218" spans="18:22" x14ac:dyDescent="0.25">
      <c r="R218" s="399"/>
      <c r="S218" s="399"/>
      <c r="T218" s="399"/>
      <c r="U218" s="399"/>
      <c r="V218" s="399"/>
    </row>
    <row r="219" spans="18:22" x14ac:dyDescent="0.25">
      <c r="R219" s="399"/>
      <c r="S219" s="399"/>
      <c r="T219" s="399"/>
      <c r="U219" s="399"/>
      <c r="V219" s="399"/>
    </row>
    <row r="220" spans="18:22" x14ac:dyDescent="0.25">
      <c r="R220" s="399"/>
      <c r="S220" s="399"/>
      <c r="T220" s="399"/>
      <c r="U220" s="399"/>
      <c r="V220" s="399"/>
    </row>
    <row r="221" spans="18:22" x14ac:dyDescent="0.25">
      <c r="R221" s="399"/>
      <c r="S221" s="399"/>
      <c r="T221" s="399"/>
      <c r="U221" s="399"/>
      <c r="V221" s="399"/>
    </row>
    <row r="222" spans="18:22" x14ac:dyDescent="0.25">
      <c r="R222" s="399"/>
      <c r="S222" s="399"/>
      <c r="T222" s="399"/>
      <c r="U222" s="399"/>
      <c r="V222" s="399"/>
    </row>
    <row r="223" spans="18:22" x14ac:dyDescent="0.25">
      <c r="R223" s="399"/>
      <c r="S223" s="399"/>
      <c r="T223" s="399"/>
      <c r="U223" s="399"/>
      <c r="V223" s="399"/>
    </row>
    <row r="224" spans="18:22" x14ac:dyDescent="0.25">
      <c r="R224" s="399"/>
      <c r="S224" s="399"/>
      <c r="T224" s="399"/>
      <c r="U224" s="399"/>
      <c r="V224" s="399"/>
    </row>
    <row r="225" spans="18:22" x14ac:dyDescent="0.25">
      <c r="R225" s="399"/>
      <c r="S225" s="399"/>
      <c r="T225" s="399"/>
      <c r="U225" s="399"/>
      <c r="V225" s="399"/>
    </row>
    <row r="226" spans="18:22" x14ac:dyDescent="0.25">
      <c r="R226" s="399"/>
      <c r="S226" s="399"/>
      <c r="T226" s="399"/>
      <c r="U226" s="399"/>
      <c r="V226" s="399"/>
    </row>
    <row r="227" spans="18:22" x14ac:dyDescent="0.25">
      <c r="R227" s="399"/>
      <c r="S227" s="399"/>
      <c r="T227" s="399"/>
      <c r="U227" s="399"/>
      <c r="V227" s="399"/>
    </row>
    <row r="228" spans="18:22" x14ac:dyDescent="0.25">
      <c r="R228" s="399"/>
      <c r="S228" s="399"/>
      <c r="T228" s="399"/>
      <c r="U228" s="399"/>
      <c r="V228" s="399"/>
    </row>
    <row r="229" spans="18:22" x14ac:dyDescent="0.25">
      <c r="R229" s="399"/>
      <c r="S229" s="399"/>
      <c r="T229" s="399"/>
      <c r="U229" s="399"/>
      <c r="V229" s="399"/>
    </row>
    <row r="230" spans="18:22" x14ac:dyDescent="0.25">
      <c r="R230" s="399"/>
      <c r="S230" s="399"/>
      <c r="T230" s="399"/>
      <c r="U230" s="399"/>
      <c r="V230" s="399"/>
    </row>
    <row r="231" spans="18:22" x14ac:dyDescent="0.25">
      <c r="R231" s="399"/>
      <c r="S231" s="399"/>
      <c r="T231" s="399"/>
      <c r="U231" s="399"/>
      <c r="V231" s="399"/>
    </row>
    <row r="232" spans="18:22" x14ac:dyDescent="0.25">
      <c r="R232" s="399"/>
      <c r="S232" s="399"/>
      <c r="T232" s="399"/>
      <c r="U232" s="399"/>
      <c r="V232" s="399"/>
    </row>
    <row r="233" spans="18:22" x14ac:dyDescent="0.25">
      <c r="R233" s="399"/>
      <c r="S233" s="399"/>
      <c r="T233" s="399"/>
      <c r="U233" s="399"/>
      <c r="V233" s="399"/>
    </row>
    <row r="234" spans="18:22" x14ac:dyDescent="0.25">
      <c r="R234" s="399"/>
      <c r="S234" s="399"/>
      <c r="T234" s="399"/>
      <c r="U234" s="399"/>
      <c r="V234" s="399"/>
    </row>
    <row r="235" spans="18:22" x14ac:dyDescent="0.25">
      <c r="R235" s="399"/>
      <c r="S235" s="399"/>
      <c r="T235" s="399"/>
      <c r="U235" s="399"/>
      <c r="V235" s="399"/>
    </row>
    <row r="236" spans="18:22" x14ac:dyDescent="0.25">
      <c r="R236" s="399"/>
      <c r="S236" s="399"/>
      <c r="T236" s="399"/>
      <c r="U236" s="399"/>
      <c r="V236" s="399"/>
    </row>
    <row r="237" spans="18:22" x14ac:dyDescent="0.25">
      <c r="R237" s="399"/>
      <c r="S237" s="399"/>
      <c r="T237" s="399"/>
      <c r="U237" s="399"/>
      <c r="V237" s="399"/>
    </row>
    <row r="238" spans="18:22" x14ac:dyDescent="0.25">
      <c r="R238" s="399"/>
      <c r="S238" s="399"/>
      <c r="T238" s="399"/>
      <c r="U238" s="399"/>
      <c r="V238" s="399"/>
    </row>
    <row r="239" spans="18:22" x14ac:dyDescent="0.25">
      <c r="R239" s="399"/>
      <c r="S239" s="399"/>
      <c r="T239" s="399"/>
      <c r="U239" s="399"/>
      <c r="V239" s="399"/>
    </row>
    <row r="240" spans="18:22" x14ac:dyDescent="0.25">
      <c r="R240" s="399"/>
      <c r="S240" s="399"/>
      <c r="T240" s="399"/>
      <c r="U240" s="399"/>
      <c r="V240" s="399"/>
    </row>
    <row r="241" spans="18:22" x14ac:dyDescent="0.25">
      <c r="R241" s="399"/>
      <c r="S241" s="399"/>
      <c r="T241" s="399"/>
      <c r="U241" s="399"/>
      <c r="V241" s="399"/>
    </row>
    <row r="242" spans="18:22" x14ac:dyDescent="0.25">
      <c r="R242" s="399"/>
      <c r="S242" s="399"/>
      <c r="T242" s="399"/>
      <c r="U242" s="399"/>
      <c r="V242" s="399"/>
    </row>
    <row r="243" spans="18:22" x14ac:dyDescent="0.25">
      <c r="R243" s="399"/>
      <c r="S243" s="399"/>
      <c r="T243" s="399"/>
      <c r="U243" s="399"/>
      <c r="V243" s="399"/>
    </row>
    <row r="244" spans="18:22" x14ac:dyDescent="0.25">
      <c r="R244" s="399"/>
      <c r="S244" s="399"/>
      <c r="T244" s="399"/>
      <c r="U244" s="399"/>
      <c r="V244" s="399"/>
    </row>
    <row r="245" spans="18:22" x14ac:dyDescent="0.25">
      <c r="R245" s="399"/>
      <c r="S245" s="399"/>
      <c r="T245" s="399"/>
      <c r="U245" s="399"/>
      <c r="V245" s="399"/>
    </row>
    <row r="246" spans="18:22" x14ac:dyDescent="0.25">
      <c r="R246" s="399"/>
      <c r="S246" s="399"/>
      <c r="T246" s="399"/>
      <c r="U246" s="399"/>
      <c r="V246" s="399"/>
    </row>
    <row r="247" spans="18:22" x14ac:dyDescent="0.25">
      <c r="R247" s="399"/>
      <c r="S247" s="399"/>
      <c r="T247" s="399"/>
      <c r="U247" s="399"/>
      <c r="V247" s="399"/>
    </row>
    <row r="248" spans="18:22" x14ac:dyDescent="0.25">
      <c r="R248" s="399"/>
      <c r="S248" s="399"/>
      <c r="T248" s="399"/>
      <c r="U248" s="399"/>
      <c r="V248" s="399"/>
    </row>
    <row r="249" spans="18:22" x14ac:dyDescent="0.25">
      <c r="R249" s="399"/>
      <c r="S249" s="399"/>
      <c r="T249" s="399"/>
      <c r="U249" s="399"/>
      <c r="V249" s="399"/>
    </row>
    <row r="250" spans="18:22" x14ac:dyDescent="0.25">
      <c r="R250" s="399"/>
      <c r="S250" s="399"/>
      <c r="T250" s="399"/>
      <c r="U250" s="399"/>
      <c r="V250" s="399"/>
    </row>
    <row r="251" spans="18:22" x14ac:dyDescent="0.25">
      <c r="R251" s="399"/>
      <c r="S251" s="399"/>
      <c r="T251" s="399"/>
      <c r="U251" s="399"/>
      <c r="V251" s="399"/>
    </row>
    <row r="252" spans="18:22" x14ac:dyDescent="0.25">
      <c r="R252" s="399"/>
      <c r="S252" s="399"/>
      <c r="T252" s="399"/>
      <c r="U252" s="399"/>
      <c r="V252" s="399"/>
    </row>
    <row r="253" spans="18:22" x14ac:dyDescent="0.25">
      <c r="R253" s="399"/>
      <c r="S253" s="399"/>
      <c r="T253" s="399"/>
      <c r="U253" s="399"/>
      <c r="V253" s="399"/>
    </row>
    <row r="254" spans="18:22" x14ac:dyDescent="0.25">
      <c r="R254" s="399"/>
      <c r="S254" s="399"/>
      <c r="T254" s="399"/>
      <c r="U254" s="399"/>
      <c r="V254" s="399"/>
    </row>
    <row r="255" spans="18:22" x14ac:dyDescent="0.25">
      <c r="R255" s="399"/>
      <c r="S255" s="399"/>
      <c r="T255" s="399"/>
      <c r="U255" s="399"/>
      <c r="V255" s="399"/>
    </row>
    <row r="256" spans="18:22" x14ac:dyDescent="0.25">
      <c r="R256" s="399"/>
      <c r="S256" s="399"/>
      <c r="T256" s="399"/>
      <c r="U256" s="399"/>
      <c r="V256" s="399"/>
    </row>
    <row r="257" spans="18:22" x14ac:dyDescent="0.25">
      <c r="R257" s="399"/>
      <c r="S257" s="399"/>
      <c r="T257" s="399"/>
      <c r="U257" s="399"/>
      <c r="V257" s="399"/>
    </row>
    <row r="258" spans="18:22" x14ac:dyDescent="0.25">
      <c r="R258" s="399"/>
      <c r="S258" s="399"/>
      <c r="T258" s="399"/>
      <c r="U258" s="399"/>
      <c r="V258" s="399"/>
    </row>
    <row r="259" spans="18:22" x14ac:dyDescent="0.25">
      <c r="R259" s="399"/>
      <c r="S259" s="399"/>
      <c r="T259" s="399"/>
      <c r="U259" s="399"/>
      <c r="V259" s="399"/>
    </row>
    <row r="260" spans="18:22" x14ac:dyDescent="0.25">
      <c r="R260" s="399"/>
      <c r="S260" s="399"/>
      <c r="T260" s="399"/>
      <c r="U260" s="399"/>
      <c r="V260" s="399"/>
    </row>
    <row r="261" spans="18:22" x14ac:dyDescent="0.25">
      <c r="R261" s="399"/>
      <c r="S261" s="399"/>
      <c r="T261" s="399"/>
      <c r="U261" s="399"/>
      <c r="V261" s="399"/>
    </row>
    <row r="262" spans="18:22" x14ac:dyDescent="0.25">
      <c r="R262" s="399"/>
      <c r="S262" s="399"/>
      <c r="T262" s="399"/>
      <c r="U262" s="399"/>
      <c r="V262" s="399"/>
    </row>
    <row r="263" spans="18:22" x14ac:dyDescent="0.25">
      <c r="R263" s="399"/>
      <c r="S263" s="399"/>
      <c r="T263" s="399"/>
      <c r="U263" s="399"/>
      <c r="V263" s="399"/>
    </row>
    <row r="264" spans="18:22" x14ac:dyDescent="0.25">
      <c r="R264" s="399"/>
      <c r="S264" s="399"/>
      <c r="T264" s="399"/>
      <c r="U264" s="399"/>
      <c r="V264" s="399"/>
    </row>
    <row r="265" spans="18:22" x14ac:dyDescent="0.25">
      <c r="R265" s="399"/>
      <c r="S265" s="399"/>
      <c r="T265" s="399"/>
      <c r="U265" s="399"/>
      <c r="V265" s="399"/>
    </row>
    <row r="266" spans="18:22" x14ac:dyDescent="0.25">
      <c r="R266" s="399"/>
      <c r="S266" s="399"/>
      <c r="T266" s="399"/>
      <c r="U266" s="399"/>
      <c r="V266" s="399"/>
    </row>
    <row r="267" spans="18:22" x14ac:dyDescent="0.25">
      <c r="R267" s="399"/>
      <c r="S267" s="399"/>
      <c r="T267" s="399"/>
      <c r="U267" s="399"/>
      <c r="V267" s="399"/>
    </row>
    <row r="268" spans="18:22" x14ac:dyDescent="0.25">
      <c r="R268" s="399"/>
      <c r="S268" s="399"/>
      <c r="T268" s="399"/>
      <c r="U268" s="399"/>
      <c r="V268" s="399"/>
    </row>
    <row r="269" spans="18:22" x14ac:dyDescent="0.25">
      <c r="R269" s="399"/>
      <c r="S269" s="399"/>
      <c r="T269" s="399"/>
      <c r="U269" s="399"/>
      <c r="V269" s="399"/>
    </row>
    <row r="270" spans="18:22" x14ac:dyDescent="0.25">
      <c r="R270" s="399"/>
      <c r="S270" s="399"/>
      <c r="T270" s="399"/>
      <c r="U270" s="399"/>
      <c r="V270" s="399"/>
    </row>
    <row r="271" spans="18:22" x14ac:dyDescent="0.25">
      <c r="R271" s="399"/>
      <c r="S271" s="399"/>
      <c r="T271" s="399"/>
      <c r="U271" s="399"/>
      <c r="V271" s="399"/>
    </row>
    <row r="272" spans="18:22" x14ac:dyDescent="0.25">
      <c r="R272" s="399"/>
      <c r="S272" s="399"/>
      <c r="T272" s="399"/>
      <c r="U272" s="399"/>
      <c r="V272" s="399"/>
    </row>
    <row r="273" spans="18:22" x14ac:dyDescent="0.25">
      <c r="R273" s="399"/>
      <c r="S273" s="399"/>
      <c r="T273" s="399"/>
      <c r="U273" s="399"/>
      <c r="V273" s="399"/>
    </row>
    <row r="274" spans="18:22" x14ac:dyDescent="0.25">
      <c r="R274" s="399"/>
      <c r="S274" s="399"/>
      <c r="T274" s="399"/>
      <c r="U274" s="399"/>
      <c r="V274" s="399"/>
    </row>
    <row r="275" spans="18:22" x14ac:dyDescent="0.25">
      <c r="R275" s="399"/>
      <c r="S275" s="399"/>
      <c r="T275" s="399"/>
      <c r="U275" s="399"/>
      <c r="V275" s="399"/>
    </row>
    <row r="276" spans="18:22" x14ac:dyDescent="0.25">
      <c r="R276" s="399"/>
      <c r="S276" s="399"/>
      <c r="T276" s="399"/>
      <c r="U276" s="399"/>
      <c r="V276" s="399"/>
    </row>
    <row r="277" spans="18:22" x14ac:dyDescent="0.25">
      <c r="R277" s="399"/>
      <c r="S277" s="399"/>
      <c r="T277" s="399"/>
      <c r="U277" s="399"/>
      <c r="V277" s="399"/>
    </row>
    <row r="278" spans="18:22" x14ac:dyDescent="0.25">
      <c r="R278" s="399"/>
      <c r="S278" s="399"/>
      <c r="T278" s="399"/>
      <c r="U278" s="399"/>
      <c r="V278" s="399"/>
    </row>
    <row r="279" spans="18:22" x14ac:dyDescent="0.25">
      <c r="R279" s="399"/>
      <c r="S279" s="399"/>
      <c r="T279" s="399"/>
      <c r="U279" s="399"/>
      <c r="V279" s="399"/>
    </row>
    <row r="280" spans="18:22" x14ac:dyDescent="0.25">
      <c r="R280" s="399"/>
      <c r="S280" s="399"/>
      <c r="T280" s="399"/>
      <c r="U280" s="399"/>
      <c r="V280" s="399"/>
    </row>
    <row r="281" spans="18:22" x14ac:dyDescent="0.25">
      <c r="R281" s="399"/>
      <c r="S281" s="399"/>
      <c r="T281" s="399"/>
      <c r="U281" s="399"/>
      <c r="V281" s="399"/>
    </row>
    <row r="282" spans="18:22" x14ac:dyDescent="0.25">
      <c r="R282" s="399"/>
      <c r="S282" s="399"/>
      <c r="T282" s="399"/>
      <c r="U282" s="399"/>
      <c r="V282" s="399"/>
    </row>
    <row r="283" spans="18:22" x14ac:dyDescent="0.25">
      <c r="R283" s="399"/>
      <c r="S283" s="399"/>
      <c r="T283" s="399"/>
      <c r="U283" s="399"/>
      <c r="V283" s="399"/>
    </row>
    <row r="284" spans="18:22" x14ac:dyDescent="0.25">
      <c r="R284" s="399"/>
      <c r="S284" s="399"/>
      <c r="T284" s="399"/>
      <c r="U284" s="399"/>
      <c r="V284" s="399"/>
    </row>
    <row r="285" spans="18:22" x14ac:dyDescent="0.25">
      <c r="R285" s="399"/>
      <c r="S285" s="399"/>
      <c r="T285" s="399"/>
      <c r="U285" s="399"/>
      <c r="V285" s="399"/>
    </row>
    <row r="286" spans="18:22" x14ac:dyDescent="0.25">
      <c r="R286" s="399"/>
      <c r="S286" s="399"/>
      <c r="T286" s="399"/>
      <c r="U286" s="399"/>
      <c r="V286" s="399"/>
    </row>
    <row r="287" spans="18:22" x14ac:dyDescent="0.25">
      <c r="R287" s="399"/>
      <c r="S287" s="399"/>
      <c r="T287" s="399"/>
      <c r="U287" s="399"/>
      <c r="V287" s="399"/>
    </row>
    <row r="288" spans="18:22" x14ac:dyDescent="0.25">
      <c r="R288" s="399"/>
      <c r="S288" s="399"/>
      <c r="T288" s="399"/>
      <c r="U288" s="399"/>
      <c r="V288" s="399"/>
    </row>
    <row r="289" spans="18:22" x14ac:dyDescent="0.25">
      <c r="R289" s="399"/>
      <c r="S289" s="399"/>
      <c r="T289" s="399"/>
      <c r="U289" s="399"/>
      <c r="V289" s="399"/>
    </row>
    <row r="290" spans="18:22" x14ac:dyDescent="0.25">
      <c r="R290" s="399"/>
      <c r="S290" s="399"/>
      <c r="T290" s="399"/>
      <c r="U290" s="399"/>
      <c r="V290" s="399"/>
    </row>
    <row r="291" spans="18:22" x14ac:dyDescent="0.25">
      <c r="R291" s="399"/>
      <c r="S291" s="399"/>
      <c r="T291" s="399"/>
      <c r="U291" s="399"/>
      <c r="V291" s="399"/>
    </row>
    <row r="292" spans="18:22" x14ac:dyDescent="0.25">
      <c r="R292" s="399"/>
      <c r="S292" s="399"/>
      <c r="T292" s="399"/>
      <c r="U292" s="399"/>
      <c r="V292" s="399"/>
    </row>
    <row r="293" spans="18:22" x14ac:dyDescent="0.25">
      <c r="R293" s="399"/>
      <c r="S293" s="399"/>
      <c r="T293" s="399"/>
      <c r="U293" s="399"/>
      <c r="V293" s="399"/>
    </row>
    <row r="294" spans="18:22" x14ac:dyDescent="0.25">
      <c r="R294" s="399"/>
      <c r="S294" s="399"/>
      <c r="T294" s="399"/>
      <c r="U294" s="399"/>
      <c r="V294" s="399"/>
    </row>
    <row r="295" spans="18:22" x14ac:dyDescent="0.25">
      <c r="R295" s="399"/>
      <c r="S295" s="399"/>
      <c r="T295" s="399"/>
      <c r="U295" s="399"/>
      <c r="V295" s="399"/>
    </row>
    <row r="296" spans="18:22" x14ac:dyDescent="0.25">
      <c r="R296" s="399"/>
      <c r="S296" s="399"/>
      <c r="T296" s="399"/>
      <c r="U296" s="399"/>
      <c r="V296" s="399"/>
    </row>
    <row r="297" spans="18:22" x14ac:dyDescent="0.25">
      <c r="R297" s="399"/>
      <c r="S297" s="399"/>
      <c r="T297" s="399"/>
      <c r="U297" s="399"/>
      <c r="V297" s="399"/>
    </row>
    <row r="298" spans="18:22" x14ac:dyDescent="0.25">
      <c r="R298" s="399"/>
      <c r="S298" s="399"/>
      <c r="T298" s="399"/>
      <c r="U298" s="399"/>
      <c r="V298" s="399"/>
    </row>
    <row r="299" spans="18:22" x14ac:dyDescent="0.25">
      <c r="R299" s="399"/>
      <c r="S299" s="399"/>
      <c r="T299" s="399"/>
      <c r="U299" s="399"/>
      <c r="V299" s="399"/>
    </row>
    <row r="300" spans="18:22" x14ac:dyDescent="0.25">
      <c r="R300" s="399"/>
      <c r="S300" s="399"/>
      <c r="T300" s="399"/>
      <c r="U300" s="399"/>
      <c r="V300" s="399"/>
    </row>
    <row r="301" spans="18:22" x14ac:dyDescent="0.25">
      <c r="R301" s="399"/>
      <c r="S301" s="399"/>
      <c r="T301" s="399"/>
      <c r="U301" s="399"/>
      <c r="V301" s="399"/>
    </row>
    <row r="302" spans="18:22" x14ac:dyDescent="0.25">
      <c r="R302" s="399"/>
      <c r="S302" s="399"/>
      <c r="T302" s="399"/>
      <c r="U302" s="399"/>
      <c r="V302" s="399"/>
    </row>
    <row r="303" spans="18:22" x14ac:dyDescent="0.25">
      <c r="R303" s="399"/>
      <c r="S303" s="399"/>
      <c r="T303" s="399"/>
      <c r="U303" s="399"/>
      <c r="V303" s="399"/>
    </row>
    <row r="304" spans="18:22" x14ac:dyDescent="0.25">
      <c r="R304" s="399"/>
      <c r="S304" s="399"/>
      <c r="T304" s="399"/>
      <c r="U304" s="399"/>
      <c r="V304" s="399"/>
    </row>
    <row r="305" spans="18:22" x14ac:dyDescent="0.25">
      <c r="R305" s="399"/>
      <c r="S305" s="399"/>
      <c r="T305" s="399"/>
      <c r="U305" s="399"/>
      <c r="V305" s="399"/>
    </row>
    <row r="306" spans="18:22" x14ac:dyDescent="0.25">
      <c r="R306" s="399"/>
      <c r="S306" s="399"/>
      <c r="T306" s="399"/>
      <c r="U306" s="399"/>
      <c r="V306" s="399"/>
    </row>
    <row r="307" spans="18:22" x14ac:dyDescent="0.25">
      <c r="R307" s="399"/>
      <c r="S307" s="399"/>
      <c r="T307" s="399"/>
      <c r="U307" s="399"/>
      <c r="V307" s="399"/>
    </row>
    <row r="308" spans="18:22" x14ac:dyDescent="0.25">
      <c r="R308" s="399"/>
      <c r="S308" s="399"/>
      <c r="T308" s="399"/>
      <c r="U308" s="399"/>
      <c r="V308" s="399"/>
    </row>
    <row r="309" spans="18:22" x14ac:dyDescent="0.25">
      <c r="R309" s="399"/>
      <c r="S309" s="399"/>
      <c r="T309" s="399"/>
      <c r="U309" s="399"/>
      <c r="V309" s="399"/>
    </row>
    <row r="310" spans="18:22" x14ac:dyDescent="0.25">
      <c r="R310" s="399"/>
      <c r="S310" s="399"/>
      <c r="T310" s="399"/>
      <c r="U310" s="399"/>
      <c r="V310" s="399"/>
    </row>
    <row r="311" spans="18:22" x14ac:dyDescent="0.25">
      <c r="R311" s="399"/>
      <c r="S311" s="399"/>
      <c r="T311" s="399"/>
      <c r="U311" s="399"/>
      <c r="V311" s="399"/>
    </row>
    <row r="312" spans="18:22" x14ac:dyDescent="0.25">
      <c r="R312" s="399"/>
      <c r="S312" s="399"/>
      <c r="T312" s="399"/>
      <c r="U312" s="399"/>
      <c r="V312" s="399"/>
    </row>
    <row r="313" spans="18:22" x14ac:dyDescent="0.25">
      <c r="R313" s="399"/>
      <c r="S313" s="399"/>
      <c r="T313" s="399"/>
      <c r="U313" s="399"/>
      <c r="V313" s="399"/>
    </row>
    <row r="314" spans="18:22" x14ac:dyDescent="0.25">
      <c r="R314" s="399"/>
      <c r="S314" s="399"/>
      <c r="T314" s="399"/>
      <c r="U314" s="399"/>
      <c r="V314" s="399"/>
    </row>
    <row r="315" spans="18:22" x14ac:dyDescent="0.25">
      <c r="R315" s="399"/>
      <c r="S315" s="399"/>
      <c r="T315" s="399"/>
      <c r="U315" s="399"/>
      <c r="V315" s="399"/>
    </row>
    <row r="316" spans="18:22" x14ac:dyDescent="0.25">
      <c r="R316" s="399"/>
      <c r="S316" s="399"/>
      <c r="T316" s="399"/>
      <c r="U316" s="399"/>
      <c r="V316" s="399"/>
    </row>
    <row r="317" spans="18:22" x14ac:dyDescent="0.25">
      <c r="R317" s="399"/>
      <c r="S317" s="399"/>
      <c r="T317" s="399"/>
      <c r="U317" s="399"/>
      <c r="V317" s="399"/>
    </row>
    <row r="318" spans="18:22" x14ac:dyDescent="0.25">
      <c r="R318" s="399"/>
      <c r="S318" s="399"/>
      <c r="T318" s="399"/>
      <c r="U318" s="399"/>
      <c r="V318" s="399"/>
    </row>
    <row r="319" spans="18:22" x14ac:dyDescent="0.25">
      <c r="R319" s="399"/>
      <c r="S319" s="399"/>
      <c r="T319" s="399"/>
      <c r="U319" s="399"/>
      <c r="V319" s="399"/>
    </row>
    <row r="320" spans="18:22" x14ac:dyDescent="0.25">
      <c r="R320" s="399"/>
      <c r="S320" s="399"/>
      <c r="T320" s="399"/>
      <c r="U320" s="399"/>
      <c r="V320" s="399"/>
    </row>
    <row r="321" spans="18:22" x14ac:dyDescent="0.25">
      <c r="R321" s="399"/>
      <c r="S321" s="399"/>
      <c r="T321" s="399"/>
      <c r="U321" s="399"/>
      <c r="V321" s="399"/>
    </row>
    <row r="322" spans="18:22" x14ac:dyDescent="0.25">
      <c r="R322" s="399"/>
      <c r="S322" s="399"/>
      <c r="T322" s="399"/>
      <c r="U322" s="399"/>
      <c r="V322" s="399"/>
    </row>
    <row r="323" spans="18:22" x14ac:dyDescent="0.25">
      <c r="R323" s="399"/>
      <c r="S323" s="399"/>
      <c r="T323" s="399"/>
      <c r="U323" s="399"/>
      <c r="V323" s="399"/>
    </row>
    <row r="324" spans="18:22" x14ac:dyDescent="0.25">
      <c r="R324" s="399"/>
      <c r="S324" s="399"/>
      <c r="T324" s="399"/>
      <c r="U324" s="399"/>
      <c r="V324" s="399"/>
    </row>
    <row r="325" spans="18:22" x14ac:dyDescent="0.25">
      <c r="R325" s="399"/>
      <c r="S325" s="399"/>
      <c r="T325" s="399"/>
      <c r="U325" s="399"/>
      <c r="V325" s="399"/>
    </row>
    <row r="326" spans="18:22" x14ac:dyDescent="0.25">
      <c r="R326" s="399"/>
      <c r="S326" s="399"/>
      <c r="T326" s="399"/>
      <c r="U326" s="399"/>
      <c r="V326" s="399"/>
    </row>
    <row r="327" spans="18:22" x14ac:dyDescent="0.25">
      <c r="R327" s="399"/>
      <c r="S327" s="399"/>
      <c r="T327" s="399"/>
      <c r="U327" s="399"/>
      <c r="V327" s="399"/>
    </row>
    <row r="328" spans="18:22" x14ac:dyDescent="0.25">
      <c r="R328" s="399"/>
      <c r="S328" s="399"/>
      <c r="T328" s="399"/>
      <c r="U328" s="399"/>
      <c r="V328" s="399"/>
    </row>
    <row r="329" spans="18:22" x14ac:dyDescent="0.25">
      <c r="R329" s="399"/>
      <c r="S329" s="399"/>
      <c r="T329" s="399"/>
      <c r="U329" s="399"/>
      <c r="V329" s="399"/>
    </row>
    <row r="330" spans="18:22" x14ac:dyDescent="0.25">
      <c r="R330" s="399"/>
      <c r="S330" s="399"/>
      <c r="T330" s="399"/>
      <c r="U330" s="399"/>
      <c r="V330" s="399"/>
    </row>
    <row r="331" spans="18:22" x14ac:dyDescent="0.25">
      <c r="R331" s="399"/>
      <c r="S331" s="399"/>
      <c r="T331" s="399"/>
      <c r="U331" s="399"/>
      <c r="V331" s="399"/>
    </row>
    <row r="332" spans="18:22" x14ac:dyDescent="0.25">
      <c r="R332" s="399"/>
      <c r="S332" s="399"/>
      <c r="T332" s="399"/>
      <c r="U332" s="399"/>
      <c r="V332" s="399"/>
    </row>
    <row r="333" spans="18:22" x14ac:dyDescent="0.25">
      <c r="R333" s="399"/>
      <c r="S333" s="399"/>
      <c r="T333" s="399"/>
      <c r="U333" s="399"/>
      <c r="V333" s="399"/>
    </row>
    <row r="334" spans="18:22" x14ac:dyDescent="0.25">
      <c r="R334" s="399"/>
      <c r="S334" s="399"/>
      <c r="T334" s="399"/>
      <c r="U334" s="399"/>
      <c r="V334" s="399"/>
    </row>
    <row r="335" spans="18:22" x14ac:dyDescent="0.25">
      <c r="R335" s="399"/>
      <c r="S335" s="399"/>
      <c r="T335" s="399"/>
      <c r="U335" s="399"/>
      <c r="V335" s="399"/>
    </row>
    <row r="336" spans="18:22" x14ac:dyDescent="0.25">
      <c r="R336" s="399"/>
      <c r="S336" s="399"/>
      <c r="T336" s="399"/>
      <c r="U336" s="399"/>
      <c r="V336" s="399"/>
    </row>
    <row r="337" spans="18:22" x14ac:dyDescent="0.25">
      <c r="R337" s="399"/>
      <c r="S337" s="399"/>
      <c r="T337" s="399"/>
      <c r="U337" s="399"/>
      <c r="V337" s="399"/>
    </row>
    <row r="338" spans="18:22" x14ac:dyDescent="0.25">
      <c r="R338" s="399"/>
      <c r="S338" s="399"/>
      <c r="T338" s="399"/>
      <c r="U338" s="399"/>
      <c r="V338" s="399"/>
    </row>
    <row r="339" spans="18:22" x14ac:dyDescent="0.25">
      <c r="R339" s="399"/>
      <c r="S339" s="399"/>
      <c r="T339" s="399"/>
      <c r="U339" s="399"/>
      <c r="V339" s="399"/>
    </row>
    <row r="340" spans="18:22" x14ac:dyDescent="0.25">
      <c r="R340" s="399"/>
      <c r="S340" s="399"/>
      <c r="T340" s="399"/>
      <c r="U340" s="399"/>
      <c r="V340" s="399"/>
    </row>
    <row r="341" spans="18:22" x14ac:dyDescent="0.25">
      <c r="R341" s="399"/>
      <c r="S341" s="399"/>
      <c r="T341" s="399"/>
      <c r="U341" s="399"/>
      <c r="V341" s="399"/>
    </row>
    <row r="342" spans="18:22" x14ac:dyDescent="0.25">
      <c r="R342" s="399"/>
      <c r="S342" s="399"/>
      <c r="T342" s="399"/>
      <c r="U342" s="399"/>
      <c r="V342" s="399"/>
    </row>
    <row r="343" spans="18:22" x14ac:dyDescent="0.25">
      <c r="R343" s="399"/>
      <c r="S343" s="399"/>
      <c r="T343" s="399"/>
      <c r="U343" s="399"/>
      <c r="V343" s="399"/>
    </row>
    <row r="344" spans="18:22" x14ac:dyDescent="0.25">
      <c r="R344" s="399"/>
      <c r="S344" s="399"/>
      <c r="T344" s="399"/>
      <c r="U344" s="399"/>
      <c r="V344" s="399"/>
    </row>
    <row r="345" spans="18:22" x14ac:dyDescent="0.25">
      <c r="R345" s="399"/>
      <c r="S345" s="399"/>
      <c r="T345" s="399"/>
      <c r="U345" s="399"/>
      <c r="V345" s="399"/>
    </row>
    <row r="346" spans="18:22" x14ac:dyDescent="0.25">
      <c r="R346" s="399"/>
      <c r="S346" s="399"/>
      <c r="T346" s="399"/>
      <c r="U346" s="399"/>
      <c r="V346" s="399"/>
    </row>
    <row r="347" spans="18:22" x14ac:dyDescent="0.25">
      <c r="R347" s="399"/>
      <c r="S347" s="399"/>
      <c r="T347" s="399"/>
      <c r="U347" s="399"/>
      <c r="V347" s="399"/>
    </row>
    <row r="348" spans="18:22" x14ac:dyDescent="0.25">
      <c r="R348" s="399"/>
      <c r="S348" s="399"/>
      <c r="T348" s="399"/>
      <c r="U348" s="399"/>
      <c r="V348" s="399"/>
    </row>
    <row r="349" spans="18:22" x14ac:dyDescent="0.25">
      <c r="R349" s="399"/>
      <c r="S349" s="399"/>
      <c r="T349" s="399"/>
      <c r="U349" s="399"/>
      <c r="V349" s="399"/>
    </row>
    <row r="350" spans="18:22" x14ac:dyDescent="0.25">
      <c r="R350" s="399"/>
      <c r="S350" s="399"/>
      <c r="T350" s="399"/>
      <c r="U350" s="399"/>
      <c r="V350" s="399"/>
    </row>
    <row r="351" spans="18:22" x14ac:dyDescent="0.25">
      <c r="R351" s="399"/>
      <c r="S351" s="399"/>
      <c r="T351" s="399"/>
      <c r="U351" s="399"/>
      <c r="V351" s="399"/>
    </row>
    <row r="352" spans="18:22" x14ac:dyDescent="0.25">
      <c r="R352" s="399"/>
      <c r="S352" s="399"/>
      <c r="T352" s="399"/>
      <c r="U352" s="399"/>
      <c r="V352" s="399"/>
    </row>
    <row r="353" spans="18:22" x14ac:dyDescent="0.25">
      <c r="R353" s="399"/>
      <c r="S353" s="399"/>
      <c r="T353" s="399"/>
      <c r="U353" s="399"/>
      <c r="V353" s="399"/>
    </row>
    <row r="354" spans="18:22" x14ac:dyDescent="0.25">
      <c r="R354" s="399"/>
      <c r="S354" s="399"/>
      <c r="T354" s="399"/>
      <c r="U354" s="399"/>
      <c r="V354" s="399"/>
    </row>
    <row r="355" spans="18:22" x14ac:dyDescent="0.25">
      <c r="R355" s="399"/>
      <c r="S355" s="399"/>
      <c r="T355" s="399"/>
      <c r="U355" s="399"/>
      <c r="V355" s="399"/>
    </row>
    <row r="356" spans="18:22" x14ac:dyDescent="0.25">
      <c r="R356" s="399"/>
      <c r="S356" s="399"/>
      <c r="T356" s="399"/>
      <c r="U356" s="399"/>
      <c r="V356" s="399"/>
    </row>
    <row r="357" spans="18:22" x14ac:dyDescent="0.25">
      <c r="R357" s="399"/>
      <c r="S357" s="399"/>
      <c r="T357" s="399"/>
      <c r="U357" s="399"/>
      <c r="V357" s="399"/>
    </row>
    <row r="358" spans="18:22" x14ac:dyDescent="0.25">
      <c r="R358" s="399"/>
      <c r="S358" s="399"/>
      <c r="T358" s="399"/>
      <c r="U358" s="399"/>
      <c r="V358" s="399"/>
    </row>
    <row r="359" spans="18:22" x14ac:dyDescent="0.25">
      <c r="R359" s="399"/>
      <c r="S359" s="399"/>
      <c r="T359" s="399"/>
      <c r="U359" s="399"/>
      <c r="V359" s="399"/>
    </row>
    <row r="360" spans="18:22" x14ac:dyDescent="0.25">
      <c r="R360" s="399"/>
      <c r="S360" s="399"/>
      <c r="T360" s="399"/>
      <c r="U360" s="399"/>
      <c r="V360" s="399"/>
    </row>
    <row r="361" spans="18:22" x14ac:dyDescent="0.25">
      <c r="R361" s="399"/>
      <c r="S361" s="399"/>
      <c r="T361" s="399"/>
      <c r="U361" s="399"/>
      <c r="V361" s="399"/>
    </row>
    <row r="362" spans="18:22" x14ac:dyDescent="0.25">
      <c r="R362" s="399"/>
      <c r="S362" s="399"/>
      <c r="T362" s="399"/>
      <c r="U362" s="399"/>
      <c r="V362" s="399"/>
    </row>
    <row r="363" spans="18:22" x14ac:dyDescent="0.25">
      <c r="R363" s="399"/>
      <c r="S363" s="399"/>
      <c r="T363" s="399"/>
      <c r="U363" s="399"/>
      <c r="V363" s="399"/>
    </row>
    <row r="364" spans="18:22" x14ac:dyDescent="0.25">
      <c r="R364" s="399"/>
      <c r="S364" s="399"/>
      <c r="T364" s="399"/>
      <c r="U364" s="399"/>
      <c r="V364" s="399"/>
    </row>
    <row r="365" spans="18:22" x14ac:dyDescent="0.25">
      <c r="R365" s="399"/>
      <c r="S365" s="399"/>
      <c r="T365" s="399"/>
      <c r="U365" s="399"/>
      <c r="V365" s="399"/>
    </row>
    <row r="366" spans="18:22" x14ac:dyDescent="0.25">
      <c r="R366" s="399"/>
      <c r="S366" s="399"/>
      <c r="T366" s="399"/>
      <c r="U366" s="399"/>
      <c r="V366" s="399"/>
    </row>
    <row r="367" spans="18:22" x14ac:dyDescent="0.25">
      <c r="R367" s="399"/>
      <c r="S367" s="399"/>
      <c r="T367" s="399"/>
      <c r="U367" s="399"/>
      <c r="V367" s="399"/>
    </row>
    <row r="368" spans="18:22" x14ac:dyDescent="0.25">
      <c r="R368" s="399"/>
      <c r="S368" s="399"/>
      <c r="T368" s="399"/>
      <c r="U368" s="399"/>
      <c r="V368" s="399"/>
    </row>
    <row r="369" spans="18:22" x14ac:dyDescent="0.25">
      <c r="R369" s="399"/>
      <c r="S369" s="399"/>
      <c r="T369" s="399"/>
      <c r="U369" s="399"/>
      <c r="V369" s="399"/>
    </row>
    <row r="370" spans="18:22" x14ac:dyDescent="0.25">
      <c r="R370" s="399"/>
      <c r="S370" s="399"/>
      <c r="T370" s="399"/>
      <c r="U370" s="399"/>
      <c r="V370" s="399"/>
    </row>
    <row r="371" spans="18:22" x14ac:dyDescent="0.25">
      <c r="R371" s="399"/>
      <c r="S371" s="399"/>
      <c r="T371" s="399"/>
      <c r="U371" s="399"/>
      <c r="V371" s="399"/>
    </row>
    <row r="372" spans="18:22" x14ac:dyDescent="0.25">
      <c r="R372" s="399"/>
      <c r="S372" s="399"/>
      <c r="T372" s="399"/>
      <c r="U372" s="399"/>
      <c r="V372" s="399"/>
    </row>
    <row r="373" spans="18:22" x14ac:dyDescent="0.25">
      <c r="R373" s="399"/>
      <c r="S373" s="399"/>
      <c r="T373" s="399"/>
      <c r="U373" s="399"/>
      <c r="V373" s="399"/>
    </row>
    <row r="374" spans="18:22" x14ac:dyDescent="0.25">
      <c r="R374" s="399"/>
      <c r="S374" s="399"/>
      <c r="T374" s="399"/>
      <c r="U374" s="399"/>
      <c r="V374" s="399"/>
    </row>
    <row r="375" spans="18:22" x14ac:dyDescent="0.25">
      <c r="R375" s="399"/>
      <c r="S375" s="399"/>
      <c r="T375" s="399"/>
      <c r="U375" s="399"/>
      <c r="V375" s="399"/>
    </row>
    <row r="376" spans="18:22" x14ac:dyDescent="0.25">
      <c r="R376" s="399"/>
      <c r="S376" s="399"/>
      <c r="T376" s="399"/>
      <c r="U376" s="399"/>
      <c r="V376" s="399"/>
    </row>
    <row r="377" spans="18:22" x14ac:dyDescent="0.25">
      <c r="R377" s="399"/>
      <c r="S377" s="399"/>
      <c r="T377" s="399"/>
      <c r="U377" s="399"/>
      <c r="V377" s="399"/>
    </row>
    <row r="378" spans="18:22" x14ac:dyDescent="0.25">
      <c r="R378" s="399"/>
      <c r="S378" s="399"/>
      <c r="T378" s="399"/>
      <c r="U378" s="399"/>
      <c r="V378" s="399"/>
    </row>
    <row r="379" spans="18:22" x14ac:dyDescent="0.25">
      <c r="R379" s="399"/>
      <c r="S379" s="399"/>
      <c r="T379" s="399"/>
      <c r="U379" s="399"/>
      <c r="V379" s="399"/>
    </row>
    <row r="380" spans="18:22" x14ac:dyDescent="0.25">
      <c r="R380" s="399"/>
      <c r="S380" s="399"/>
      <c r="T380" s="399"/>
      <c r="U380" s="399"/>
      <c r="V380" s="399"/>
    </row>
    <row r="381" spans="18:22" x14ac:dyDescent="0.25">
      <c r="R381" s="399"/>
      <c r="S381" s="399"/>
      <c r="T381" s="399"/>
      <c r="U381" s="399"/>
      <c r="V381" s="399"/>
    </row>
    <row r="382" spans="18:22" x14ac:dyDescent="0.25">
      <c r="R382" s="399"/>
      <c r="S382" s="399"/>
      <c r="T382" s="399"/>
      <c r="U382" s="399"/>
      <c r="V382" s="399"/>
    </row>
    <row r="383" spans="18:22" x14ac:dyDescent="0.25">
      <c r="R383" s="399"/>
      <c r="S383" s="399"/>
      <c r="T383" s="399"/>
      <c r="U383" s="399"/>
      <c r="V383" s="399"/>
    </row>
    <row r="384" spans="18:22" x14ac:dyDescent="0.25">
      <c r="R384" s="399"/>
      <c r="S384" s="399"/>
      <c r="T384" s="399"/>
      <c r="U384" s="399"/>
      <c r="V384" s="399"/>
    </row>
    <row r="385" spans="18:22" x14ac:dyDescent="0.25">
      <c r="R385" s="399"/>
      <c r="S385" s="399"/>
      <c r="T385" s="399"/>
      <c r="U385" s="399"/>
      <c r="V385" s="399"/>
    </row>
    <row r="386" spans="18:22" x14ac:dyDescent="0.25">
      <c r="R386" s="399"/>
      <c r="S386" s="399"/>
      <c r="T386" s="399"/>
      <c r="U386" s="399"/>
      <c r="V386" s="399"/>
    </row>
    <row r="387" spans="18:22" x14ac:dyDescent="0.25">
      <c r="R387" s="399"/>
      <c r="S387" s="399"/>
      <c r="T387" s="399"/>
      <c r="U387" s="399"/>
      <c r="V387" s="399"/>
    </row>
    <row r="388" spans="18:22" x14ac:dyDescent="0.25">
      <c r="R388" s="399"/>
      <c r="S388" s="399"/>
      <c r="T388" s="399"/>
      <c r="U388" s="399"/>
      <c r="V388" s="399"/>
    </row>
    <row r="389" spans="18:22" x14ac:dyDescent="0.25">
      <c r="R389" s="399"/>
      <c r="S389" s="399"/>
      <c r="T389" s="399"/>
      <c r="U389" s="399"/>
      <c r="V389" s="399"/>
    </row>
    <row r="390" spans="18:22" x14ac:dyDescent="0.25">
      <c r="R390" s="399"/>
      <c r="S390" s="399"/>
      <c r="T390" s="399"/>
      <c r="U390" s="399"/>
      <c r="V390" s="399"/>
    </row>
    <row r="391" spans="18:22" x14ac:dyDescent="0.25">
      <c r="R391" s="399"/>
      <c r="S391" s="399"/>
      <c r="T391" s="399"/>
      <c r="U391" s="399"/>
      <c r="V391" s="399"/>
    </row>
    <row r="392" spans="18:22" x14ac:dyDescent="0.25">
      <c r="R392" s="399"/>
      <c r="S392" s="399"/>
      <c r="T392" s="399"/>
      <c r="U392" s="399"/>
      <c r="V392" s="399"/>
    </row>
    <row r="393" spans="18:22" x14ac:dyDescent="0.25">
      <c r="R393" s="399"/>
      <c r="S393" s="399"/>
      <c r="T393" s="399"/>
      <c r="U393" s="399"/>
      <c r="V393" s="399"/>
    </row>
    <row r="394" spans="18:22" x14ac:dyDescent="0.25">
      <c r="R394" s="399"/>
      <c r="S394" s="399"/>
      <c r="T394" s="399"/>
      <c r="U394" s="399"/>
      <c r="V394" s="399"/>
    </row>
    <row r="395" spans="18:22" x14ac:dyDescent="0.25">
      <c r="R395" s="399"/>
      <c r="S395" s="399"/>
      <c r="T395" s="399"/>
      <c r="U395" s="399"/>
      <c r="V395" s="399"/>
    </row>
    <row r="396" spans="18:22" x14ac:dyDescent="0.25">
      <c r="R396" s="399"/>
      <c r="S396" s="399"/>
      <c r="T396" s="399"/>
      <c r="U396" s="399"/>
      <c r="V396" s="399"/>
    </row>
    <row r="397" spans="18:22" x14ac:dyDescent="0.25">
      <c r="R397" s="399"/>
      <c r="S397" s="399"/>
      <c r="T397" s="399"/>
      <c r="U397" s="399"/>
      <c r="V397" s="399"/>
    </row>
    <row r="398" spans="18:22" x14ac:dyDescent="0.25">
      <c r="R398" s="399"/>
      <c r="S398" s="399"/>
      <c r="T398" s="399"/>
      <c r="U398" s="399"/>
      <c r="V398" s="399"/>
    </row>
    <row r="399" spans="18:22" x14ac:dyDescent="0.25">
      <c r="R399" s="399"/>
      <c r="S399" s="399"/>
      <c r="T399" s="399"/>
      <c r="U399" s="399"/>
      <c r="V399" s="399"/>
    </row>
    <row r="400" spans="18:22" x14ac:dyDescent="0.25">
      <c r="R400" s="399"/>
      <c r="S400" s="399"/>
      <c r="T400" s="399"/>
      <c r="U400" s="399"/>
      <c r="V400" s="399"/>
    </row>
    <row r="401" spans="18:22" x14ac:dyDescent="0.25">
      <c r="R401" s="399"/>
      <c r="S401" s="399"/>
      <c r="T401" s="399"/>
      <c r="U401" s="399"/>
      <c r="V401" s="399"/>
    </row>
    <row r="402" spans="18:22" x14ac:dyDescent="0.25">
      <c r="R402" s="399"/>
      <c r="S402" s="399"/>
      <c r="T402" s="399"/>
      <c r="U402" s="399"/>
      <c r="V402" s="399"/>
    </row>
    <row r="403" spans="18:22" x14ac:dyDescent="0.25">
      <c r="R403" s="399"/>
      <c r="S403" s="399"/>
      <c r="T403" s="399"/>
      <c r="U403" s="399"/>
      <c r="V403" s="399"/>
    </row>
    <row r="404" spans="18:22" x14ac:dyDescent="0.25">
      <c r="R404" s="399"/>
      <c r="S404" s="399"/>
      <c r="T404" s="399"/>
      <c r="U404" s="399"/>
      <c r="V404" s="399"/>
    </row>
    <row r="405" spans="18:22" x14ac:dyDescent="0.25">
      <c r="R405" s="399"/>
      <c r="S405" s="399"/>
      <c r="T405" s="399"/>
      <c r="U405" s="399"/>
      <c r="V405" s="399"/>
    </row>
    <row r="406" spans="18:22" x14ac:dyDescent="0.25">
      <c r="R406" s="399"/>
      <c r="S406" s="399"/>
      <c r="T406" s="399"/>
      <c r="U406" s="399"/>
      <c r="V406" s="399"/>
    </row>
    <row r="407" spans="18:22" x14ac:dyDescent="0.25">
      <c r="R407" s="399"/>
      <c r="S407" s="399"/>
      <c r="T407" s="399"/>
      <c r="U407" s="399"/>
      <c r="V407" s="399"/>
    </row>
    <row r="408" spans="18:22" x14ac:dyDescent="0.25">
      <c r="R408" s="399"/>
      <c r="S408" s="399"/>
      <c r="T408" s="399"/>
      <c r="U408" s="399"/>
      <c r="V408" s="399"/>
    </row>
    <row r="409" spans="18:22" x14ac:dyDescent="0.25">
      <c r="R409" s="399"/>
      <c r="S409" s="399"/>
      <c r="T409" s="399"/>
      <c r="U409" s="399"/>
      <c r="V409" s="399"/>
    </row>
    <row r="410" spans="18:22" x14ac:dyDescent="0.25">
      <c r="R410" s="399"/>
      <c r="S410" s="399"/>
      <c r="T410" s="399"/>
      <c r="U410" s="399"/>
      <c r="V410" s="399"/>
    </row>
    <row r="411" spans="18:22" x14ac:dyDescent="0.25">
      <c r="R411" s="399"/>
      <c r="S411" s="399"/>
      <c r="T411" s="399"/>
      <c r="U411" s="399"/>
      <c r="V411" s="399"/>
    </row>
    <row r="412" spans="18:22" x14ac:dyDescent="0.25">
      <c r="R412" s="399"/>
      <c r="S412" s="399"/>
      <c r="T412" s="399"/>
      <c r="U412" s="399"/>
      <c r="V412" s="399"/>
    </row>
    <row r="413" spans="18:22" x14ac:dyDescent="0.25">
      <c r="R413" s="399"/>
      <c r="S413" s="399"/>
      <c r="T413" s="399"/>
      <c r="U413" s="399"/>
      <c r="V413" s="399"/>
    </row>
    <row r="414" spans="18:22" x14ac:dyDescent="0.25">
      <c r="R414" s="399"/>
      <c r="S414" s="399"/>
      <c r="T414" s="399"/>
      <c r="U414" s="399"/>
      <c r="V414" s="399"/>
    </row>
    <row r="415" spans="18:22" x14ac:dyDescent="0.25">
      <c r="R415" s="399"/>
      <c r="S415" s="399"/>
      <c r="T415" s="399"/>
      <c r="U415" s="399"/>
      <c r="V415" s="399"/>
    </row>
    <row r="416" spans="18:22" x14ac:dyDescent="0.25">
      <c r="R416" s="399"/>
      <c r="S416" s="399"/>
      <c r="T416" s="399"/>
      <c r="U416" s="399"/>
      <c r="V416" s="399"/>
    </row>
    <row r="417" spans="18:22" x14ac:dyDescent="0.25">
      <c r="R417" s="399"/>
      <c r="S417" s="399"/>
      <c r="T417" s="399"/>
      <c r="U417" s="399"/>
      <c r="V417" s="399"/>
    </row>
    <row r="418" spans="18:22" x14ac:dyDescent="0.25">
      <c r="R418" s="399"/>
      <c r="S418" s="399"/>
      <c r="T418" s="399"/>
      <c r="U418" s="399"/>
      <c r="V418" s="399"/>
    </row>
    <row r="419" spans="18:22" x14ac:dyDescent="0.25">
      <c r="R419" s="399"/>
      <c r="S419" s="399"/>
      <c r="T419" s="399"/>
      <c r="U419" s="399"/>
      <c r="V419" s="399"/>
    </row>
    <row r="420" spans="18:22" x14ac:dyDescent="0.25">
      <c r="R420" s="399"/>
      <c r="S420" s="399"/>
      <c r="T420" s="399"/>
      <c r="U420" s="399"/>
      <c r="V420" s="399"/>
    </row>
    <row r="421" spans="18:22" x14ac:dyDescent="0.25">
      <c r="R421" s="399"/>
      <c r="S421" s="399"/>
      <c r="T421" s="399"/>
      <c r="U421" s="399"/>
      <c r="V421" s="399"/>
    </row>
    <row r="422" spans="18:22" x14ac:dyDescent="0.25">
      <c r="R422" s="399"/>
      <c r="S422" s="399"/>
      <c r="T422" s="399"/>
      <c r="U422" s="399"/>
      <c r="V422" s="399"/>
    </row>
    <row r="423" spans="18:22" x14ac:dyDescent="0.25">
      <c r="R423" s="399"/>
      <c r="S423" s="399"/>
      <c r="T423" s="399"/>
      <c r="U423" s="399"/>
      <c r="V423" s="399"/>
    </row>
    <row r="424" spans="18:22" x14ac:dyDescent="0.25">
      <c r="R424" s="399"/>
      <c r="S424" s="399"/>
      <c r="T424" s="399"/>
      <c r="U424" s="399"/>
      <c r="V424" s="399"/>
    </row>
    <row r="425" spans="18:22" x14ac:dyDescent="0.25">
      <c r="R425" s="399"/>
      <c r="S425" s="399"/>
      <c r="T425" s="399"/>
      <c r="U425" s="399"/>
      <c r="V425" s="399"/>
    </row>
    <row r="426" spans="18:22" x14ac:dyDescent="0.25">
      <c r="R426" s="399"/>
      <c r="S426" s="399"/>
      <c r="T426" s="399"/>
      <c r="U426" s="399"/>
      <c r="V426" s="399"/>
    </row>
    <row r="427" spans="18:22" x14ac:dyDescent="0.25">
      <c r="R427" s="399"/>
      <c r="S427" s="399"/>
      <c r="T427" s="399"/>
      <c r="U427" s="399"/>
      <c r="V427" s="399"/>
    </row>
    <row r="428" spans="18:22" x14ac:dyDescent="0.25">
      <c r="R428" s="399"/>
      <c r="S428" s="399"/>
      <c r="T428" s="399"/>
      <c r="U428" s="399"/>
      <c r="V428" s="399"/>
    </row>
    <row r="429" spans="18:22" x14ac:dyDescent="0.25">
      <c r="R429" s="399"/>
      <c r="S429" s="399"/>
      <c r="T429" s="399"/>
      <c r="U429" s="399"/>
      <c r="V429" s="399"/>
    </row>
    <row r="430" spans="18:22" x14ac:dyDescent="0.25">
      <c r="R430" s="399"/>
      <c r="S430" s="399"/>
      <c r="T430" s="399"/>
      <c r="U430" s="399"/>
      <c r="V430" s="399"/>
    </row>
    <row r="431" spans="18:22" x14ac:dyDescent="0.25">
      <c r="R431" s="399"/>
      <c r="S431" s="399"/>
      <c r="T431" s="399"/>
      <c r="U431" s="399"/>
      <c r="V431" s="399"/>
    </row>
    <row r="432" spans="18:22" x14ac:dyDescent="0.25">
      <c r="R432" s="399"/>
      <c r="S432" s="399"/>
      <c r="T432" s="399"/>
      <c r="U432" s="399"/>
      <c r="V432" s="399"/>
    </row>
    <row r="433" spans="18:22" x14ac:dyDescent="0.25">
      <c r="R433" s="399"/>
      <c r="S433" s="399"/>
      <c r="T433" s="399"/>
      <c r="U433" s="399"/>
      <c r="V433" s="399"/>
    </row>
    <row r="434" spans="18:22" x14ac:dyDescent="0.25">
      <c r="R434" s="399"/>
      <c r="S434" s="399"/>
      <c r="T434" s="399"/>
      <c r="U434" s="399"/>
      <c r="V434" s="399"/>
    </row>
    <row r="435" spans="18:22" x14ac:dyDescent="0.25">
      <c r="R435" s="399"/>
      <c r="S435" s="399"/>
      <c r="T435" s="399"/>
      <c r="U435" s="399"/>
      <c r="V435" s="399"/>
    </row>
    <row r="436" spans="18:22" x14ac:dyDescent="0.25">
      <c r="R436" s="399"/>
      <c r="S436" s="399"/>
      <c r="T436" s="399"/>
      <c r="U436" s="399"/>
      <c r="V436" s="399"/>
    </row>
    <row r="437" spans="18:22" x14ac:dyDescent="0.25">
      <c r="R437" s="399"/>
      <c r="S437" s="399"/>
      <c r="T437" s="399"/>
      <c r="U437" s="399"/>
      <c r="V437" s="399"/>
    </row>
    <row r="438" spans="18:22" x14ac:dyDescent="0.25">
      <c r="R438" s="399"/>
      <c r="S438" s="399"/>
      <c r="T438" s="399"/>
      <c r="U438" s="399"/>
      <c r="V438" s="399"/>
    </row>
    <row r="439" spans="18:22" x14ac:dyDescent="0.25">
      <c r="R439" s="399"/>
      <c r="S439" s="399"/>
      <c r="T439" s="399"/>
      <c r="U439" s="399"/>
      <c r="V439" s="399"/>
    </row>
    <row r="440" spans="18:22" x14ac:dyDescent="0.25">
      <c r="R440" s="399"/>
      <c r="S440" s="399"/>
      <c r="T440" s="399"/>
      <c r="U440" s="399"/>
      <c r="V440" s="399"/>
    </row>
    <row r="441" spans="18:22" x14ac:dyDescent="0.25">
      <c r="R441" s="399"/>
      <c r="S441" s="399"/>
      <c r="T441" s="399"/>
      <c r="U441" s="399"/>
      <c r="V441" s="399"/>
    </row>
    <row r="442" spans="18:22" x14ac:dyDescent="0.25">
      <c r="R442" s="399"/>
      <c r="S442" s="399"/>
      <c r="T442" s="399"/>
      <c r="U442" s="399"/>
      <c r="V442" s="399"/>
    </row>
    <row r="443" spans="18:22" x14ac:dyDescent="0.25">
      <c r="R443" s="399"/>
      <c r="S443" s="399"/>
      <c r="T443" s="399"/>
      <c r="U443" s="399"/>
      <c r="V443" s="399"/>
    </row>
    <row r="444" spans="18:22" x14ac:dyDescent="0.25">
      <c r="R444" s="399"/>
      <c r="S444" s="399"/>
      <c r="T444" s="399"/>
      <c r="U444" s="399"/>
      <c r="V444" s="399"/>
    </row>
    <row r="445" spans="18:22" x14ac:dyDescent="0.25">
      <c r="R445" s="399"/>
      <c r="S445" s="399"/>
      <c r="T445" s="399"/>
      <c r="U445" s="399"/>
      <c r="V445" s="399"/>
    </row>
    <row r="446" spans="18:22" x14ac:dyDescent="0.25">
      <c r="R446" s="399"/>
      <c r="S446" s="399"/>
      <c r="T446" s="399"/>
      <c r="U446" s="399"/>
      <c r="V446" s="399"/>
    </row>
    <row r="447" spans="18:22" x14ac:dyDescent="0.25">
      <c r="R447" s="399"/>
      <c r="S447" s="399"/>
      <c r="T447" s="399"/>
      <c r="U447" s="399"/>
      <c r="V447" s="399"/>
    </row>
    <row r="448" spans="18:22" x14ac:dyDescent="0.25">
      <c r="R448" s="399"/>
      <c r="S448" s="399"/>
      <c r="T448" s="399"/>
      <c r="U448" s="399"/>
      <c r="V448" s="399"/>
    </row>
    <row r="449" spans="18:22" x14ac:dyDescent="0.25">
      <c r="R449" s="399"/>
      <c r="S449" s="399"/>
      <c r="T449" s="399"/>
      <c r="U449" s="399"/>
      <c r="V449" s="399"/>
    </row>
    <row r="450" spans="18:22" x14ac:dyDescent="0.25">
      <c r="R450" s="399"/>
      <c r="S450" s="399"/>
      <c r="T450" s="399"/>
      <c r="U450" s="399"/>
      <c r="V450" s="399"/>
    </row>
    <row r="451" spans="18:22" x14ac:dyDescent="0.25">
      <c r="R451" s="399"/>
      <c r="S451" s="399"/>
      <c r="T451" s="399"/>
      <c r="U451" s="399"/>
      <c r="V451" s="399"/>
    </row>
    <row r="452" spans="18:22" x14ac:dyDescent="0.25">
      <c r="R452" s="399"/>
      <c r="S452" s="399"/>
      <c r="T452" s="399"/>
      <c r="U452" s="399"/>
      <c r="V452" s="399"/>
    </row>
    <row r="453" spans="18:22" x14ac:dyDescent="0.25">
      <c r="R453" s="399"/>
      <c r="S453" s="399"/>
      <c r="T453" s="399"/>
      <c r="U453" s="399"/>
      <c r="V453" s="399"/>
    </row>
    <row r="454" spans="18:22" x14ac:dyDescent="0.25">
      <c r="R454" s="399"/>
      <c r="S454" s="399"/>
      <c r="T454" s="399"/>
      <c r="U454" s="399"/>
      <c r="V454" s="399"/>
    </row>
    <row r="455" spans="18:22" x14ac:dyDescent="0.25">
      <c r="R455" s="399"/>
      <c r="S455" s="399"/>
      <c r="T455" s="399"/>
      <c r="U455" s="399"/>
      <c r="V455" s="399"/>
    </row>
    <row r="456" spans="18:22" x14ac:dyDescent="0.25">
      <c r="R456" s="399"/>
      <c r="S456" s="399"/>
      <c r="T456" s="399"/>
      <c r="U456" s="399"/>
      <c r="V456" s="399"/>
    </row>
    <row r="457" spans="18:22" x14ac:dyDescent="0.25">
      <c r="R457" s="399"/>
      <c r="S457" s="399"/>
      <c r="T457" s="399"/>
      <c r="U457" s="399"/>
      <c r="V457" s="399"/>
    </row>
    <row r="458" spans="18:22" x14ac:dyDescent="0.25">
      <c r="R458" s="399"/>
      <c r="S458" s="399"/>
      <c r="T458" s="399"/>
      <c r="U458" s="399"/>
      <c r="V458" s="399"/>
    </row>
    <row r="459" spans="18:22" x14ac:dyDescent="0.25">
      <c r="R459" s="399"/>
      <c r="S459" s="399"/>
      <c r="T459" s="399"/>
      <c r="U459" s="399"/>
      <c r="V459" s="399"/>
    </row>
    <row r="460" spans="18:22" x14ac:dyDescent="0.25">
      <c r="R460" s="399"/>
      <c r="S460" s="399"/>
      <c r="T460" s="399"/>
      <c r="U460" s="399"/>
      <c r="V460" s="399"/>
    </row>
    <row r="461" spans="18:22" x14ac:dyDescent="0.25">
      <c r="R461" s="399"/>
      <c r="S461" s="399"/>
      <c r="T461" s="399"/>
      <c r="U461" s="399"/>
      <c r="V461" s="399"/>
    </row>
    <row r="462" spans="18:22" x14ac:dyDescent="0.25">
      <c r="R462" s="399"/>
      <c r="S462" s="399"/>
      <c r="T462" s="399"/>
      <c r="U462" s="399"/>
      <c r="V462" s="399"/>
    </row>
    <row r="463" spans="18:22" x14ac:dyDescent="0.25">
      <c r="R463" s="399"/>
      <c r="S463" s="399"/>
      <c r="T463" s="399"/>
      <c r="U463" s="399"/>
      <c r="V463" s="399"/>
    </row>
    <row r="464" spans="18:22" x14ac:dyDescent="0.25">
      <c r="R464" s="399"/>
      <c r="S464" s="399"/>
      <c r="T464" s="399"/>
      <c r="U464" s="399"/>
      <c r="V464" s="399"/>
    </row>
    <row r="465" spans="18:22" x14ac:dyDescent="0.25">
      <c r="R465" s="399"/>
      <c r="S465" s="399"/>
      <c r="T465" s="399"/>
      <c r="U465" s="399"/>
      <c r="V465" s="399"/>
    </row>
    <row r="466" spans="18:22" x14ac:dyDescent="0.25">
      <c r="R466" s="399"/>
      <c r="S466" s="399"/>
      <c r="T466" s="399"/>
      <c r="U466" s="399"/>
      <c r="V466" s="399"/>
    </row>
    <row r="467" spans="18:22" x14ac:dyDescent="0.25">
      <c r="R467" s="399"/>
      <c r="S467" s="399"/>
      <c r="T467" s="399"/>
      <c r="U467" s="399"/>
      <c r="V467" s="399"/>
    </row>
    <row r="468" spans="18:22" x14ac:dyDescent="0.25">
      <c r="R468" s="399"/>
      <c r="S468" s="399"/>
      <c r="T468" s="399"/>
      <c r="U468" s="399"/>
      <c r="V468" s="399"/>
    </row>
    <row r="469" spans="18:22" x14ac:dyDescent="0.25">
      <c r="R469" s="399"/>
      <c r="S469" s="399"/>
      <c r="T469" s="399"/>
      <c r="U469" s="399"/>
      <c r="V469" s="399"/>
    </row>
    <row r="470" spans="18:22" x14ac:dyDescent="0.25">
      <c r="R470" s="399"/>
      <c r="S470" s="399"/>
      <c r="T470" s="399"/>
      <c r="U470" s="399"/>
      <c r="V470" s="399"/>
    </row>
    <row r="471" spans="18:22" x14ac:dyDescent="0.25">
      <c r="R471" s="399"/>
      <c r="S471" s="399"/>
      <c r="T471" s="399"/>
      <c r="U471" s="399"/>
      <c r="V471" s="399"/>
    </row>
    <row r="472" spans="18:22" x14ac:dyDescent="0.25">
      <c r="R472" s="399"/>
      <c r="S472" s="399"/>
      <c r="T472" s="399"/>
      <c r="U472" s="399"/>
      <c r="V472" s="399"/>
    </row>
    <row r="473" spans="18:22" x14ac:dyDescent="0.25">
      <c r="R473" s="399"/>
      <c r="S473" s="399"/>
      <c r="T473" s="399"/>
      <c r="U473" s="399"/>
      <c r="V473" s="399"/>
    </row>
    <row r="474" spans="18:22" x14ac:dyDescent="0.25">
      <c r="R474" s="399"/>
      <c r="S474" s="399"/>
      <c r="T474" s="399"/>
      <c r="U474" s="399"/>
      <c r="V474" s="399"/>
    </row>
    <row r="475" spans="18:22" x14ac:dyDescent="0.25">
      <c r="R475" s="399"/>
      <c r="S475" s="399"/>
      <c r="T475" s="399"/>
      <c r="U475" s="399"/>
      <c r="V475" s="399"/>
    </row>
    <row r="476" spans="18:22" x14ac:dyDescent="0.25">
      <c r="R476" s="399"/>
      <c r="S476" s="399"/>
      <c r="T476" s="399"/>
      <c r="U476" s="399"/>
      <c r="V476" s="399"/>
    </row>
    <row r="477" spans="18:22" x14ac:dyDescent="0.25">
      <c r="R477" s="399"/>
      <c r="S477" s="399"/>
      <c r="T477" s="399"/>
      <c r="U477" s="399"/>
      <c r="V477" s="399"/>
    </row>
    <row r="478" spans="18:22" x14ac:dyDescent="0.25">
      <c r="R478" s="399"/>
      <c r="S478" s="399"/>
      <c r="T478" s="399"/>
      <c r="U478" s="399"/>
      <c r="V478" s="399"/>
    </row>
    <row r="479" spans="18:22" x14ac:dyDescent="0.25">
      <c r="R479" s="399"/>
      <c r="S479" s="399"/>
      <c r="T479" s="399"/>
      <c r="U479" s="399"/>
      <c r="V479" s="399"/>
    </row>
    <row r="480" spans="18:22" x14ac:dyDescent="0.25">
      <c r="R480" s="399"/>
      <c r="S480" s="399"/>
      <c r="T480" s="399"/>
      <c r="U480" s="399"/>
      <c r="V480" s="399"/>
    </row>
    <row r="481" spans="18:22" x14ac:dyDescent="0.25">
      <c r="R481" s="399"/>
      <c r="S481" s="399"/>
      <c r="T481" s="399"/>
      <c r="U481" s="399"/>
      <c r="V481" s="399"/>
    </row>
    <row r="482" spans="18:22" x14ac:dyDescent="0.25">
      <c r="R482" s="399"/>
      <c r="S482" s="399"/>
      <c r="T482" s="399"/>
      <c r="U482" s="399"/>
      <c r="V482" s="399"/>
    </row>
    <row r="483" spans="18:22" x14ac:dyDescent="0.25">
      <c r="R483" s="399"/>
      <c r="S483" s="399"/>
      <c r="T483" s="399"/>
      <c r="U483" s="399"/>
      <c r="V483" s="399"/>
    </row>
    <row r="484" spans="18:22" x14ac:dyDescent="0.25">
      <c r="R484" s="399"/>
      <c r="S484" s="399"/>
      <c r="T484" s="399"/>
      <c r="U484" s="399"/>
      <c r="V484" s="399"/>
    </row>
    <row r="485" spans="18:22" x14ac:dyDescent="0.25">
      <c r="R485" s="399"/>
      <c r="S485" s="399"/>
      <c r="T485" s="399"/>
      <c r="U485" s="399"/>
      <c r="V485" s="399"/>
    </row>
    <row r="486" spans="18:22" x14ac:dyDescent="0.25">
      <c r="R486" s="399"/>
      <c r="S486" s="399"/>
      <c r="T486" s="399"/>
      <c r="U486" s="399"/>
      <c r="V486" s="399"/>
    </row>
    <row r="487" spans="18:22" x14ac:dyDescent="0.25">
      <c r="R487" s="399"/>
      <c r="S487" s="399"/>
      <c r="T487" s="399"/>
      <c r="U487" s="399"/>
      <c r="V487" s="399"/>
    </row>
    <row r="488" spans="18:22" x14ac:dyDescent="0.25">
      <c r="R488" s="399"/>
      <c r="S488" s="399"/>
      <c r="T488" s="399"/>
      <c r="U488" s="399"/>
      <c r="V488" s="399"/>
    </row>
    <row r="489" spans="18:22" x14ac:dyDescent="0.25">
      <c r="R489" s="399"/>
      <c r="S489" s="399"/>
      <c r="T489" s="399"/>
      <c r="U489" s="399"/>
      <c r="V489" s="399"/>
    </row>
    <row r="490" spans="18:22" x14ac:dyDescent="0.25">
      <c r="R490" s="399"/>
      <c r="S490" s="399"/>
      <c r="T490" s="399"/>
      <c r="U490" s="399"/>
      <c r="V490" s="399"/>
    </row>
    <row r="491" spans="18:22" x14ac:dyDescent="0.25">
      <c r="R491" s="399"/>
      <c r="S491" s="399"/>
      <c r="T491" s="399"/>
      <c r="U491" s="399"/>
      <c r="V491" s="399"/>
    </row>
    <row r="492" spans="18:22" x14ac:dyDescent="0.25">
      <c r="R492" s="399"/>
      <c r="S492" s="399"/>
      <c r="T492" s="399"/>
      <c r="U492" s="399"/>
      <c r="V492" s="399"/>
    </row>
    <row r="493" spans="18:22" x14ac:dyDescent="0.25">
      <c r="R493" s="399"/>
      <c r="S493" s="399"/>
      <c r="T493" s="399"/>
      <c r="U493" s="399"/>
      <c r="V493" s="399"/>
    </row>
    <row r="494" spans="18:22" x14ac:dyDescent="0.25">
      <c r="R494" s="399"/>
      <c r="S494" s="399"/>
      <c r="T494" s="399"/>
      <c r="U494" s="399"/>
      <c r="V494" s="399"/>
    </row>
    <row r="495" spans="18:22" x14ac:dyDescent="0.25">
      <c r="R495" s="399"/>
      <c r="S495" s="399"/>
      <c r="T495" s="399"/>
      <c r="U495" s="399"/>
      <c r="V495" s="399"/>
    </row>
    <row r="496" spans="18:22" x14ac:dyDescent="0.25">
      <c r="R496" s="399"/>
      <c r="S496" s="399"/>
      <c r="T496" s="399"/>
      <c r="U496" s="399"/>
      <c r="V496" s="399"/>
    </row>
    <row r="497" spans="18:22" x14ac:dyDescent="0.25">
      <c r="R497" s="399"/>
      <c r="S497" s="399"/>
      <c r="T497" s="399"/>
      <c r="U497" s="399"/>
      <c r="V497" s="399"/>
    </row>
    <row r="498" spans="18:22" x14ac:dyDescent="0.25">
      <c r="R498" s="399"/>
      <c r="S498" s="399"/>
      <c r="T498" s="399"/>
      <c r="U498" s="399"/>
      <c r="V498" s="399"/>
    </row>
    <row r="499" spans="18:22" x14ac:dyDescent="0.25">
      <c r="R499" s="399"/>
      <c r="S499" s="399"/>
      <c r="T499" s="399"/>
      <c r="U499" s="399"/>
      <c r="V499" s="399"/>
    </row>
    <row r="500" spans="18:22" x14ac:dyDescent="0.25">
      <c r="R500" s="399"/>
      <c r="S500" s="399"/>
      <c r="T500" s="399"/>
      <c r="U500" s="399"/>
      <c r="V500" s="399"/>
    </row>
    <row r="501" spans="18:22" x14ac:dyDescent="0.25">
      <c r="R501" s="399"/>
      <c r="S501" s="399"/>
      <c r="T501" s="399"/>
      <c r="U501" s="399"/>
      <c r="V501" s="399"/>
    </row>
    <row r="502" spans="18:22" x14ac:dyDescent="0.25">
      <c r="R502" s="399"/>
      <c r="S502" s="399"/>
      <c r="T502" s="399"/>
      <c r="U502" s="399"/>
      <c r="V502" s="399"/>
    </row>
    <row r="503" spans="18:22" x14ac:dyDescent="0.25">
      <c r="R503" s="399"/>
      <c r="S503" s="399"/>
      <c r="T503" s="399"/>
      <c r="U503" s="399"/>
      <c r="V503" s="399"/>
    </row>
    <row r="504" spans="18:22" x14ac:dyDescent="0.25">
      <c r="R504" s="399"/>
      <c r="S504" s="399"/>
      <c r="T504" s="399"/>
      <c r="U504" s="399"/>
      <c r="V504" s="399"/>
    </row>
    <row r="505" spans="18:22" x14ac:dyDescent="0.25">
      <c r="R505" s="399"/>
      <c r="S505" s="399"/>
      <c r="T505" s="399"/>
      <c r="U505" s="399"/>
      <c r="V505" s="399"/>
    </row>
    <row r="506" spans="18:22" x14ac:dyDescent="0.25">
      <c r="R506" s="399"/>
      <c r="S506" s="399"/>
      <c r="T506" s="399"/>
      <c r="U506" s="399"/>
      <c r="V506" s="399"/>
    </row>
    <row r="507" spans="18:22" x14ac:dyDescent="0.25">
      <c r="R507" s="399"/>
      <c r="S507" s="399"/>
      <c r="T507" s="399"/>
      <c r="U507" s="399"/>
      <c r="V507" s="399"/>
    </row>
    <row r="508" spans="18:22" x14ac:dyDescent="0.25">
      <c r="R508" s="399"/>
      <c r="S508" s="399"/>
      <c r="T508" s="399"/>
      <c r="U508" s="399"/>
      <c r="V508" s="399"/>
    </row>
    <row r="509" spans="18:22" x14ac:dyDescent="0.25">
      <c r="R509" s="399"/>
      <c r="S509" s="399"/>
      <c r="T509" s="399"/>
      <c r="U509" s="399"/>
      <c r="V509" s="399"/>
    </row>
    <row r="510" spans="18:22" x14ac:dyDescent="0.25">
      <c r="R510" s="399"/>
      <c r="S510" s="399"/>
      <c r="T510" s="399"/>
      <c r="U510" s="399"/>
      <c r="V510" s="399"/>
    </row>
    <row r="511" spans="18:22" x14ac:dyDescent="0.25">
      <c r="R511" s="399"/>
      <c r="S511" s="399"/>
      <c r="T511" s="399"/>
      <c r="U511" s="399"/>
      <c r="V511" s="399"/>
    </row>
    <row r="512" spans="18:22" x14ac:dyDescent="0.25">
      <c r="R512" s="399"/>
      <c r="S512" s="399"/>
      <c r="T512" s="399"/>
      <c r="U512" s="399"/>
      <c r="V512" s="399"/>
    </row>
    <row r="513" spans="18:22" x14ac:dyDescent="0.25">
      <c r="R513" s="399"/>
      <c r="S513" s="399"/>
      <c r="T513" s="399"/>
      <c r="U513" s="399"/>
      <c r="V513" s="399"/>
    </row>
    <row r="514" spans="18:22" x14ac:dyDescent="0.25">
      <c r="R514" s="399"/>
      <c r="S514" s="399"/>
      <c r="T514" s="399"/>
      <c r="U514" s="399"/>
      <c r="V514" s="399"/>
    </row>
    <row r="515" spans="18:22" x14ac:dyDescent="0.25">
      <c r="R515" s="399"/>
      <c r="S515" s="399"/>
      <c r="T515" s="399"/>
      <c r="U515" s="399"/>
      <c r="V515" s="399"/>
    </row>
    <row r="516" spans="18:22" x14ac:dyDescent="0.25">
      <c r="R516" s="399"/>
      <c r="S516" s="399"/>
      <c r="T516" s="399"/>
      <c r="U516" s="399"/>
      <c r="V516" s="399"/>
    </row>
    <row r="517" spans="18:22" x14ac:dyDescent="0.25">
      <c r="R517" s="399"/>
      <c r="S517" s="399"/>
      <c r="T517" s="399"/>
      <c r="U517" s="399"/>
      <c r="V517" s="399"/>
    </row>
    <row r="518" spans="18:22" x14ac:dyDescent="0.25">
      <c r="R518" s="399"/>
      <c r="S518" s="399"/>
      <c r="T518" s="399"/>
      <c r="U518" s="399"/>
      <c r="V518" s="399"/>
    </row>
    <row r="519" spans="18:22" x14ac:dyDescent="0.25">
      <c r="R519" s="399"/>
      <c r="S519" s="399"/>
      <c r="T519" s="399"/>
      <c r="U519" s="399"/>
      <c r="V519" s="399"/>
    </row>
    <row r="520" spans="18:22" x14ac:dyDescent="0.25">
      <c r="R520" s="399"/>
      <c r="S520" s="399"/>
      <c r="T520" s="399"/>
      <c r="U520" s="399"/>
      <c r="V520" s="399"/>
    </row>
    <row r="521" spans="18:22" x14ac:dyDescent="0.25">
      <c r="R521" s="399"/>
      <c r="S521" s="399"/>
      <c r="T521" s="399"/>
      <c r="U521" s="399"/>
      <c r="V521" s="399"/>
    </row>
    <row r="522" spans="18:22" x14ac:dyDescent="0.25">
      <c r="R522" s="399"/>
      <c r="S522" s="399"/>
      <c r="T522" s="399"/>
      <c r="U522" s="399"/>
      <c r="V522" s="399"/>
    </row>
    <row r="523" spans="18:22" x14ac:dyDescent="0.25">
      <c r="R523" s="399"/>
      <c r="S523" s="399"/>
      <c r="T523" s="399"/>
      <c r="U523" s="399"/>
      <c r="V523" s="399"/>
    </row>
    <row r="524" spans="18:22" x14ac:dyDescent="0.25">
      <c r="R524" s="399"/>
      <c r="S524" s="399"/>
      <c r="T524" s="399"/>
      <c r="U524" s="399"/>
      <c r="V524" s="399"/>
    </row>
    <row r="525" spans="18:22" x14ac:dyDescent="0.25">
      <c r="R525" s="399"/>
      <c r="S525" s="399"/>
      <c r="T525" s="399"/>
      <c r="U525" s="399"/>
      <c r="V525" s="399"/>
    </row>
    <row r="526" spans="18:22" x14ac:dyDescent="0.25">
      <c r="R526" s="399"/>
      <c r="S526" s="399"/>
      <c r="T526" s="399"/>
      <c r="U526" s="399"/>
      <c r="V526" s="399"/>
    </row>
    <row r="527" spans="18:22" x14ac:dyDescent="0.25">
      <c r="R527" s="399"/>
      <c r="S527" s="399"/>
      <c r="T527" s="399"/>
      <c r="U527" s="399"/>
      <c r="V527" s="399"/>
    </row>
    <row r="528" spans="18:22" x14ac:dyDescent="0.25">
      <c r="R528" s="399"/>
      <c r="S528" s="399"/>
      <c r="T528" s="399"/>
      <c r="U528" s="399"/>
      <c r="V528" s="399"/>
    </row>
    <row r="529" spans="18:22" x14ac:dyDescent="0.25">
      <c r="R529" s="399"/>
      <c r="S529" s="399"/>
      <c r="T529" s="399"/>
      <c r="U529" s="399"/>
      <c r="V529" s="399"/>
    </row>
    <row r="530" spans="18:22" x14ac:dyDescent="0.25">
      <c r="R530" s="399"/>
      <c r="S530" s="399"/>
      <c r="T530" s="399"/>
      <c r="U530" s="399"/>
      <c r="V530" s="399"/>
    </row>
    <row r="531" spans="18:22" x14ac:dyDescent="0.25">
      <c r="R531" s="399"/>
      <c r="S531" s="399"/>
      <c r="T531" s="399"/>
      <c r="U531" s="399"/>
      <c r="V531" s="399"/>
    </row>
    <row r="532" spans="18:22" x14ac:dyDescent="0.25">
      <c r="R532" s="399"/>
      <c r="S532" s="399"/>
      <c r="T532" s="399"/>
      <c r="U532" s="399"/>
      <c r="V532" s="399"/>
    </row>
    <row r="533" spans="18:22" x14ac:dyDescent="0.25">
      <c r="R533" s="399"/>
      <c r="S533" s="399"/>
      <c r="T533" s="399"/>
      <c r="U533" s="399"/>
      <c r="V533" s="399"/>
    </row>
    <row r="534" spans="18:22" x14ac:dyDescent="0.25">
      <c r="R534" s="399"/>
      <c r="S534" s="399"/>
      <c r="T534" s="399"/>
      <c r="U534" s="399"/>
      <c r="V534" s="399"/>
    </row>
    <row r="535" spans="18:22" x14ac:dyDescent="0.25">
      <c r="R535" s="399"/>
      <c r="S535" s="399"/>
      <c r="T535" s="399"/>
      <c r="U535" s="399"/>
      <c r="V535" s="399"/>
    </row>
    <row r="536" spans="18:22" x14ac:dyDescent="0.25">
      <c r="R536" s="399"/>
      <c r="S536" s="399"/>
      <c r="T536" s="399"/>
      <c r="U536" s="399"/>
      <c r="V536" s="399"/>
    </row>
    <row r="537" spans="18:22" x14ac:dyDescent="0.25">
      <c r="R537" s="399"/>
      <c r="S537" s="399"/>
      <c r="T537" s="399"/>
      <c r="U537" s="399"/>
      <c r="V537" s="399"/>
    </row>
    <row r="538" spans="18:22" x14ac:dyDescent="0.25">
      <c r="R538" s="399"/>
      <c r="S538" s="399"/>
      <c r="T538" s="399"/>
      <c r="U538" s="399"/>
      <c r="V538" s="399"/>
    </row>
    <row r="539" spans="18:22" x14ac:dyDescent="0.25">
      <c r="R539" s="399"/>
      <c r="S539" s="399"/>
      <c r="T539" s="399"/>
      <c r="U539" s="399"/>
      <c r="V539" s="399"/>
    </row>
    <row r="540" spans="18:22" x14ac:dyDescent="0.25">
      <c r="R540" s="399"/>
      <c r="S540" s="399"/>
      <c r="T540" s="399"/>
      <c r="U540" s="399"/>
      <c r="V540" s="399"/>
    </row>
    <row r="541" spans="18:22" x14ac:dyDescent="0.25">
      <c r="R541" s="399"/>
      <c r="S541" s="399"/>
      <c r="T541" s="399"/>
      <c r="U541" s="399"/>
      <c r="V541" s="399"/>
    </row>
    <row r="542" spans="18:22" x14ac:dyDescent="0.25">
      <c r="R542" s="399"/>
      <c r="S542" s="399"/>
      <c r="T542" s="399"/>
      <c r="U542" s="399"/>
      <c r="V542" s="399"/>
    </row>
    <row r="543" spans="18:22" x14ac:dyDescent="0.25">
      <c r="R543" s="399"/>
      <c r="S543" s="399"/>
      <c r="T543" s="399"/>
      <c r="U543" s="399"/>
      <c r="V543" s="399"/>
    </row>
    <row r="544" spans="18:22" x14ac:dyDescent="0.25">
      <c r="R544" s="399"/>
      <c r="S544" s="399"/>
      <c r="T544" s="399"/>
      <c r="U544" s="399"/>
      <c r="V544" s="399"/>
    </row>
    <row r="545" spans="18:22" x14ac:dyDescent="0.25">
      <c r="R545" s="399"/>
      <c r="S545" s="399"/>
      <c r="T545" s="399"/>
      <c r="U545" s="399"/>
      <c r="V545" s="399"/>
    </row>
    <row r="546" spans="18:22" x14ac:dyDescent="0.25">
      <c r="R546" s="399"/>
      <c r="S546" s="399"/>
      <c r="T546" s="399"/>
      <c r="U546" s="399"/>
      <c r="V546" s="399"/>
    </row>
    <row r="547" spans="18:22" x14ac:dyDescent="0.25">
      <c r="R547" s="399"/>
      <c r="S547" s="399"/>
      <c r="T547" s="399"/>
      <c r="U547" s="399"/>
      <c r="V547" s="399"/>
    </row>
    <row r="548" spans="18:22" x14ac:dyDescent="0.25">
      <c r="R548" s="399"/>
      <c r="S548" s="399"/>
      <c r="T548" s="399"/>
      <c r="U548" s="399"/>
      <c r="V548" s="399"/>
    </row>
    <row r="549" spans="18:22" x14ac:dyDescent="0.25">
      <c r="R549" s="399"/>
      <c r="S549" s="399"/>
      <c r="T549" s="399"/>
      <c r="U549" s="399"/>
      <c r="V549" s="399"/>
    </row>
    <row r="550" spans="18:22" x14ac:dyDescent="0.25">
      <c r="R550" s="399"/>
      <c r="S550" s="399"/>
      <c r="T550" s="399"/>
      <c r="U550" s="399"/>
      <c r="V550" s="399"/>
    </row>
    <row r="551" spans="18:22" x14ac:dyDescent="0.25">
      <c r="R551" s="399"/>
      <c r="S551" s="399"/>
      <c r="T551" s="399"/>
      <c r="U551" s="399"/>
      <c r="V551" s="399"/>
    </row>
    <row r="552" spans="18:22" x14ac:dyDescent="0.25">
      <c r="R552" s="399"/>
      <c r="S552" s="399"/>
      <c r="T552" s="399"/>
      <c r="U552" s="399"/>
      <c r="V552" s="399"/>
    </row>
    <row r="553" spans="18:22" x14ac:dyDescent="0.25">
      <c r="R553" s="399"/>
      <c r="S553" s="399"/>
      <c r="T553" s="399"/>
      <c r="U553" s="399"/>
      <c r="V553" s="399"/>
    </row>
    <row r="554" spans="18:22" x14ac:dyDescent="0.25">
      <c r="R554" s="399"/>
      <c r="S554" s="399"/>
      <c r="T554" s="399"/>
      <c r="U554" s="399"/>
      <c r="V554" s="399"/>
    </row>
    <row r="555" spans="18:22" x14ac:dyDescent="0.25">
      <c r="R555" s="399"/>
      <c r="S555" s="399"/>
      <c r="T555" s="399"/>
      <c r="U555" s="399"/>
      <c r="V555" s="399"/>
    </row>
    <row r="556" spans="18:22" x14ac:dyDescent="0.25">
      <c r="R556" s="399"/>
      <c r="S556" s="399"/>
      <c r="T556" s="399"/>
      <c r="U556" s="399"/>
      <c r="V556" s="399"/>
    </row>
    <row r="557" spans="18:22" x14ac:dyDescent="0.25">
      <c r="R557" s="399"/>
      <c r="S557" s="399"/>
      <c r="T557" s="399"/>
      <c r="U557" s="399"/>
      <c r="V557" s="399"/>
    </row>
    <row r="558" spans="18:22" x14ac:dyDescent="0.25">
      <c r="R558" s="399"/>
      <c r="S558" s="399"/>
      <c r="T558" s="399"/>
      <c r="U558" s="399"/>
      <c r="V558" s="399"/>
    </row>
    <row r="559" spans="18:22" x14ac:dyDescent="0.25">
      <c r="R559" s="399"/>
      <c r="S559" s="399"/>
      <c r="T559" s="399"/>
      <c r="U559" s="399"/>
      <c r="V559" s="399"/>
    </row>
    <row r="560" spans="18:22" x14ac:dyDescent="0.25">
      <c r="R560" s="399"/>
      <c r="S560" s="399"/>
      <c r="T560" s="399"/>
      <c r="U560" s="399"/>
      <c r="V560" s="399"/>
    </row>
    <row r="561" spans="18:22" x14ac:dyDescent="0.25">
      <c r="R561" s="399"/>
      <c r="S561" s="399"/>
      <c r="T561" s="399"/>
      <c r="U561" s="399"/>
      <c r="V561" s="399"/>
    </row>
    <row r="562" spans="18:22" x14ac:dyDescent="0.25">
      <c r="R562" s="399"/>
      <c r="S562" s="399"/>
      <c r="T562" s="399"/>
      <c r="U562" s="399"/>
      <c r="V562" s="399"/>
    </row>
    <row r="563" spans="18:22" x14ac:dyDescent="0.25">
      <c r="R563" s="399"/>
      <c r="S563" s="399"/>
      <c r="T563" s="399"/>
      <c r="U563" s="399"/>
      <c r="V563" s="399"/>
    </row>
    <row r="564" spans="18:22" x14ac:dyDescent="0.25">
      <c r="R564" s="399"/>
      <c r="S564" s="399"/>
      <c r="T564" s="399"/>
      <c r="U564" s="399"/>
      <c r="V564" s="399"/>
    </row>
    <row r="565" spans="18:22" x14ac:dyDescent="0.25">
      <c r="R565" s="399"/>
      <c r="S565" s="399"/>
      <c r="T565" s="399"/>
      <c r="U565" s="399"/>
      <c r="V565" s="399"/>
    </row>
    <row r="566" spans="18:22" x14ac:dyDescent="0.25">
      <c r="R566" s="399"/>
      <c r="S566" s="399"/>
      <c r="T566" s="399"/>
      <c r="U566" s="399"/>
      <c r="V566" s="399"/>
    </row>
    <row r="567" spans="18:22" x14ac:dyDescent="0.25">
      <c r="R567" s="399"/>
      <c r="S567" s="399"/>
      <c r="T567" s="399"/>
      <c r="U567" s="399"/>
      <c r="V567" s="399"/>
    </row>
    <row r="568" spans="18:22" x14ac:dyDescent="0.25">
      <c r="R568" s="399"/>
      <c r="S568" s="399"/>
      <c r="T568" s="399"/>
      <c r="U568" s="399"/>
      <c r="V568" s="399"/>
    </row>
    <row r="569" spans="18:22" x14ac:dyDescent="0.25">
      <c r="R569" s="399"/>
      <c r="S569" s="399"/>
      <c r="T569" s="399"/>
      <c r="U569" s="399"/>
      <c r="V569" s="399"/>
    </row>
    <row r="570" spans="18:22" x14ac:dyDescent="0.25">
      <c r="R570" s="399"/>
      <c r="S570" s="399"/>
      <c r="T570" s="399"/>
      <c r="U570" s="399"/>
      <c r="V570" s="399"/>
    </row>
    <row r="571" spans="18:22" x14ac:dyDescent="0.25">
      <c r="R571" s="399"/>
      <c r="S571" s="399"/>
      <c r="T571" s="399"/>
      <c r="U571" s="399"/>
      <c r="V571" s="399"/>
    </row>
    <row r="572" spans="18:22" x14ac:dyDescent="0.25">
      <c r="R572" s="399"/>
      <c r="S572" s="399"/>
      <c r="T572" s="399"/>
      <c r="U572" s="399"/>
      <c r="V572" s="399"/>
    </row>
    <row r="573" spans="18:22" x14ac:dyDescent="0.25">
      <c r="R573" s="399"/>
      <c r="S573" s="399"/>
      <c r="T573" s="399"/>
      <c r="U573" s="399"/>
      <c r="V573" s="399"/>
    </row>
    <row r="574" spans="18:22" x14ac:dyDescent="0.25">
      <c r="R574" s="399"/>
      <c r="S574" s="399"/>
      <c r="T574" s="399"/>
      <c r="U574" s="399"/>
      <c r="V574" s="399"/>
    </row>
    <row r="575" spans="18:22" x14ac:dyDescent="0.25">
      <c r="R575" s="399"/>
      <c r="S575" s="399"/>
      <c r="T575" s="399"/>
      <c r="U575" s="399"/>
      <c r="V575" s="399"/>
    </row>
    <row r="576" spans="18:22" x14ac:dyDescent="0.25">
      <c r="R576" s="399"/>
      <c r="S576" s="399"/>
      <c r="T576" s="399"/>
      <c r="U576" s="399"/>
      <c r="V576" s="399"/>
    </row>
    <row r="577" spans="18:22" x14ac:dyDescent="0.25">
      <c r="R577" s="399"/>
      <c r="S577" s="399"/>
      <c r="T577" s="399"/>
      <c r="U577" s="399"/>
      <c r="V577" s="399"/>
    </row>
    <row r="578" spans="18:22" x14ac:dyDescent="0.25">
      <c r="R578" s="399"/>
      <c r="S578" s="399"/>
      <c r="T578" s="399"/>
      <c r="U578" s="399"/>
      <c r="V578" s="399"/>
    </row>
    <row r="579" spans="18:22" x14ac:dyDescent="0.25">
      <c r="R579" s="399"/>
      <c r="S579" s="399"/>
      <c r="T579" s="399"/>
      <c r="U579" s="399"/>
      <c r="V579" s="399"/>
    </row>
    <row r="580" spans="18:22" x14ac:dyDescent="0.25">
      <c r="R580" s="399"/>
      <c r="S580" s="399"/>
      <c r="T580" s="399"/>
      <c r="U580" s="399"/>
      <c r="V580" s="399"/>
    </row>
    <row r="581" spans="18:22" x14ac:dyDescent="0.25">
      <c r="R581" s="399"/>
      <c r="S581" s="399"/>
      <c r="T581" s="399"/>
      <c r="U581" s="399"/>
      <c r="V581" s="399"/>
    </row>
    <row r="582" spans="18:22" x14ac:dyDescent="0.25">
      <c r="R582" s="399"/>
      <c r="S582" s="399"/>
      <c r="T582" s="399"/>
      <c r="U582" s="399"/>
      <c r="V582" s="399"/>
    </row>
    <row r="583" spans="18:22" x14ac:dyDescent="0.25">
      <c r="R583" s="399"/>
      <c r="S583" s="399"/>
      <c r="T583" s="399"/>
      <c r="U583" s="399"/>
      <c r="V583" s="399"/>
    </row>
    <row r="584" spans="18:22" x14ac:dyDescent="0.25">
      <c r="R584" s="399"/>
      <c r="S584" s="399"/>
      <c r="T584" s="399"/>
      <c r="U584" s="399"/>
      <c r="V584" s="399"/>
    </row>
    <row r="585" spans="18:22" x14ac:dyDescent="0.25">
      <c r="R585" s="399"/>
      <c r="S585" s="399"/>
      <c r="T585" s="399"/>
      <c r="U585" s="399"/>
      <c r="V585" s="399"/>
    </row>
    <row r="586" spans="18:22" x14ac:dyDescent="0.25">
      <c r="R586" s="399"/>
      <c r="S586" s="399"/>
      <c r="T586" s="399"/>
      <c r="U586" s="399"/>
      <c r="V586" s="399"/>
    </row>
    <row r="587" spans="18:22" x14ac:dyDescent="0.25">
      <c r="R587" s="399"/>
      <c r="S587" s="399"/>
      <c r="T587" s="399"/>
      <c r="U587" s="399"/>
      <c r="V587" s="399"/>
    </row>
    <row r="588" spans="18:22" x14ac:dyDescent="0.25">
      <c r="R588" s="399"/>
      <c r="S588" s="399"/>
      <c r="T588" s="399"/>
      <c r="U588" s="399"/>
      <c r="V588" s="399"/>
    </row>
    <row r="589" spans="18:22" x14ac:dyDescent="0.25">
      <c r="R589" s="399"/>
      <c r="S589" s="399"/>
      <c r="T589" s="399"/>
      <c r="U589" s="399"/>
      <c r="V589" s="399"/>
    </row>
    <row r="590" spans="18:22" x14ac:dyDescent="0.25">
      <c r="R590" s="399"/>
      <c r="S590" s="399"/>
      <c r="T590" s="399"/>
      <c r="U590" s="399"/>
      <c r="V590" s="399"/>
    </row>
    <row r="591" spans="18:22" x14ac:dyDescent="0.25">
      <c r="R591" s="399"/>
      <c r="S591" s="399"/>
      <c r="T591" s="399"/>
      <c r="U591" s="399"/>
      <c r="V591" s="399"/>
    </row>
    <row r="592" spans="18:22" x14ac:dyDescent="0.25">
      <c r="R592" s="399"/>
      <c r="S592" s="399"/>
      <c r="T592" s="399"/>
      <c r="U592" s="399"/>
      <c r="V592" s="399"/>
    </row>
    <row r="593" spans="18:22" x14ac:dyDescent="0.25">
      <c r="R593" s="399"/>
      <c r="S593" s="399"/>
      <c r="T593" s="399"/>
      <c r="U593" s="399"/>
      <c r="V593" s="399"/>
    </row>
    <row r="594" spans="18:22" x14ac:dyDescent="0.25">
      <c r="R594" s="399"/>
      <c r="S594" s="399"/>
      <c r="T594" s="399"/>
      <c r="U594" s="399"/>
      <c r="V594" s="399"/>
    </row>
    <row r="595" spans="18:22" x14ac:dyDescent="0.25">
      <c r="R595" s="399"/>
      <c r="S595" s="399"/>
      <c r="T595" s="399"/>
      <c r="U595" s="399"/>
      <c r="V595" s="399"/>
    </row>
    <row r="596" spans="18:22" x14ac:dyDescent="0.25">
      <c r="R596" s="399"/>
      <c r="S596" s="399"/>
      <c r="T596" s="399"/>
      <c r="U596" s="399"/>
      <c r="V596" s="399"/>
    </row>
    <row r="597" spans="18:22" x14ac:dyDescent="0.25">
      <c r="R597" s="399"/>
      <c r="S597" s="399"/>
      <c r="T597" s="399"/>
      <c r="U597" s="399"/>
      <c r="V597" s="399"/>
    </row>
    <row r="598" spans="18:22" x14ac:dyDescent="0.25">
      <c r="R598" s="399"/>
      <c r="S598" s="399"/>
      <c r="T598" s="399"/>
      <c r="U598" s="399"/>
      <c r="V598" s="399"/>
    </row>
    <row r="599" spans="18:22" x14ac:dyDescent="0.25">
      <c r="R599" s="399"/>
      <c r="S599" s="399"/>
      <c r="T599" s="399"/>
      <c r="U599" s="399"/>
      <c r="V599" s="399"/>
    </row>
    <row r="600" spans="18:22" x14ac:dyDescent="0.25">
      <c r="R600" s="399"/>
      <c r="S600" s="399"/>
      <c r="T600" s="399"/>
      <c r="U600" s="399"/>
      <c r="V600" s="399"/>
    </row>
    <row r="601" spans="18:22" x14ac:dyDescent="0.25">
      <c r="R601" s="399"/>
      <c r="S601" s="399"/>
      <c r="T601" s="399"/>
      <c r="U601" s="399"/>
      <c r="V601" s="399"/>
    </row>
    <row r="602" spans="18:22" x14ac:dyDescent="0.25">
      <c r="R602" s="399"/>
      <c r="S602" s="399"/>
      <c r="T602" s="399"/>
      <c r="U602" s="399"/>
      <c r="V602" s="399"/>
    </row>
    <row r="603" spans="18:22" x14ac:dyDescent="0.25">
      <c r="R603" s="399"/>
      <c r="S603" s="399"/>
      <c r="T603" s="399"/>
      <c r="U603" s="399"/>
      <c r="V603" s="399"/>
    </row>
    <row r="604" spans="18:22" x14ac:dyDescent="0.25">
      <c r="R604" s="399"/>
      <c r="S604" s="399"/>
      <c r="T604" s="399"/>
      <c r="U604" s="399"/>
      <c r="V604" s="399"/>
    </row>
    <row r="605" spans="18:22" x14ac:dyDescent="0.25">
      <c r="R605" s="399"/>
      <c r="S605" s="399"/>
      <c r="T605" s="399"/>
      <c r="U605" s="399"/>
      <c r="V605" s="399"/>
    </row>
    <row r="606" spans="18:22" x14ac:dyDescent="0.25">
      <c r="R606" s="399"/>
      <c r="S606" s="399"/>
      <c r="T606" s="399"/>
      <c r="U606" s="399"/>
      <c r="V606" s="399"/>
    </row>
    <row r="607" spans="18:22" x14ac:dyDescent="0.25">
      <c r="R607" s="399"/>
      <c r="S607" s="399"/>
      <c r="T607" s="399"/>
      <c r="U607" s="399"/>
      <c r="V607" s="399"/>
    </row>
    <row r="608" spans="18:22" x14ac:dyDescent="0.25">
      <c r="R608" s="399"/>
      <c r="S608" s="399"/>
      <c r="T608" s="399"/>
      <c r="U608" s="399"/>
      <c r="V608" s="399"/>
    </row>
    <row r="609" spans="18:22" x14ac:dyDescent="0.25">
      <c r="R609" s="399"/>
      <c r="S609" s="399"/>
      <c r="T609" s="399"/>
      <c r="U609" s="399"/>
      <c r="V609" s="399"/>
    </row>
    <row r="610" spans="18:22" x14ac:dyDescent="0.25">
      <c r="R610" s="399"/>
      <c r="S610" s="399"/>
      <c r="T610" s="399"/>
      <c r="U610" s="399"/>
      <c r="V610" s="399"/>
    </row>
    <row r="611" spans="18:22" x14ac:dyDescent="0.25">
      <c r="R611" s="399"/>
      <c r="S611" s="399"/>
      <c r="T611" s="399"/>
      <c r="U611" s="399"/>
      <c r="V611" s="399"/>
    </row>
    <row r="612" spans="18:22" x14ac:dyDescent="0.25">
      <c r="R612" s="399"/>
      <c r="S612" s="399"/>
      <c r="T612" s="399"/>
      <c r="U612" s="399"/>
      <c r="V612" s="399"/>
    </row>
    <row r="613" spans="18:22" x14ac:dyDescent="0.25">
      <c r="R613" s="399"/>
      <c r="S613" s="399"/>
      <c r="T613" s="399"/>
      <c r="U613" s="399"/>
      <c r="V613" s="399"/>
    </row>
    <row r="614" spans="18:22" x14ac:dyDescent="0.25">
      <c r="R614" s="399"/>
      <c r="S614" s="399"/>
      <c r="T614" s="399"/>
      <c r="U614" s="399"/>
      <c r="V614" s="399"/>
    </row>
    <row r="615" spans="18:22" x14ac:dyDescent="0.25">
      <c r="R615" s="399"/>
      <c r="S615" s="399"/>
      <c r="T615" s="399"/>
      <c r="U615" s="399"/>
      <c r="V615" s="399"/>
    </row>
    <row r="616" spans="18:22" x14ac:dyDescent="0.25">
      <c r="R616" s="399"/>
      <c r="S616" s="399"/>
      <c r="T616" s="399"/>
      <c r="U616" s="399"/>
      <c r="V616" s="399"/>
    </row>
    <row r="617" spans="18:22" x14ac:dyDescent="0.25">
      <c r="R617" s="399"/>
      <c r="S617" s="399"/>
      <c r="T617" s="399"/>
      <c r="U617" s="399"/>
      <c r="V617" s="399"/>
    </row>
    <row r="618" spans="18:22" x14ac:dyDescent="0.25">
      <c r="R618" s="399"/>
      <c r="S618" s="399"/>
      <c r="T618" s="399"/>
      <c r="U618" s="399"/>
      <c r="V618" s="399"/>
    </row>
    <row r="619" spans="18:22" x14ac:dyDescent="0.25">
      <c r="R619" s="399"/>
      <c r="S619" s="399"/>
      <c r="T619" s="399"/>
      <c r="U619" s="399"/>
      <c r="V619" s="399"/>
    </row>
    <row r="620" spans="18:22" x14ac:dyDescent="0.25">
      <c r="R620" s="399"/>
      <c r="S620" s="399"/>
      <c r="T620" s="399"/>
      <c r="U620" s="399"/>
      <c r="V620" s="399"/>
    </row>
    <row r="621" spans="18:22" x14ac:dyDescent="0.25">
      <c r="R621" s="399"/>
      <c r="S621" s="399"/>
      <c r="T621" s="399"/>
      <c r="U621" s="399"/>
      <c r="V621" s="399"/>
    </row>
    <row r="622" spans="18:22" x14ac:dyDescent="0.25">
      <c r="R622" s="399"/>
      <c r="S622" s="399"/>
      <c r="T622" s="399"/>
      <c r="U622" s="399"/>
      <c r="V622" s="399"/>
    </row>
    <row r="623" spans="18:22" x14ac:dyDescent="0.25">
      <c r="R623" s="399"/>
      <c r="S623" s="399"/>
      <c r="T623" s="399"/>
      <c r="U623" s="399"/>
      <c r="V623" s="399"/>
    </row>
    <row r="624" spans="18:22" x14ac:dyDescent="0.25">
      <c r="R624" s="399"/>
      <c r="S624" s="399"/>
      <c r="T624" s="399"/>
      <c r="U624" s="399"/>
      <c r="V624" s="399"/>
    </row>
    <row r="625" spans="18:22" x14ac:dyDescent="0.25">
      <c r="R625" s="399"/>
      <c r="S625" s="399"/>
      <c r="T625" s="399"/>
      <c r="U625" s="399"/>
      <c r="V625" s="399"/>
    </row>
    <row r="626" spans="18:22" x14ac:dyDescent="0.25">
      <c r="R626" s="399"/>
      <c r="S626" s="399"/>
      <c r="T626" s="399"/>
      <c r="U626" s="399"/>
      <c r="V626" s="399"/>
    </row>
    <row r="627" spans="18:22" x14ac:dyDescent="0.25">
      <c r="R627" s="399"/>
      <c r="S627" s="399"/>
      <c r="T627" s="399"/>
      <c r="U627" s="399"/>
      <c r="V627" s="399"/>
    </row>
    <row r="628" spans="18:22" x14ac:dyDescent="0.25">
      <c r="R628" s="399"/>
      <c r="S628" s="399"/>
      <c r="T628" s="399"/>
      <c r="U628" s="399"/>
      <c r="V628" s="399"/>
    </row>
    <row r="629" spans="18:22" x14ac:dyDescent="0.25">
      <c r="R629" s="399"/>
      <c r="S629" s="399"/>
      <c r="T629" s="399"/>
      <c r="U629" s="399"/>
      <c r="V629" s="399"/>
    </row>
    <row r="630" spans="18:22" x14ac:dyDescent="0.25">
      <c r="R630" s="399"/>
      <c r="S630" s="399"/>
      <c r="T630" s="399"/>
      <c r="U630" s="399"/>
      <c r="V630" s="399"/>
    </row>
    <row r="631" spans="18:22" x14ac:dyDescent="0.25">
      <c r="R631" s="399"/>
      <c r="S631" s="399"/>
      <c r="T631" s="399"/>
      <c r="U631" s="399"/>
      <c r="V631" s="399"/>
    </row>
    <row r="632" spans="18:22" x14ac:dyDescent="0.25">
      <c r="R632" s="399"/>
      <c r="S632" s="399"/>
      <c r="T632" s="399"/>
      <c r="U632" s="399"/>
      <c r="V632" s="399"/>
    </row>
    <row r="633" spans="18:22" x14ac:dyDescent="0.25">
      <c r="R633" s="399"/>
      <c r="S633" s="399"/>
      <c r="T633" s="399"/>
      <c r="U633" s="399"/>
      <c r="V633" s="399"/>
    </row>
    <row r="634" spans="18:22" x14ac:dyDescent="0.25">
      <c r="R634" s="399"/>
      <c r="S634" s="399"/>
      <c r="T634" s="399"/>
      <c r="U634" s="399"/>
      <c r="V634" s="399"/>
    </row>
    <row r="635" spans="18:22" x14ac:dyDescent="0.25">
      <c r="R635" s="399"/>
      <c r="S635" s="399"/>
      <c r="T635" s="399"/>
      <c r="U635" s="399"/>
      <c r="V635" s="399"/>
    </row>
    <row r="636" spans="18:22" x14ac:dyDescent="0.25">
      <c r="R636" s="399"/>
      <c r="S636" s="399"/>
      <c r="T636" s="399"/>
      <c r="U636" s="399"/>
      <c r="V636" s="399"/>
    </row>
    <row r="637" spans="18:22" x14ac:dyDescent="0.25">
      <c r="R637" s="399"/>
      <c r="S637" s="399"/>
      <c r="T637" s="399"/>
      <c r="U637" s="399"/>
      <c r="V637" s="399"/>
    </row>
    <row r="638" spans="18:22" x14ac:dyDescent="0.25">
      <c r="R638" s="399"/>
      <c r="S638" s="399"/>
      <c r="T638" s="399"/>
      <c r="U638" s="399"/>
      <c r="V638" s="399"/>
    </row>
    <row r="639" spans="18:22" x14ac:dyDescent="0.25">
      <c r="R639" s="399"/>
      <c r="S639" s="399"/>
      <c r="T639" s="399"/>
      <c r="U639" s="399"/>
      <c r="V639" s="399"/>
    </row>
    <row r="640" spans="18:22" x14ac:dyDescent="0.25">
      <c r="R640" s="399"/>
      <c r="S640" s="399"/>
      <c r="T640" s="399"/>
      <c r="U640" s="399"/>
      <c r="V640" s="399"/>
    </row>
    <row r="641" spans="18:22" x14ac:dyDescent="0.25">
      <c r="R641" s="399"/>
      <c r="S641" s="399"/>
      <c r="T641" s="399"/>
      <c r="U641" s="399"/>
      <c r="V641" s="399"/>
    </row>
    <row r="642" spans="18:22" x14ac:dyDescent="0.25">
      <c r="R642" s="399"/>
      <c r="S642" s="399"/>
      <c r="T642" s="399"/>
      <c r="U642" s="399"/>
      <c r="V642" s="399"/>
    </row>
    <row r="643" spans="18:22" x14ac:dyDescent="0.25">
      <c r="R643" s="399"/>
      <c r="S643" s="399"/>
      <c r="T643" s="399"/>
      <c r="U643" s="399"/>
      <c r="V643" s="399"/>
    </row>
    <row r="644" spans="18:22" x14ac:dyDescent="0.25">
      <c r="R644" s="399"/>
      <c r="S644" s="399"/>
      <c r="T644" s="399"/>
      <c r="U644" s="399"/>
      <c r="V644" s="399"/>
    </row>
    <row r="645" spans="18:22" x14ac:dyDescent="0.25">
      <c r="R645" s="399"/>
      <c r="S645" s="399"/>
      <c r="T645" s="399"/>
      <c r="U645" s="399"/>
      <c r="V645" s="399"/>
    </row>
    <row r="646" spans="18:22" x14ac:dyDescent="0.25">
      <c r="R646" s="399"/>
      <c r="S646" s="399"/>
      <c r="T646" s="399"/>
      <c r="U646" s="399"/>
      <c r="V646" s="399"/>
    </row>
    <row r="647" spans="18:22" x14ac:dyDescent="0.25">
      <c r="R647" s="399"/>
      <c r="S647" s="399"/>
      <c r="T647" s="399"/>
      <c r="U647" s="399"/>
      <c r="V647" s="399"/>
    </row>
    <row r="648" spans="18:22" x14ac:dyDescent="0.25">
      <c r="R648" s="399"/>
      <c r="S648" s="399"/>
      <c r="T648" s="399"/>
      <c r="U648" s="399"/>
      <c r="V648" s="399"/>
    </row>
    <row r="649" spans="18:22" x14ac:dyDescent="0.25">
      <c r="R649" s="399"/>
      <c r="S649" s="399"/>
      <c r="T649" s="399"/>
      <c r="U649" s="399"/>
      <c r="V649" s="399"/>
    </row>
    <row r="650" spans="18:22" x14ac:dyDescent="0.25">
      <c r="R650" s="399"/>
      <c r="S650" s="399"/>
      <c r="T650" s="399"/>
      <c r="U650" s="399"/>
      <c r="V650" s="399"/>
    </row>
    <row r="651" spans="18:22" x14ac:dyDescent="0.25">
      <c r="R651" s="399"/>
      <c r="S651" s="399"/>
      <c r="T651" s="399"/>
      <c r="U651" s="399"/>
      <c r="V651" s="399"/>
    </row>
    <row r="652" spans="18:22" x14ac:dyDescent="0.25">
      <c r="R652" s="399"/>
      <c r="S652" s="399"/>
      <c r="T652" s="399"/>
      <c r="U652" s="399"/>
      <c r="V652" s="399"/>
    </row>
    <row r="653" spans="18:22" x14ac:dyDescent="0.25">
      <c r="R653" s="399"/>
      <c r="S653" s="399"/>
      <c r="T653" s="399"/>
      <c r="U653" s="399"/>
      <c r="V653" s="399"/>
    </row>
    <row r="654" spans="18:22" x14ac:dyDescent="0.25">
      <c r="R654" s="399"/>
      <c r="S654" s="399"/>
      <c r="T654" s="399"/>
      <c r="U654" s="399"/>
      <c r="V654" s="399"/>
    </row>
    <row r="655" spans="18:22" x14ac:dyDescent="0.25">
      <c r="R655" s="399"/>
      <c r="S655" s="399"/>
      <c r="T655" s="399"/>
      <c r="U655" s="399"/>
      <c r="V655" s="399"/>
    </row>
    <row r="656" spans="18:22" x14ac:dyDescent="0.25">
      <c r="R656" s="399"/>
      <c r="S656" s="399"/>
      <c r="T656" s="399"/>
      <c r="U656" s="399"/>
      <c r="V656" s="399"/>
    </row>
    <row r="657" spans="18:22" x14ac:dyDescent="0.25">
      <c r="R657" s="399"/>
      <c r="S657" s="399"/>
      <c r="T657" s="399"/>
      <c r="U657" s="399"/>
      <c r="V657" s="399"/>
    </row>
    <row r="658" spans="18:22" x14ac:dyDescent="0.25">
      <c r="R658" s="399"/>
      <c r="S658" s="399"/>
      <c r="T658" s="399"/>
      <c r="U658" s="399"/>
      <c r="V658" s="399"/>
    </row>
    <row r="659" spans="18:22" x14ac:dyDescent="0.25">
      <c r="R659" s="399"/>
      <c r="S659" s="399"/>
      <c r="T659" s="399"/>
      <c r="U659" s="399"/>
      <c r="V659" s="399"/>
    </row>
    <row r="660" spans="18:22" x14ac:dyDescent="0.25">
      <c r="R660" s="399"/>
      <c r="S660" s="399"/>
      <c r="T660" s="399"/>
      <c r="U660" s="399"/>
      <c r="V660" s="399"/>
    </row>
    <row r="661" spans="18:22" x14ac:dyDescent="0.25">
      <c r="R661" s="399"/>
      <c r="S661" s="399"/>
      <c r="T661" s="399"/>
      <c r="U661" s="399"/>
      <c r="V661" s="399"/>
    </row>
    <row r="662" spans="18:22" x14ac:dyDescent="0.25">
      <c r="R662" s="399"/>
      <c r="S662" s="399"/>
      <c r="T662" s="399"/>
      <c r="U662" s="399"/>
      <c r="V662" s="399"/>
    </row>
    <row r="663" spans="18:22" x14ac:dyDescent="0.25">
      <c r="R663" s="399"/>
      <c r="S663" s="399"/>
      <c r="T663" s="399"/>
      <c r="U663" s="399"/>
      <c r="V663" s="399"/>
    </row>
    <row r="664" spans="18:22" x14ac:dyDescent="0.25">
      <c r="R664" s="399"/>
      <c r="S664" s="399"/>
      <c r="T664" s="399"/>
      <c r="U664" s="399"/>
      <c r="V664" s="399"/>
    </row>
    <row r="665" spans="18:22" x14ac:dyDescent="0.25">
      <c r="R665" s="399"/>
      <c r="S665" s="399"/>
      <c r="T665" s="399"/>
      <c r="U665" s="399"/>
      <c r="V665" s="399"/>
    </row>
    <row r="666" spans="18:22" x14ac:dyDescent="0.25">
      <c r="R666" s="399"/>
      <c r="S666" s="399"/>
      <c r="T666" s="399"/>
      <c r="U666" s="399"/>
      <c r="V666" s="399"/>
    </row>
    <row r="667" spans="18:22" x14ac:dyDescent="0.25">
      <c r="R667" s="399"/>
      <c r="S667" s="399"/>
      <c r="T667" s="399"/>
      <c r="U667" s="399"/>
      <c r="V667" s="399"/>
    </row>
    <row r="668" spans="18:22" x14ac:dyDescent="0.25">
      <c r="R668" s="399"/>
      <c r="S668" s="399"/>
      <c r="T668" s="399"/>
      <c r="U668" s="399"/>
      <c r="V668" s="399"/>
    </row>
    <row r="669" spans="18:22" x14ac:dyDescent="0.25">
      <c r="R669" s="399"/>
      <c r="S669" s="399"/>
      <c r="T669" s="399"/>
      <c r="U669" s="399"/>
      <c r="V669" s="399"/>
    </row>
    <row r="670" spans="18:22" x14ac:dyDescent="0.25">
      <c r="R670" s="399"/>
      <c r="S670" s="399"/>
      <c r="T670" s="399"/>
      <c r="U670" s="399"/>
      <c r="V670" s="399"/>
    </row>
    <row r="671" spans="18:22" x14ac:dyDescent="0.25">
      <c r="R671" s="399"/>
      <c r="S671" s="399"/>
      <c r="T671" s="399"/>
      <c r="U671" s="399"/>
      <c r="V671" s="399"/>
    </row>
    <row r="672" spans="18:22" x14ac:dyDescent="0.25">
      <c r="R672" s="399"/>
      <c r="S672" s="399"/>
      <c r="T672" s="399"/>
      <c r="U672" s="399"/>
      <c r="V672" s="399"/>
    </row>
    <row r="673" spans="18:22" x14ac:dyDescent="0.25">
      <c r="R673" s="399"/>
      <c r="S673" s="399"/>
      <c r="T673" s="399"/>
      <c r="U673" s="399"/>
      <c r="V673" s="399"/>
    </row>
    <row r="674" spans="18:22" x14ac:dyDescent="0.25">
      <c r="R674" s="399"/>
      <c r="S674" s="399"/>
      <c r="T674" s="399"/>
      <c r="U674" s="399"/>
      <c r="V674" s="399"/>
    </row>
    <row r="675" spans="18:22" x14ac:dyDescent="0.25">
      <c r="R675" s="399"/>
      <c r="S675" s="399"/>
      <c r="T675" s="399"/>
      <c r="U675" s="399"/>
      <c r="V675" s="399"/>
    </row>
    <row r="676" spans="18:22" x14ac:dyDescent="0.25">
      <c r="R676" s="399"/>
      <c r="S676" s="399"/>
      <c r="T676" s="399"/>
      <c r="U676" s="399"/>
      <c r="V676" s="399"/>
    </row>
    <row r="677" spans="18:22" x14ac:dyDescent="0.25">
      <c r="R677" s="399"/>
      <c r="S677" s="399"/>
      <c r="T677" s="399"/>
      <c r="U677" s="399"/>
      <c r="V677" s="399"/>
    </row>
    <row r="678" spans="18:22" x14ac:dyDescent="0.25">
      <c r="R678" s="399"/>
      <c r="S678" s="399"/>
      <c r="T678" s="399"/>
      <c r="U678" s="399"/>
      <c r="V678" s="399"/>
    </row>
    <row r="679" spans="18:22" x14ac:dyDescent="0.25">
      <c r="R679" s="399"/>
      <c r="S679" s="399"/>
      <c r="T679" s="399"/>
      <c r="U679" s="399"/>
      <c r="V679" s="399"/>
    </row>
    <row r="680" spans="18:22" x14ac:dyDescent="0.25">
      <c r="R680" s="399"/>
      <c r="S680" s="399"/>
      <c r="T680" s="399"/>
      <c r="U680" s="399"/>
      <c r="V680" s="399"/>
    </row>
    <row r="681" spans="18:22" x14ac:dyDescent="0.25">
      <c r="R681" s="399"/>
      <c r="S681" s="399"/>
      <c r="T681" s="399"/>
      <c r="U681" s="399"/>
      <c r="V681" s="399"/>
    </row>
    <row r="682" spans="18:22" x14ac:dyDescent="0.25">
      <c r="R682" s="399"/>
      <c r="S682" s="399"/>
      <c r="T682" s="399"/>
      <c r="U682" s="399"/>
      <c r="V682" s="399"/>
    </row>
    <row r="683" spans="18:22" x14ac:dyDescent="0.25">
      <c r="R683" s="399"/>
      <c r="S683" s="399"/>
      <c r="T683" s="399"/>
      <c r="U683" s="399"/>
      <c r="V683" s="399"/>
    </row>
    <row r="684" spans="18:22" x14ac:dyDescent="0.25">
      <c r="R684" s="399"/>
      <c r="S684" s="399"/>
      <c r="T684" s="399"/>
      <c r="U684" s="399"/>
      <c r="V684" s="399"/>
    </row>
    <row r="685" spans="18:22" x14ac:dyDescent="0.25">
      <c r="R685" s="399"/>
      <c r="S685" s="399"/>
      <c r="T685" s="399"/>
      <c r="U685" s="399"/>
      <c r="V685" s="399"/>
    </row>
    <row r="686" spans="18:22" x14ac:dyDescent="0.25">
      <c r="R686" s="399"/>
      <c r="S686" s="399"/>
      <c r="T686" s="399"/>
      <c r="U686" s="399"/>
      <c r="V686" s="399"/>
    </row>
    <row r="687" spans="18:22" x14ac:dyDescent="0.25">
      <c r="R687" s="399"/>
      <c r="S687" s="399"/>
      <c r="T687" s="399"/>
      <c r="U687" s="399"/>
      <c r="V687" s="399"/>
    </row>
    <row r="688" spans="18:22" x14ac:dyDescent="0.25">
      <c r="R688" s="399"/>
      <c r="S688" s="399"/>
      <c r="T688" s="399"/>
      <c r="U688" s="399"/>
      <c r="V688" s="399"/>
    </row>
    <row r="689" spans="18:22" x14ac:dyDescent="0.25">
      <c r="R689" s="399"/>
      <c r="S689" s="399"/>
      <c r="T689" s="399"/>
      <c r="U689" s="399"/>
      <c r="V689" s="399"/>
    </row>
    <row r="690" spans="18:22" x14ac:dyDescent="0.25">
      <c r="R690" s="399"/>
      <c r="S690" s="399"/>
      <c r="T690" s="399"/>
      <c r="U690" s="399"/>
      <c r="V690" s="399"/>
    </row>
    <row r="691" spans="18:22" x14ac:dyDescent="0.25">
      <c r="R691" s="399"/>
      <c r="S691" s="399"/>
      <c r="T691" s="399"/>
      <c r="U691" s="399"/>
      <c r="V691" s="399"/>
    </row>
    <row r="692" spans="18:22" x14ac:dyDescent="0.25">
      <c r="R692" s="399"/>
      <c r="S692" s="399"/>
      <c r="T692" s="399"/>
      <c r="U692" s="399"/>
      <c r="V692" s="399"/>
    </row>
    <row r="693" spans="18:22" x14ac:dyDescent="0.25">
      <c r="R693" s="399"/>
      <c r="S693" s="399"/>
      <c r="T693" s="399"/>
      <c r="U693" s="399"/>
      <c r="V693" s="399"/>
    </row>
    <row r="694" spans="18:22" x14ac:dyDescent="0.25">
      <c r="R694" s="399"/>
      <c r="S694" s="399"/>
      <c r="T694" s="399"/>
      <c r="U694" s="399"/>
      <c r="V694" s="399"/>
    </row>
    <row r="695" spans="18:22" x14ac:dyDescent="0.25">
      <c r="R695" s="399"/>
      <c r="S695" s="399"/>
      <c r="T695" s="399"/>
      <c r="U695" s="399"/>
      <c r="V695" s="399"/>
    </row>
    <row r="696" spans="18:22" x14ac:dyDescent="0.25">
      <c r="R696" s="399"/>
      <c r="S696" s="399"/>
      <c r="T696" s="399"/>
      <c r="U696" s="399"/>
      <c r="V696" s="399"/>
    </row>
    <row r="697" spans="18:22" x14ac:dyDescent="0.25">
      <c r="R697" s="399"/>
      <c r="S697" s="399"/>
      <c r="T697" s="399"/>
      <c r="U697" s="399"/>
      <c r="V697" s="399"/>
    </row>
    <row r="698" spans="18:22" x14ac:dyDescent="0.25">
      <c r="R698" s="399"/>
      <c r="S698" s="399"/>
      <c r="T698" s="399"/>
      <c r="U698" s="399"/>
      <c r="V698" s="399"/>
    </row>
    <row r="699" spans="18:22" x14ac:dyDescent="0.25">
      <c r="R699" s="399"/>
      <c r="S699" s="399"/>
      <c r="T699" s="399"/>
      <c r="U699" s="399"/>
      <c r="V699" s="399"/>
    </row>
    <row r="700" spans="18:22" x14ac:dyDescent="0.25">
      <c r="R700" s="399"/>
      <c r="S700" s="399"/>
      <c r="T700" s="399"/>
      <c r="U700" s="399"/>
      <c r="V700" s="399"/>
    </row>
    <row r="701" spans="18:22" x14ac:dyDescent="0.25">
      <c r="R701" s="399"/>
      <c r="S701" s="399"/>
      <c r="T701" s="399"/>
      <c r="U701" s="399"/>
      <c r="V701" s="399"/>
    </row>
    <row r="702" spans="18:22" x14ac:dyDescent="0.25">
      <c r="R702" s="399"/>
      <c r="S702" s="399"/>
      <c r="T702" s="399"/>
      <c r="U702" s="399"/>
      <c r="V702" s="399"/>
    </row>
    <row r="703" spans="18:22" x14ac:dyDescent="0.25">
      <c r="R703" s="399"/>
      <c r="S703" s="399"/>
      <c r="T703" s="399"/>
      <c r="U703" s="399"/>
      <c r="V703" s="399"/>
    </row>
    <row r="704" spans="18:22" x14ac:dyDescent="0.25">
      <c r="R704" s="399"/>
      <c r="S704" s="399"/>
      <c r="T704" s="399"/>
      <c r="U704" s="399"/>
      <c r="V704" s="399"/>
    </row>
    <row r="705" spans="18:22" x14ac:dyDescent="0.25">
      <c r="R705" s="399"/>
      <c r="S705" s="399"/>
      <c r="T705" s="399"/>
      <c r="U705" s="399"/>
      <c r="V705" s="399"/>
    </row>
    <row r="706" spans="18:22" x14ac:dyDescent="0.25">
      <c r="R706" s="399"/>
      <c r="S706" s="399"/>
      <c r="T706" s="399"/>
      <c r="U706" s="399"/>
      <c r="V706" s="399"/>
    </row>
    <row r="707" spans="18:22" x14ac:dyDescent="0.25">
      <c r="R707" s="399"/>
      <c r="S707" s="399"/>
      <c r="T707" s="399"/>
      <c r="U707" s="399"/>
      <c r="V707" s="399"/>
    </row>
    <row r="708" spans="18:22" x14ac:dyDescent="0.25">
      <c r="R708" s="399"/>
      <c r="S708" s="399"/>
      <c r="T708" s="399"/>
      <c r="U708" s="399"/>
      <c r="V708" s="399"/>
    </row>
    <row r="709" spans="18:22" x14ac:dyDescent="0.25">
      <c r="R709" s="399"/>
      <c r="S709" s="399"/>
      <c r="T709" s="399"/>
      <c r="U709" s="399"/>
      <c r="V709" s="399"/>
    </row>
    <row r="710" spans="18:22" x14ac:dyDescent="0.25">
      <c r="R710" s="399"/>
      <c r="S710" s="399"/>
      <c r="T710" s="399"/>
      <c r="U710" s="399"/>
      <c r="V710" s="399"/>
    </row>
    <row r="711" spans="18:22" x14ac:dyDescent="0.25">
      <c r="R711" s="399"/>
      <c r="S711" s="399"/>
      <c r="T711" s="399"/>
      <c r="U711" s="399"/>
      <c r="V711" s="399"/>
    </row>
    <row r="712" spans="18:22" x14ac:dyDescent="0.25">
      <c r="R712" s="399"/>
      <c r="S712" s="399"/>
      <c r="T712" s="399"/>
      <c r="U712" s="399"/>
      <c r="V712" s="399"/>
    </row>
    <row r="713" spans="18:22" x14ac:dyDescent="0.25">
      <c r="R713" s="399"/>
      <c r="S713" s="399"/>
      <c r="T713" s="399"/>
      <c r="U713" s="399"/>
      <c r="V713" s="399"/>
    </row>
    <row r="714" spans="18:22" x14ac:dyDescent="0.25">
      <c r="R714" s="399"/>
      <c r="S714" s="399"/>
      <c r="T714" s="399"/>
      <c r="U714" s="399"/>
      <c r="V714" s="399"/>
    </row>
    <row r="715" spans="18:22" x14ac:dyDescent="0.25">
      <c r="R715" s="399"/>
      <c r="S715" s="399"/>
      <c r="T715" s="399"/>
      <c r="U715" s="399"/>
      <c r="V715" s="399"/>
    </row>
    <row r="716" spans="18:22" x14ac:dyDescent="0.25">
      <c r="R716" s="399"/>
      <c r="S716" s="399"/>
      <c r="T716" s="399"/>
      <c r="U716" s="399"/>
      <c r="V716" s="399"/>
    </row>
    <row r="717" spans="18:22" x14ac:dyDescent="0.25">
      <c r="R717" s="399"/>
      <c r="S717" s="399"/>
      <c r="T717" s="399"/>
      <c r="U717" s="399"/>
      <c r="V717" s="399"/>
    </row>
    <row r="718" spans="18:22" x14ac:dyDescent="0.25">
      <c r="R718" s="399"/>
      <c r="S718" s="399"/>
      <c r="T718" s="399"/>
      <c r="U718" s="399"/>
      <c r="V718" s="399"/>
    </row>
    <row r="719" spans="18:22" x14ac:dyDescent="0.25">
      <c r="R719" s="399"/>
      <c r="S719" s="399"/>
      <c r="T719" s="399"/>
      <c r="U719" s="399"/>
      <c r="V719" s="399"/>
    </row>
    <row r="720" spans="18:22" x14ac:dyDescent="0.25">
      <c r="R720" s="399"/>
      <c r="S720" s="399"/>
      <c r="T720" s="399"/>
      <c r="U720" s="399"/>
      <c r="V720" s="399"/>
    </row>
    <row r="721" spans="18:22" x14ac:dyDescent="0.25">
      <c r="R721" s="399"/>
      <c r="S721" s="399"/>
      <c r="T721" s="399"/>
      <c r="U721" s="399"/>
      <c r="V721" s="399"/>
    </row>
    <row r="722" spans="18:22" x14ac:dyDescent="0.25">
      <c r="R722" s="399"/>
      <c r="S722" s="399"/>
      <c r="T722" s="399"/>
      <c r="U722" s="399"/>
      <c r="V722" s="399"/>
    </row>
    <row r="723" spans="18:22" x14ac:dyDescent="0.25">
      <c r="R723" s="399"/>
      <c r="S723" s="399"/>
      <c r="T723" s="399"/>
      <c r="U723" s="399"/>
      <c r="V723" s="399"/>
    </row>
    <row r="724" spans="18:22" x14ac:dyDescent="0.25">
      <c r="R724" s="399"/>
      <c r="S724" s="399"/>
      <c r="T724" s="399"/>
      <c r="U724" s="399"/>
      <c r="V724" s="399"/>
    </row>
    <row r="725" spans="18:22" x14ac:dyDescent="0.25">
      <c r="R725" s="399"/>
      <c r="S725" s="399"/>
      <c r="T725" s="399"/>
      <c r="U725" s="399"/>
      <c r="V725" s="399"/>
    </row>
    <row r="726" spans="18:22" x14ac:dyDescent="0.25">
      <c r="R726" s="399"/>
      <c r="S726" s="399"/>
      <c r="T726" s="399"/>
      <c r="U726" s="399"/>
      <c r="V726" s="399"/>
    </row>
    <row r="727" spans="18:22" x14ac:dyDescent="0.25">
      <c r="R727" s="399"/>
      <c r="S727" s="399"/>
      <c r="T727" s="399"/>
      <c r="U727" s="399"/>
      <c r="V727" s="399"/>
    </row>
    <row r="728" spans="18:22" x14ac:dyDescent="0.25">
      <c r="R728" s="399"/>
      <c r="S728" s="399"/>
      <c r="T728" s="399"/>
      <c r="U728" s="399"/>
      <c r="V728" s="399"/>
    </row>
    <row r="729" spans="18:22" x14ac:dyDescent="0.25">
      <c r="R729" s="399"/>
      <c r="S729" s="399"/>
      <c r="T729" s="399"/>
      <c r="U729" s="399"/>
      <c r="V729" s="399"/>
    </row>
    <row r="730" spans="18:22" x14ac:dyDescent="0.25">
      <c r="R730" s="399"/>
      <c r="S730" s="399"/>
      <c r="T730" s="399"/>
      <c r="U730" s="399"/>
      <c r="V730" s="399"/>
    </row>
    <row r="731" spans="18:22" x14ac:dyDescent="0.25">
      <c r="R731" s="399"/>
      <c r="S731" s="399"/>
      <c r="T731" s="399"/>
      <c r="U731" s="399"/>
      <c r="V731" s="399"/>
    </row>
    <row r="732" spans="18:22" x14ac:dyDescent="0.25">
      <c r="R732" s="399"/>
      <c r="S732" s="399"/>
      <c r="T732" s="399"/>
      <c r="U732" s="399"/>
      <c r="V732" s="399"/>
    </row>
    <row r="733" spans="18:22" x14ac:dyDescent="0.25">
      <c r="R733" s="399"/>
      <c r="S733" s="399"/>
      <c r="T733" s="399"/>
      <c r="U733" s="399"/>
      <c r="V733" s="399"/>
    </row>
    <row r="734" spans="18:22" x14ac:dyDescent="0.25">
      <c r="R734" s="399"/>
      <c r="S734" s="399"/>
      <c r="T734" s="399"/>
      <c r="U734" s="399"/>
      <c r="V734" s="399"/>
    </row>
    <row r="735" spans="18:22" x14ac:dyDescent="0.25">
      <c r="R735" s="399"/>
      <c r="S735" s="399"/>
      <c r="T735" s="399"/>
      <c r="U735" s="399"/>
      <c r="V735" s="399"/>
    </row>
    <row r="736" spans="18:22" x14ac:dyDescent="0.25">
      <c r="R736" s="399"/>
      <c r="S736" s="399"/>
      <c r="T736" s="399"/>
      <c r="U736" s="399"/>
      <c r="V736" s="399"/>
    </row>
    <row r="737" spans="18:22" x14ac:dyDescent="0.25">
      <c r="R737" s="399"/>
      <c r="S737" s="399"/>
      <c r="T737" s="399"/>
      <c r="U737" s="399"/>
      <c r="V737" s="399"/>
    </row>
    <row r="738" spans="18:22" x14ac:dyDescent="0.25">
      <c r="R738" s="399"/>
      <c r="S738" s="399"/>
      <c r="T738" s="399"/>
      <c r="U738" s="399"/>
      <c r="V738" s="399"/>
    </row>
    <row r="739" spans="18:22" x14ac:dyDescent="0.25">
      <c r="R739" s="399"/>
      <c r="S739" s="399"/>
      <c r="T739" s="399"/>
      <c r="U739" s="399"/>
      <c r="V739" s="399"/>
    </row>
    <row r="740" spans="18:22" x14ac:dyDescent="0.25">
      <c r="R740" s="399"/>
      <c r="S740" s="399"/>
      <c r="T740" s="399"/>
      <c r="U740" s="399"/>
      <c r="V740" s="399"/>
    </row>
    <row r="741" spans="18:22" x14ac:dyDescent="0.25">
      <c r="R741" s="399"/>
      <c r="S741" s="399"/>
      <c r="T741" s="399"/>
      <c r="U741" s="399"/>
      <c r="V741" s="399"/>
    </row>
    <row r="742" spans="18:22" x14ac:dyDescent="0.25">
      <c r="R742" s="399"/>
      <c r="S742" s="399"/>
      <c r="T742" s="399"/>
      <c r="U742" s="399"/>
      <c r="V742" s="399"/>
    </row>
    <row r="743" spans="18:22" x14ac:dyDescent="0.25">
      <c r="R743" s="399"/>
      <c r="S743" s="399"/>
      <c r="T743" s="399"/>
      <c r="U743" s="399"/>
      <c r="V743" s="399"/>
    </row>
    <row r="744" spans="18:22" x14ac:dyDescent="0.25">
      <c r="R744" s="399"/>
      <c r="S744" s="399"/>
      <c r="T744" s="399"/>
      <c r="U744" s="399"/>
      <c r="V744" s="399"/>
    </row>
    <row r="745" spans="18:22" x14ac:dyDescent="0.25">
      <c r="R745" s="399"/>
      <c r="S745" s="399"/>
      <c r="T745" s="399"/>
      <c r="U745" s="399"/>
      <c r="V745" s="399"/>
    </row>
    <row r="746" spans="18:22" x14ac:dyDescent="0.25">
      <c r="R746" s="399"/>
      <c r="S746" s="399"/>
      <c r="T746" s="399"/>
      <c r="U746" s="399"/>
      <c r="V746" s="399"/>
    </row>
    <row r="747" spans="18:22" x14ac:dyDescent="0.25">
      <c r="R747" s="399"/>
      <c r="S747" s="399"/>
      <c r="T747" s="399"/>
      <c r="U747" s="399"/>
      <c r="V747" s="399"/>
    </row>
    <row r="748" spans="18:22" x14ac:dyDescent="0.25">
      <c r="R748" s="399"/>
      <c r="S748" s="399"/>
      <c r="T748" s="399"/>
      <c r="U748" s="399"/>
      <c r="V748" s="399"/>
    </row>
    <row r="749" spans="18:22" x14ac:dyDescent="0.25">
      <c r="R749" s="399"/>
      <c r="S749" s="399"/>
      <c r="T749" s="399"/>
      <c r="U749" s="399"/>
      <c r="V749" s="399"/>
    </row>
    <row r="750" spans="18:22" x14ac:dyDescent="0.25">
      <c r="R750" s="399"/>
      <c r="S750" s="399"/>
      <c r="T750" s="399"/>
      <c r="U750" s="399"/>
      <c r="V750" s="399"/>
    </row>
    <row r="751" spans="18:22" x14ac:dyDescent="0.25">
      <c r="R751" s="399"/>
      <c r="S751" s="399"/>
      <c r="T751" s="399"/>
      <c r="U751" s="399"/>
      <c r="V751" s="399"/>
    </row>
    <row r="752" spans="18:22" x14ac:dyDescent="0.25">
      <c r="R752" s="399"/>
      <c r="S752" s="399"/>
      <c r="T752" s="399"/>
      <c r="U752" s="399"/>
      <c r="V752" s="399"/>
    </row>
    <row r="753" spans="18:22" x14ac:dyDescent="0.25">
      <c r="R753" s="399"/>
      <c r="S753" s="399"/>
      <c r="T753" s="399"/>
      <c r="U753" s="399"/>
      <c r="V753" s="399"/>
    </row>
    <row r="754" spans="18:22" x14ac:dyDescent="0.25">
      <c r="R754" s="399"/>
      <c r="S754" s="399"/>
      <c r="T754" s="399"/>
      <c r="U754" s="399"/>
      <c r="V754" s="399"/>
    </row>
    <row r="755" spans="18:22" x14ac:dyDescent="0.25">
      <c r="R755" s="399"/>
      <c r="S755" s="399"/>
      <c r="T755" s="399"/>
      <c r="U755" s="399"/>
      <c r="V755" s="399"/>
    </row>
    <row r="756" spans="18:22" x14ac:dyDescent="0.25">
      <c r="R756" s="399"/>
      <c r="S756" s="399"/>
      <c r="T756" s="399"/>
      <c r="U756" s="399"/>
      <c r="V756" s="399"/>
    </row>
    <row r="757" spans="18:22" x14ac:dyDescent="0.25">
      <c r="R757" s="399"/>
      <c r="S757" s="399"/>
      <c r="T757" s="399"/>
      <c r="U757" s="399"/>
      <c r="V757" s="399"/>
    </row>
    <row r="758" spans="18:22" x14ac:dyDescent="0.25">
      <c r="R758" s="399"/>
      <c r="S758" s="399"/>
      <c r="T758" s="399"/>
      <c r="U758" s="399"/>
      <c r="V758" s="399"/>
    </row>
    <row r="759" spans="18:22" x14ac:dyDescent="0.25">
      <c r="R759" s="399"/>
      <c r="S759" s="399"/>
      <c r="T759" s="399"/>
      <c r="U759" s="399"/>
      <c r="V759" s="399"/>
    </row>
    <row r="760" spans="18:22" x14ac:dyDescent="0.25">
      <c r="R760" s="399"/>
      <c r="S760" s="399"/>
      <c r="T760" s="399"/>
      <c r="U760" s="399"/>
      <c r="V760" s="399"/>
    </row>
    <row r="761" spans="18:22" x14ac:dyDescent="0.25">
      <c r="R761" s="399"/>
      <c r="S761" s="399"/>
      <c r="T761" s="399"/>
      <c r="U761" s="399"/>
      <c r="V761" s="399"/>
    </row>
    <row r="762" spans="18:22" x14ac:dyDescent="0.25">
      <c r="R762" s="399"/>
      <c r="S762" s="399"/>
      <c r="T762" s="399"/>
      <c r="U762" s="399"/>
      <c r="V762" s="399"/>
    </row>
    <row r="763" spans="18:22" x14ac:dyDescent="0.25">
      <c r="R763" s="399"/>
      <c r="S763" s="399"/>
      <c r="T763" s="399"/>
      <c r="U763" s="399"/>
      <c r="V763" s="399"/>
    </row>
    <row r="764" spans="18:22" x14ac:dyDescent="0.25">
      <c r="R764" s="399"/>
      <c r="S764" s="399"/>
      <c r="T764" s="399"/>
      <c r="U764" s="399"/>
      <c r="V764" s="399"/>
    </row>
    <row r="765" spans="18:22" x14ac:dyDescent="0.25">
      <c r="R765" s="399"/>
      <c r="S765" s="399"/>
      <c r="T765" s="399"/>
      <c r="U765" s="399"/>
      <c r="V765" s="399"/>
    </row>
    <row r="766" spans="18:22" x14ac:dyDescent="0.25">
      <c r="R766" s="399"/>
      <c r="S766" s="399"/>
      <c r="T766" s="399"/>
      <c r="U766" s="399"/>
      <c r="V766" s="399"/>
    </row>
    <row r="767" spans="18:22" x14ac:dyDescent="0.25">
      <c r="R767" s="399"/>
      <c r="S767" s="399"/>
      <c r="T767" s="399"/>
      <c r="U767" s="399"/>
      <c r="V767" s="399"/>
    </row>
    <row r="768" spans="18:22" x14ac:dyDescent="0.25">
      <c r="R768" s="399"/>
      <c r="S768" s="399"/>
      <c r="T768" s="399"/>
      <c r="U768" s="399"/>
      <c r="V768" s="399"/>
    </row>
    <row r="769" spans="18:22" x14ac:dyDescent="0.25">
      <c r="R769" s="399"/>
      <c r="S769" s="399"/>
      <c r="T769" s="399"/>
      <c r="U769" s="399"/>
      <c r="V769" s="399"/>
    </row>
    <row r="770" spans="18:22" x14ac:dyDescent="0.25">
      <c r="R770" s="399"/>
      <c r="S770" s="399"/>
      <c r="T770" s="399"/>
      <c r="U770" s="399"/>
      <c r="V770" s="399"/>
    </row>
    <row r="771" spans="18:22" x14ac:dyDescent="0.25">
      <c r="R771" s="399"/>
      <c r="S771" s="399"/>
      <c r="T771" s="399"/>
      <c r="U771" s="399"/>
      <c r="V771" s="399"/>
    </row>
    <row r="772" spans="18:22" x14ac:dyDescent="0.25">
      <c r="R772" s="399"/>
      <c r="S772" s="399"/>
      <c r="T772" s="399"/>
      <c r="U772" s="399"/>
      <c r="V772" s="399"/>
    </row>
    <row r="773" spans="18:22" x14ac:dyDescent="0.25">
      <c r="R773" s="399"/>
      <c r="S773" s="399"/>
      <c r="T773" s="399"/>
      <c r="U773" s="399"/>
      <c r="V773" s="399"/>
    </row>
    <row r="774" spans="18:22" x14ac:dyDescent="0.25">
      <c r="R774" s="399"/>
      <c r="S774" s="399"/>
      <c r="T774" s="399"/>
      <c r="U774" s="399"/>
      <c r="V774" s="399"/>
    </row>
    <row r="775" spans="18:22" x14ac:dyDescent="0.25">
      <c r="R775" s="399"/>
      <c r="S775" s="399"/>
      <c r="T775" s="399"/>
      <c r="U775" s="399"/>
      <c r="V775" s="399"/>
    </row>
    <row r="776" spans="18:22" x14ac:dyDescent="0.25">
      <c r="R776" s="399"/>
      <c r="S776" s="399"/>
      <c r="T776" s="399"/>
      <c r="U776" s="399"/>
      <c r="V776" s="399"/>
    </row>
    <row r="777" spans="18:22" x14ac:dyDescent="0.25">
      <c r="R777" s="399"/>
      <c r="S777" s="399"/>
      <c r="T777" s="399"/>
      <c r="U777" s="399"/>
      <c r="V777" s="399"/>
    </row>
    <row r="778" spans="18:22" x14ac:dyDescent="0.25">
      <c r="R778" s="399"/>
      <c r="S778" s="399"/>
      <c r="T778" s="399"/>
      <c r="U778" s="399"/>
      <c r="V778" s="399"/>
    </row>
    <row r="779" spans="18:22" x14ac:dyDescent="0.25">
      <c r="R779" s="399"/>
      <c r="S779" s="399"/>
      <c r="T779" s="399"/>
      <c r="U779" s="399"/>
      <c r="V779" s="399"/>
    </row>
    <row r="780" spans="18:22" x14ac:dyDescent="0.25">
      <c r="R780" s="399"/>
      <c r="S780" s="399"/>
      <c r="T780" s="399"/>
      <c r="U780" s="399"/>
      <c r="V780" s="399"/>
    </row>
    <row r="781" spans="18:22" x14ac:dyDescent="0.25">
      <c r="R781" s="399"/>
      <c r="S781" s="399"/>
      <c r="T781" s="399"/>
      <c r="U781" s="399"/>
      <c r="V781" s="399"/>
    </row>
    <row r="782" spans="18:22" x14ac:dyDescent="0.25">
      <c r="R782" s="399"/>
      <c r="S782" s="399"/>
      <c r="T782" s="399"/>
      <c r="U782" s="399"/>
      <c r="V782" s="399"/>
    </row>
    <row r="783" spans="18:22" x14ac:dyDescent="0.25">
      <c r="R783" s="399"/>
      <c r="S783" s="399"/>
      <c r="T783" s="399"/>
      <c r="U783" s="399"/>
      <c r="V783" s="399"/>
    </row>
    <row r="784" spans="18:22" x14ac:dyDescent="0.25">
      <c r="R784" s="399"/>
      <c r="S784" s="399"/>
      <c r="T784" s="399"/>
      <c r="U784" s="399"/>
      <c r="V784" s="399"/>
    </row>
    <row r="785" spans="18:22" x14ac:dyDescent="0.25">
      <c r="R785" s="399"/>
      <c r="S785" s="399"/>
      <c r="T785" s="399"/>
      <c r="U785" s="399"/>
      <c r="V785" s="399"/>
    </row>
    <row r="786" spans="18:22" x14ac:dyDescent="0.25">
      <c r="R786" s="399"/>
      <c r="S786" s="399"/>
      <c r="T786" s="399"/>
      <c r="U786" s="399"/>
      <c r="V786" s="399"/>
    </row>
    <row r="787" spans="18:22" x14ac:dyDescent="0.25">
      <c r="R787" s="399"/>
      <c r="S787" s="399"/>
      <c r="T787" s="399"/>
      <c r="U787" s="399"/>
      <c r="V787" s="399"/>
    </row>
    <row r="788" spans="18:22" x14ac:dyDescent="0.25">
      <c r="R788" s="399"/>
      <c r="S788" s="399"/>
      <c r="T788" s="399"/>
      <c r="U788" s="399"/>
      <c r="V788" s="399"/>
    </row>
    <row r="789" spans="18:22" x14ac:dyDescent="0.25">
      <c r="R789" s="399"/>
      <c r="S789" s="399"/>
      <c r="T789" s="399"/>
      <c r="U789" s="399"/>
      <c r="V789" s="399"/>
    </row>
    <row r="790" spans="18:22" x14ac:dyDescent="0.25">
      <c r="R790" s="399"/>
      <c r="S790" s="399"/>
      <c r="T790" s="399"/>
      <c r="U790" s="399"/>
      <c r="V790" s="399"/>
    </row>
    <row r="791" spans="18:22" x14ac:dyDescent="0.25">
      <c r="R791" s="399"/>
      <c r="S791" s="399"/>
      <c r="T791" s="399"/>
      <c r="U791" s="399"/>
      <c r="V791" s="399"/>
    </row>
    <row r="792" spans="18:22" x14ac:dyDescent="0.25">
      <c r="R792" s="399"/>
      <c r="S792" s="399"/>
      <c r="T792" s="399"/>
      <c r="U792" s="399"/>
      <c r="V792" s="399"/>
    </row>
    <row r="793" spans="18:22" x14ac:dyDescent="0.25">
      <c r="R793" s="399"/>
      <c r="S793" s="399"/>
      <c r="T793" s="399"/>
      <c r="U793" s="399"/>
      <c r="V793" s="399"/>
    </row>
    <row r="794" spans="18:22" x14ac:dyDescent="0.25">
      <c r="R794" s="399"/>
      <c r="S794" s="399"/>
      <c r="T794" s="399"/>
      <c r="U794" s="399"/>
      <c r="V794" s="399"/>
    </row>
    <row r="795" spans="18:22" x14ac:dyDescent="0.25">
      <c r="R795" s="399"/>
      <c r="S795" s="399"/>
      <c r="T795" s="399"/>
      <c r="U795" s="399"/>
      <c r="V795" s="399"/>
    </row>
    <row r="796" spans="18:22" x14ac:dyDescent="0.25">
      <c r="R796" s="399"/>
      <c r="S796" s="399"/>
      <c r="T796" s="399"/>
      <c r="U796" s="399"/>
      <c r="V796" s="399"/>
    </row>
    <row r="797" spans="18:22" x14ac:dyDescent="0.25">
      <c r="R797" s="399"/>
      <c r="S797" s="399"/>
      <c r="T797" s="399"/>
      <c r="U797" s="399"/>
      <c r="V797" s="399"/>
    </row>
    <row r="798" spans="18:22" x14ac:dyDescent="0.25">
      <c r="R798" s="399"/>
      <c r="S798" s="399"/>
      <c r="T798" s="399"/>
      <c r="U798" s="399"/>
      <c r="V798" s="399"/>
    </row>
    <row r="799" spans="18:22" x14ac:dyDescent="0.25">
      <c r="R799" s="399"/>
      <c r="S799" s="399"/>
      <c r="T799" s="399"/>
      <c r="U799" s="399"/>
      <c r="V799" s="399"/>
    </row>
    <row r="800" spans="18:22" x14ac:dyDescent="0.25">
      <c r="R800" s="399"/>
      <c r="S800" s="399"/>
      <c r="T800" s="399"/>
      <c r="U800" s="399"/>
      <c r="V800" s="399"/>
    </row>
    <row r="801" spans="18:22" x14ac:dyDescent="0.25">
      <c r="R801" s="399"/>
      <c r="S801" s="399"/>
      <c r="T801" s="399"/>
      <c r="U801" s="399"/>
      <c r="V801" s="399"/>
    </row>
    <row r="802" spans="18:22" x14ac:dyDescent="0.25">
      <c r="R802" s="399"/>
      <c r="S802" s="399"/>
      <c r="T802" s="399"/>
      <c r="U802" s="399"/>
      <c r="V802" s="399"/>
    </row>
    <row r="803" spans="18:22" x14ac:dyDescent="0.25">
      <c r="R803" s="399"/>
      <c r="S803" s="399"/>
      <c r="T803" s="399"/>
      <c r="U803" s="399"/>
      <c r="V803" s="399"/>
    </row>
    <row r="804" spans="18:22" x14ac:dyDescent="0.25">
      <c r="R804" s="399"/>
      <c r="S804" s="399"/>
      <c r="T804" s="399"/>
      <c r="U804" s="399"/>
      <c r="V804" s="399"/>
    </row>
    <row r="805" spans="18:22" x14ac:dyDescent="0.25">
      <c r="R805" s="399"/>
      <c r="S805" s="399"/>
      <c r="T805" s="399"/>
      <c r="U805" s="399"/>
      <c r="V805" s="399"/>
    </row>
    <row r="806" spans="18:22" x14ac:dyDescent="0.25">
      <c r="R806" s="399"/>
      <c r="S806" s="399"/>
      <c r="T806" s="399"/>
      <c r="U806" s="399"/>
      <c r="V806" s="399"/>
    </row>
    <row r="807" spans="18:22" x14ac:dyDescent="0.25">
      <c r="R807" s="399"/>
      <c r="S807" s="399"/>
      <c r="T807" s="399"/>
      <c r="U807" s="399"/>
      <c r="V807" s="399"/>
    </row>
    <row r="808" spans="18:22" x14ac:dyDescent="0.25">
      <c r="R808" s="399"/>
      <c r="S808" s="399"/>
      <c r="T808" s="399"/>
      <c r="U808" s="399"/>
      <c r="V808" s="399"/>
    </row>
    <row r="809" spans="18:22" x14ac:dyDescent="0.25">
      <c r="R809" s="399"/>
      <c r="S809" s="399"/>
      <c r="T809" s="399"/>
      <c r="U809" s="399"/>
      <c r="V809" s="399"/>
    </row>
    <row r="810" spans="18:22" x14ac:dyDescent="0.25">
      <c r="R810" s="399"/>
      <c r="S810" s="399"/>
      <c r="T810" s="399"/>
      <c r="U810" s="399"/>
      <c r="V810" s="399"/>
    </row>
    <row r="811" spans="18:22" x14ac:dyDescent="0.25">
      <c r="R811" s="399"/>
      <c r="S811" s="399"/>
      <c r="T811" s="399"/>
      <c r="U811" s="399"/>
      <c r="V811" s="399"/>
    </row>
    <row r="812" spans="18:22" x14ac:dyDescent="0.25">
      <c r="R812" s="399"/>
      <c r="S812" s="399"/>
      <c r="T812" s="399"/>
      <c r="U812" s="399"/>
      <c r="V812" s="399"/>
    </row>
    <row r="813" spans="18:22" x14ac:dyDescent="0.25">
      <c r="R813" s="399"/>
      <c r="S813" s="399"/>
      <c r="T813" s="399"/>
      <c r="U813" s="399"/>
      <c r="V813" s="399"/>
    </row>
    <row r="814" spans="18:22" x14ac:dyDescent="0.25">
      <c r="R814" s="399"/>
      <c r="S814" s="399"/>
      <c r="T814" s="399"/>
      <c r="U814" s="399"/>
      <c r="V814" s="399"/>
    </row>
    <row r="815" spans="18:22" x14ac:dyDescent="0.25">
      <c r="R815" s="399"/>
      <c r="S815" s="399"/>
      <c r="T815" s="399"/>
      <c r="U815" s="399"/>
      <c r="V815" s="399"/>
    </row>
    <row r="816" spans="18:22" x14ac:dyDescent="0.25">
      <c r="R816" s="399"/>
      <c r="S816" s="399"/>
      <c r="T816" s="399"/>
      <c r="U816" s="399"/>
      <c r="V816" s="399"/>
    </row>
    <row r="817" spans="18:22" x14ac:dyDescent="0.25">
      <c r="R817" s="399"/>
      <c r="S817" s="399"/>
      <c r="T817" s="399"/>
      <c r="U817" s="399"/>
      <c r="V817" s="399"/>
    </row>
    <row r="818" spans="18:22" x14ac:dyDescent="0.25">
      <c r="R818" s="399"/>
      <c r="S818" s="399"/>
      <c r="T818" s="399"/>
      <c r="U818" s="399"/>
      <c r="V818" s="399"/>
    </row>
    <row r="819" spans="18:22" x14ac:dyDescent="0.25">
      <c r="R819" s="399"/>
      <c r="S819" s="399"/>
      <c r="T819" s="399"/>
      <c r="U819" s="399"/>
      <c r="V819" s="399"/>
    </row>
    <row r="820" spans="18:22" x14ac:dyDescent="0.25">
      <c r="R820" s="399"/>
      <c r="S820" s="399"/>
      <c r="T820" s="399"/>
      <c r="U820" s="399"/>
      <c r="V820" s="399"/>
    </row>
    <row r="821" spans="18:22" x14ac:dyDescent="0.25">
      <c r="R821" s="399"/>
      <c r="S821" s="399"/>
      <c r="T821" s="399"/>
      <c r="U821" s="399"/>
      <c r="V821" s="399"/>
    </row>
    <row r="822" spans="18:22" x14ac:dyDescent="0.25">
      <c r="R822" s="399"/>
      <c r="S822" s="399"/>
      <c r="T822" s="399"/>
      <c r="U822" s="399"/>
      <c r="V822" s="399"/>
    </row>
    <row r="823" spans="18:22" x14ac:dyDescent="0.25">
      <c r="R823" s="399"/>
      <c r="S823" s="399"/>
      <c r="T823" s="399"/>
      <c r="U823" s="399"/>
      <c r="V823" s="399"/>
    </row>
    <row r="824" spans="18:22" x14ac:dyDescent="0.25">
      <c r="R824" s="399"/>
      <c r="S824" s="399"/>
      <c r="T824" s="399"/>
      <c r="U824" s="399"/>
      <c r="V824" s="399"/>
    </row>
    <row r="825" spans="18:22" x14ac:dyDescent="0.25">
      <c r="R825" s="399"/>
      <c r="S825" s="399"/>
      <c r="T825" s="399"/>
      <c r="U825" s="399"/>
      <c r="V825" s="399"/>
    </row>
    <row r="826" spans="18:22" x14ac:dyDescent="0.25">
      <c r="R826" s="399"/>
      <c r="S826" s="399"/>
      <c r="T826" s="399"/>
      <c r="U826" s="399"/>
      <c r="V826" s="399"/>
    </row>
    <row r="827" spans="18:22" x14ac:dyDescent="0.25">
      <c r="R827" s="399"/>
      <c r="S827" s="399"/>
      <c r="T827" s="399"/>
      <c r="U827" s="399"/>
      <c r="V827" s="399"/>
    </row>
    <row r="828" spans="18:22" x14ac:dyDescent="0.25">
      <c r="R828" s="399"/>
      <c r="S828" s="399"/>
      <c r="T828" s="399"/>
      <c r="U828" s="399"/>
      <c r="V828" s="399"/>
    </row>
    <row r="829" spans="18:22" x14ac:dyDescent="0.25">
      <c r="R829" s="399"/>
      <c r="S829" s="399"/>
      <c r="T829" s="399"/>
      <c r="U829" s="399"/>
      <c r="V829" s="399"/>
    </row>
    <row r="830" spans="18:22" x14ac:dyDescent="0.25">
      <c r="R830" s="399"/>
      <c r="S830" s="399"/>
      <c r="T830" s="399"/>
      <c r="U830" s="399"/>
      <c r="V830" s="399"/>
    </row>
    <row r="831" spans="18:22" x14ac:dyDescent="0.25">
      <c r="R831" s="399"/>
      <c r="S831" s="399"/>
      <c r="T831" s="399"/>
      <c r="U831" s="399"/>
      <c r="V831" s="399"/>
    </row>
    <row r="832" spans="18:22" x14ac:dyDescent="0.25">
      <c r="R832" s="399"/>
      <c r="S832" s="399"/>
      <c r="T832" s="399"/>
      <c r="U832" s="399"/>
      <c r="V832" s="399"/>
    </row>
    <row r="833" spans="18:22" x14ac:dyDescent="0.25">
      <c r="R833" s="399"/>
      <c r="S833" s="399"/>
      <c r="T833" s="399"/>
      <c r="U833" s="399"/>
      <c r="V833" s="399"/>
    </row>
    <row r="834" spans="18:22" x14ac:dyDescent="0.25">
      <c r="R834" s="399"/>
      <c r="S834" s="399"/>
      <c r="T834" s="399"/>
      <c r="U834" s="399"/>
      <c r="V834" s="399"/>
    </row>
    <row r="835" spans="18:22" x14ac:dyDescent="0.25">
      <c r="R835" s="399"/>
      <c r="S835" s="399"/>
      <c r="T835" s="399"/>
      <c r="U835" s="399"/>
      <c r="V835" s="399"/>
    </row>
    <row r="836" spans="18:22" x14ac:dyDescent="0.25">
      <c r="R836" s="399"/>
      <c r="S836" s="399"/>
      <c r="T836" s="399"/>
      <c r="U836" s="399"/>
      <c r="V836" s="399"/>
    </row>
    <row r="837" spans="18:22" x14ac:dyDescent="0.25">
      <c r="R837" s="399"/>
      <c r="S837" s="399"/>
      <c r="T837" s="399"/>
      <c r="U837" s="399"/>
      <c r="V837" s="399"/>
    </row>
    <row r="838" spans="18:22" x14ac:dyDescent="0.25">
      <c r="R838" s="399"/>
      <c r="S838" s="399"/>
      <c r="T838" s="399"/>
      <c r="U838" s="399"/>
      <c r="V838" s="399"/>
    </row>
    <row r="839" spans="18:22" x14ac:dyDescent="0.25">
      <c r="R839" s="399"/>
      <c r="S839" s="399"/>
      <c r="T839" s="399"/>
      <c r="U839" s="399"/>
      <c r="V839" s="399"/>
    </row>
    <row r="840" spans="18:22" x14ac:dyDescent="0.25">
      <c r="R840" s="399"/>
      <c r="S840" s="399"/>
      <c r="T840" s="399"/>
      <c r="U840" s="399"/>
      <c r="V840" s="399"/>
    </row>
    <row r="841" spans="18:22" x14ac:dyDescent="0.25">
      <c r="R841" s="399"/>
      <c r="S841" s="399"/>
      <c r="T841" s="399"/>
      <c r="U841" s="399"/>
      <c r="V841" s="399"/>
    </row>
    <row r="842" spans="18:22" x14ac:dyDescent="0.25">
      <c r="R842" s="399"/>
      <c r="S842" s="399"/>
      <c r="T842" s="399"/>
      <c r="U842" s="399"/>
      <c r="V842" s="399"/>
    </row>
    <row r="843" spans="18:22" x14ac:dyDescent="0.25">
      <c r="R843" s="399"/>
      <c r="S843" s="399"/>
      <c r="T843" s="399"/>
      <c r="U843" s="399"/>
      <c r="V843" s="399"/>
    </row>
    <row r="844" spans="18:22" x14ac:dyDescent="0.25">
      <c r="R844" s="399"/>
      <c r="S844" s="399"/>
      <c r="T844" s="399"/>
      <c r="U844" s="399"/>
      <c r="V844" s="399"/>
    </row>
    <row r="845" spans="18:22" x14ac:dyDescent="0.25">
      <c r="R845" s="399"/>
      <c r="S845" s="399"/>
      <c r="T845" s="399"/>
      <c r="U845" s="399"/>
      <c r="V845" s="399"/>
    </row>
    <row r="846" spans="18:22" x14ac:dyDescent="0.25">
      <c r="R846" s="399"/>
      <c r="S846" s="399"/>
      <c r="T846" s="399"/>
      <c r="U846" s="399"/>
      <c r="V846" s="399"/>
    </row>
    <row r="847" spans="18:22" x14ac:dyDescent="0.25">
      <c r="R847" s="399"/>
      <c r="S847" s="399"/>
      <c r="T847" s="399"/>
      <c r="U847" s="399"/>
      <c r="V847" s="399"/>
    </row>
    <row r="848" spans="18:22" x14ac:dyDescent="0.25">
      <c r="R848" s="399"/>
      <c r="S848" s="399"/>
      <c r="T848" s="399"/>
      <c r="U848" s="399"/>
      <c r="V848" s="399"/>
    </row>
    <row r="849" spans="18:22" x14ac:dyDescent="0.25">
      <c r="R849" s="399"/>
      <c r="S849" s="399"/>
      <c r="T849" s="399"/>
      <c r="U849" s="399"/>
      <c r="V849" s="399"/>
    </row>
    <row r="850" spans="18:22" x14ac:dyDescent="0.25">
      <c r="R850" s="399"/>
      <c r="S850" s="399"/>
      <c r="T850" s="399"/>
      <c r="U850" s="399"/>
      <c r="V850" s="399"/>
    </row>
    <row r="851" spans="18:22" x14ac:dyDescent="0.25">
      <c r="R851" s="399"/>
      <c r="S851" s="399"/>
      <c r="T851" s="399"/>
      <c r="U851" s="399"/>
      <c r="V851" s="399"/>
    </row>
    <row r="852" spans="18:22" x14ac:dyDescent="0.25">
      <c r="R852" s="399"/>
      <c r="S852" s="399"/>
      <c r="T852" s="399"/>
      <c r="U852" s="399"/>
      <c r="V852" s="399"/>
    </row>
    <row r="853" spans="18:22" x14ac:dyDescent="0.25">
      <c r="R853" s="399"/>
      <c r="S853" s="399"/>
      <c r="T853" s="399"/>
      <c r="U853" s="399"/>
      <c r="V853" s="399"/>
    </row>
    <row r="854" spans="18:22" x14ac:dyDescent="0.25">
      <c r="R854" s="399"/>
      <c r="S854" s="399"/>
      <c r="T854" s="399"/>
      <c r="U854" s="399"/>
      <c r="V854" s="399"/>
    </row>
    <row r="855" spans="18:22" x14ac:dyDescent="0.25">
      <c r="R855" s="399"/>
      <c r="S855" s="399"/>
      <c r="T855" s="399"/>
      <c r="U855" s="399"/>
      <c r="V855" s="399"/>
    </row>
    <row r="856" spans="18:22" x14ac:dyDescent="0.25">
      <c r="R856" s="399"/>
      <c r="S856" s="399"/>
      <c r="T856" s="399"/>
      <c r="U856" s="399"/>
      <c r="V856" s="399"/>
    </row>
    <row r="857" spans="18:22" x14ac:dyDescent="0.25">
      <c r="R857" s="399"/>
      <c r="S857" s="399"/>
      <c r="T857" s="399"/>
      <c r="U857" s="399"/>
      <c r="V857" s="399"/>
    </row>
    <row r="858" spans="18:22" x14ac:dyDescent="0.25">
      <c r="R858" s="399"/>
      <c r="S858" s="399"/>
      <c r="T858" s="399"/>
      <c r="U858" s="399"/>
      <c r="V858" s="399"/>
    </row>
    <row r="859" spans="18:22" x14ac:dyDescent="0.25">
      <c r="R859" s="399"/>
      <c r="S859" s="399"/>
      <c r="T859" s="399"/>
      <c r="U859" s="399"/>
      <c r="V859" s="399"/>
    </row>
    <row r="860" spans="18:22" x14ac:dyDescent="0.25">
      <c r="R860" s="399"/>
      <c r="S860" s="399"/>
      <c r="T860" s="399"/>
      <c r="U860" s="399"/>
      <c r="V860" s="399"/>
    </row>
    <row r="861" spans="18:22" x14ac:dyDescent="0.25">
      <c r="R861" s="399"/>
      <c r="S861" s="399"/>
      <c r="T861" s="399"/>
      <c r="U861" s="399"/>
      <c r="V861" s="399"/>
    </row>
    <row r="862" spans="18:22" x14ac:dyDescent="0.25">
      <c r="R862" s="399"/>
      <c r="S862" s="399"/>
      <c r="T862" s="399"/>
      <c r="U862" s="399"/>
      <c r="V862" s="399"/>
    </row>
    <row r="863" spans="18:22" x14ac:dyDescent="0.25">
      <c r="R863" s="399"/>
      <c r="S863" s="399"/>
      <c r="T863" s="399"/>
      <c r="U863" s="399"/>
      <c r="V863" s="399"/>
    </row>
    <row r="864" spans="18:22" x14ac:dyDescent="0.25">
      <c r="R864" s="399"/>
      <c r="S864" s="399"/>
      <c r="T864" s="399"/>
      <c r="U864" s="399"/>
      <c r="V864" s="399"/>
    </row>
    <row r="865" spans="18:22" x14ac:dyDescent="0.25">
      <c r="R865" s="399"/>
      <c r="S865" s="399"/>
      <c r="T865" s="399"/>
      <c r="U865" s="399"/>
      <c r="V865" s="399"/>
    </row>
    <row r="866" spans="18:22" x14ac:dyDescent="0.25">
      <c r="R866" s="399"/>
      <c r="S866" s="399"/>
      <c r="T866" s="399"/>
      <c r="U866" s="399"/>
      <c r="V866" s="399"/>
    </row>
    <row r="867" spans="18:22" x14ac:dyDescent="0.25">
      <c r="R867" s="399"/>
      <c r="S867" s="399"/>
      <c r="T867" s="399"/>
      <c r="U867" s="399"/>
      <c r="V867" s="399"/>
    </row>
    <row r="868" spans="18:22" x14ac:dyDescent="0.25">
      <c r="R868" s="399"/>
      <c r="S868" s="399"/>
      <c r="T868" s="399"/>
      <c r="U868" s="399"/>
      <c r="V868" s="399"/>
    </row>
    <row r="869" spans="18:22" x14ac:dyDescent="0.25">
      <c r="R869" s="399"/>
      <c r="S869" s="399"/>
      <c r="T869" s="399"/>
      <c r="U869" s="399"/>
      <c r="V869" s="399"/>
    </row>
    <row r="870" spans="18:22" x14ac:dyDescent="0.25">
      <c r="R870" s="399"/>
      <c r="S870" s="399"/>
      <c r="T870" s="399"/>
      <c r="U870" s="399"/>
      <c r="V870" s="399"/>
    </row>
    <row r="871" spans="18:22" x14ac:dyDescent="0.25">
      <c r="R871" s="399"/>
      <c r="S871" s="399"/>
      <c r="T871" s="399"/>
      <c r="U871" s="399"/>
      <c r="V871" s="399"/>
    </row>
    <row r="872" spans="18:22" x14ac:dyDescent="0.25">
      <c r="R872" s="399"/>
      <c r="S872" s="399"/>
      <c r="T872" s="399"/>
      <c r="U872" s="399"/>
      <c r="V872" s="399"/>
    </row>
    <row r="873" spans="18:22" x14ac:dyDescent="0.25">
      <c r="R873" s="399"/>
      <c r="S873" s="399"/>
      <c r="T873" s="399"/>
      <c r="U873" s="399"/>
      <c r="V873" s="399"/>
    </row>
    <row r="874" spans="18:22" x14ac:dyDescent="0.25">
      <c r="R874" s="399"/>
      <c r="S874" s="399"/>
      <c r="T874" s="399"/>
      <c r="U874" s="399"/>
      <c r="V874" s="399"/>
    </row>
    <row r="875" spans="18:22" x14ac:dyDescent="0.25">
      <c r="R875" s="399"/>
      <c r="S875" s="399"/>
      <c r="T875" s="399"/>
      <c r="U875" s="399"/>
      <c r="V875" s="399"/>
    </row>
    <row r="876" spans="18:22" x14ac:dyDescent="0.25">
      <c r="R876" s="399"/>
      <c r="S876" s="399"/>
      <c r="T876" s="399"/>
      <c r="U876" s="399"/>
      <c r="V876" s="399"/>
    </row>
    <row r="877" spans="18:22" x14ac:dyDescent="0.25">
      <c r="R877" s="399"/>
      <c r="S877" s="399"/>
      <c r="T877" s="399"/>
      <c r="U877" s="399"/>
      <c r="V877" s="399"/>
    </row>
    <row r="878" spans="18:22" x14ac:dyDescent="0.25">
      <c r="R878" s="399"/>
      <c r="S878" s="399"/>
      <c r="T878" s="399"/>
      <c r="U878" s="399"/>
      <c r="V878" s="399"/>
    </row>
    <row r="879" spans="18:22" x14ac:dyDescent="0.25">
      <c r="R879" s="399"/>
      <c r="S879" s="399"/>
      <c r="T879" s="399"/>
      <c r="U879" s="399"/>
      <c r="V879" s="399"/>
    </row>
    <row r="880" spans="18:22" x14ac:dyDescent="0.25">
      <c r="R880" s="399"/>
      <c r="S880" s="399"/>
      <c r="T880" s="399"/>
      <c r="U880" s="399"/>
      <c r="V880" s="399"/>
    </row>
    <row r="881" spans="18:22" x14ac:dyDescent="0.25">
      <c r="R881" s="399"/>
      <c r="S881" s="399"/>
      <c r="T881" s="399"/>
      <c r="U881" s="399"/>
      <c r="V881" s="399"/>
    </row>
    <row r="882" spans="18:22" x14ac:dyDescent="0.25">
      <c r="R882" s="399"/>
      <c r="S882" s="399"/>
      <c r="T882" s="399"/>
      <c r="U882" s="399"/>
      <c r="V882" s="399"/>
    </row>
    <row r="883" spans="18:22" x14ac:dyDescent="0.25">
      <c r="R883" s="399"/>
      <c r="S883" s="399"/>
      <c r="T883" s="399"/>
      <c r="U883" s="399"/>
      <c r="V883" s="399"/>
    </row>
    <row r="884" spans="18:22" x14ac:dyDescent="0.25">
      <c r="R884" s="399"/>
      <c r="S884" s="399"/>
      <c r="T884" s="399"/>
      <c r="U884" s="399"/>
      <c r="V884" s="399"/>
    </row>
    <row r="885" spans="18:22" x14ac:dyDescent="0.25">
      <c r="R885" s="399"/>
      <c r="S885" s="399"/>
      <c r="T885" s="399"/>
      <c r="U885" s="399"/>
      <c r="V885" s="399"/>
    </row>
    <row r="886" spans="18:22" x14ac:dyDescent="0.25">
      <c r="R886" s="399"/>
      <c r="S886" s="399"/>
      <c r="T886" s="399"/>
      <c r="U886" s="399"/>
      <c r="V886" s="399"/>
    </row>
    <row r="887" spans="18:22" x14ac:dyDescent="0.25">
      <c r="R887" s="399"/>
      <c r="S887" s="399"/>
      <c r="T887" s="399"/>
      <c r="U887" s="399"/>
      <c r="V887" s="399"/>
    </row>
    <row r="888" spans="18:22" x14ac:dyDescent="0.25">
      <c r="R888" s="399"/>
      <c r="S888" s="399"/>
      <c r="T888" s="399"/>
      <c r="U888" s="399"/>
      <c r="V888" s="399"/>
    </row>
    <row r="889" spans="18:22" x14ac:dyDescent="0.25">
      <c r="R889" s="399"/>
      <c r="S889" s="399"/>
      <c r="T889" s="399"/>
      <c r="U889" s="399"/>
      <c r="V889" s="399"/>
    </row>
    <row r="890" spans="18:22" x14ac:dyDescent="0.25">
      <c r="R890" s="399"/>
      <c r="S890" s="399"/>
      <c r="T890" s="399"/>
      <c r="U890" s="399"/>
      <c r="V890" s="399"/>
    </row>
    <row r="891" spans="18:22" x14ac:dyDescent="0.25">
      <c r="R891" s="399"/>
      <c r="S891" s="399"/>
      <c r="T891" s="399"/>
      <c r="U891" s="399"/>
      <c r="V891" s="399"/>
    </row>
    <row r="892" spans="18:22" x14ac:dyDescent="0.25">
      <c r="R892" s="399"/>
      <c r="S892" s="399"/>
      <c r="T892" s="399"/>
      <c r="U892" s="399"/>
      <c r="V892" s="399"/>
    </row>
    <row r="893" spans="18:22" x14ac:dyDescent="0.25">
      <c r="R893" s="399"/>
      <c r="S893" s="399"/>
      <c r="T893" s="399"/>
      <c r="U893" s="399"/>
      <c r="V893" s="399"/>
    </row>
    <row r="894" spans="18:22" x14ac:dyDescent="0.25">
      <c r="R894" s="399"/>
      <c r="S894" s="399"/>
      <c r="T894" s="399"/>
      <c r="U894" s="399"/>
      <c r="V894" s="399"/>
    </row>
    <row r="895" spans="18:22" x14ac:dyDescent="0.25">
      <c r="R895" s="399"/>
      <c r="S895" s="399"/>
      <c r="T895" s="399"/>
      <c r="U895" s="399"/>
      <c r="V895" s="399"/>
    </row>
    <row r="896" spans="18:22" x14ac:dyDescent="0.25">
      <c r="R896" s="399"/>
      <c r="S896" s="399"/>
      <c r="T896" s="399"/>
      <c r="U896" s="399"/>
      <c r="V896" s="399"/>
    </row>
    <row r="897" spans="18:22" x14ac:dyDescent="0.25">
      <c r="R897" s="399"/>
      <c r="S897" s="399"/>
      <c r="T897" s="399"/>
      <c r="U897" s="399"/>
      <c r="V897" s="399"/>
    </row>
    <row r="898" spans="18:22" x14ac:dyDescent="0.25">
      <c r="R898" s="399"/>
      <c r="S898" s="399"/>
      <c r="T898" s="399"/>
      <c r="U898" s="399"/>
      <c r="V898" s="399"/>
    </row>
    <row r="899" spans="18:22" x14ac:dyDescent="0.25">
      <c r="R899" s="399"/>
      <c r="S899" s="399"/>
      <c r="T899" s="399"/>
      <c r="U899" s="399"/>
      <c r="V899" s="399"/>
    </row>
    <row r="900" spans="18:22" x14ac:dyDescent="0.25">
      <c r="R900" s="399"/>
      <c r="S900" s="399"/>
      <c r="T900" s="399"/>
      <c r="U900" s="399"/>
      <c r="V900" s="399"/>
    </row>
    <row r="901" spans="18:22" x14ac:dyDescent="0.25">
      <c r="R901" s="399"/>
      <c r="S901" s="399"/>
      <c r="T901" s="399"/>
      <c r="U901" s="399"/>
      <c r="V901" s="399"/>
    </row>
    <row r="902" spans="18:22" x14ac:dyDescent="0.25">
      <c r="R902" s="399"/>
      <c r="S902" s="399"/>
      <c r="T902" s="399"/>
      <c r="U902" s="399"/>
      <c r="V902" s="399"/>
    </row>
    <row r="903" spans="18:22" x14ac:dyDescent="0.25">
      <c r="R903" s="399"/>
      <c r="S903" s="399"/>
      <c r="T903" s="399"/>
      <c r="U903" s="399"/>
      <c r="V903" s="399"/>
    </row>
    <row r="904" spans="18:22" x14ac:dyDescent="0.25">
      <c r="R904" s="399"/>
      <c r="S904" s="399"/>
      <c r="T904" s="399"/>
      <c r="U904" s="399"/>
      <c r="V904" s="399"/>
    </row>
    <row r="905" spans="18:22" x14ac:dyDescent="0.25">
      <c r="R905" s="399"/>
      <c r="S905" s="399"/>
      <c r="T905" s="399"/>
      <c r="U905" s="399"/>
      <c r="V905" s="399"/>
    </row>
    <row r="906" spans="18:22" x14ac:dyDescent="0.25">
      <c r="R906" s="399"/>
      <c r="S906" s="399"/>
      <c r="T906" s="399"/>
      <c r="U906" s="399"/>
      <c r="V906" s="399"/>
    </row>
    <row r="907" spans="18:22" x14ac:dyDescent="0.25">
      <c r="R907" s="399"/>
      <c r="S907" s="399"/>
      <c r="T907" s="399"/>
      <c r="U907" s="399"/>
      <c r="V907" s="399"/>
    </row>
    <row r="908" spans="18:22" x14ac:dyDescent="0.25">
      <c r="R908" s="399"/>
      <c r="S908" s="399"/>
      <c r="T908" s="399"/>
      <c r="U908" s="399"/>
      <c r="V908" s="399"/>
    </row>
    <row r="909" spans="18:22" x14ac:dyDescent="0.25">
      <c r="R909" s="399"/>
      <c r="S909" s="399"/>
      <c r="T909" s="399"/>
      <c r="U909" s="399"/>
      <c r="V909" s="399"/>
    </row>
    <row r="910" spans="18:22" x14ac:dyDescent="0.25">
      <c r="R910" s="399"/>
      <c r="S910" s="399"/>
      <c r="T910" s="399"/>
      <c r="U910" s="399"/>
      <c r="V910" s="399"/>
    </row>
    <row r="911" spans="18:22" x14ac:dyDescent="0.25">
      <c r="R911" s="399"/>
      <c r="S911" s="399"/>
      <c r="T911" s="399"/>
      <c r="U911" s="399"/>
      <c r="V911" s="399"/>
    </row>
    <row r="912" spans="18:22" x14ac:dyDescent="0.25">
      <c r="R912" s="399"/>
      <c r="S912" s="399"/>
      <c r="T912" s="399"/>
      <c r="U912" s="399"/>
      <c r="V912" s="399"/>
    </row>
    <row r="913" spans="18:22" x14ac:dyDescent="0.25">
      <c r="R913" s="399"/>
      <c r="S913" s="399"/>
      <c r="T913" s="399"/>
      <c r="U913" s="399"/>
      <c r="V913" s="399"/>
    </row>
    <row r="914" spans="18:22" x14ac:dyDescent="0.25">
      <c r="R914" s="399"/>
      <c r="S914" s="399"/>
      <c r="T914" s="399"/>
      <c r="U914" s="399"/>
      <c r="V914" s="399"/>
    </row>
    <row r="915" spans="18:22" x14ac:dyDescent="0.25">
      <c r="R915" s="399"/>
      <c r="S915" s="399"/>
      <c r="T915" s="399"/>
      <c r="U915" s="399"/>
      <c r="V915" s="399"/>
    </row>
    <row r="916" spans="18:22" x14ac:dyDescent="0.25">
      <c r="R916" s="399"/>
      <c r="S916" s="399"/>
      <c r="T916" s="399"/>
      <c r="U916" s="399"/>
      <c r="V916" s="399"/>
    </row>
    <row r="917" spans="18:22" x14ac:dyDescent="0.25">
      <c r="R917" s="399"/>
      <c r="S917" s="399"/>
      <c r="T917" s="399"/>
      <c r="U917" s="399"/>
      <c r="V917" s="399"/>
    </row>
    <row r="918" spans="18:22" x14ac:dyDescent="0.25">
      <c r="R918" s="399"/>
      <c r="S918" s="399"/>
      <c r="T918" s="399"/>
      <c r="U918" s="399"/>
      <c r="V918" s="399"/>
    </row>
    <row r="919" spans="18:22" x14ac:dyDescent="0.25">
      <c r="R919" s="399"/>
      <c r="S919" s="399"/>
      <c r="T919" s="399"/>
      <c r="U919" s="399"/>
      <c r="V919" s="399"/>
    </row>
    <row r="920" spans="18:22" x14ac:dyDescent="0.25">
      <c r="R920" s="399"/>
      <c r="S920" s="399"/>
      <c r="T920" s="399"/>
      <c r="U920" s="399"/>
      <c r="V920" s="399"/>
    </row>
    <row r="921" spans="18:22" x14ac:dyDescent="0.25">
      <c r="R921" s="399"/>
      <c r="S921" s="399"/>
      <c r="T921" s="399"/>
      <c r="U921" s="399"/>
      <c r="V921" s="399"/>
    </row>
    <row r="922" spans="18:22" x14ac:dyDescent="0.25">
      <c r="R922" s="399"/>
      <c r="S922" s="399"/>
      <c r="T922" s="399"/>
      <c r="U922" s="399"/>
      <c r="V922" s="399"/>
    </row>
    <row r="923" spans="18:22" x14ac:dyDescent="0.25">
      <c r="R923" s="399"/>
      <c r="S923" s="399"/>
      <c r="T923" s="399"/>
      <c r="U923" s="399"/>
      <c r="V923" s="399"/>
    </row>
    <row r="924" spans="18:22" x14ac:dyDescent="0.25">
      <c r="R924" s="399"/>
      <c r="S924" s="399"/>
      <c r="T924" s="399"/>
      <c r="U924" s="399"/>
      <c r="V924" s="399"/>
    </row>
    <row r="925" spans="18:22" x14ac:dyDescent="0.25">
      <c r="R925" s="399"/>
      <c r="S925" s="399"/>
      <c r="T925" s="399"/>
      <c r="U925" s="399"/>
      <c r="V925" s="399"/>
    </row>
    <row r="926" spans="18:22" x14ac:dyDescent="0.25">
      <c r="R926" s="399"/>
      <c r="S926" s="399"/>
      <c r="T926" s="399"/>
      <c r="U926" s="399"/>
      <c r="V926" s="399"/>
    </row>
    <row r="927" spans="18:22" x14ac:dyDescent="0.25">
      <c r="R927" s="399"/>
      <c r="S927" s="399"/>
      <c r="T927" s="399"/>
      <c r="U927" s="399"/>
      <c r="V927" s="399"/>
    </row>
    <row r="928" spans="18:22" x14ac:dyDescent="0.25">
      <c r="R928" s="399"/>
      <c r="S928" s="399"/>
      <c r="T928" s="399"/>
      <c r="U928" s="399"/>
      <c r="V928" s="399"/>
    </row>
    <row r="929" spans="18:22" x14ac:dyDescent="0.25">
      <c r="R929" s="399"/>
      <c r="S929" s="399"/>
      <c r="T929" s="399"/>
      <c r="U929" s="399"/>
      <c r="V929" s="399"/>
    </row>
    <row r="930" spans="18:22" x14ac:dyDescent="0.25">
      <c r="R930" s="399"/>
      <c r="S930" s="399"/>
      <c r="T930" s="399"/>
      <c r="U930" s="399"/>
      <c r="V930" s="399"/>
    </row>
    <row r="931" spans="18:22" x14ac:dyDescent="0.25">
      <c r="R931" s="399"/>
      <c r="S931" s="399"/>
      <c r="T931" s="399"/>
      <c r="U931" s="399"/>
      <c r="V931" s="399"/>
    </row>
    <row r="932" spans="18:22" x14ac:dyDescent="0.25">
      <c r="R932" s="399"/>
      <c r="S932" s="399"/>
      <c r="T932" s="399"/>
      <c r="U932" s="399"/>
      <c r="V932" s="399"/>
    </row>
    <row r="933" spans="18:22" x14ac:dyDescent="0.25">
      <c r="R933" s="399"/>
      <c r="S933" s="399"/>
      <c r="T933" s="399"/>
      <c r="U933" s="399"/>
      <c r="V933" s="399"/>
    </row>
    <row r="934" spans="18:22" x14ac:dyDescent="0.25">
      <c r="R934" s="399"/>
      <c r="S934" s="399"/>
      <c r="T934" s="399"/>
      <c r="U934" s="399"/>
      <c r="V934" s="399"/>
    </row>
    <row r="935" spans="18:22" x14ac:dyDescent="0.25">
      <c r="R935" s="399"/>
      <c r="S935" s="399"/>
      <c r="T935" s="399"/>
      <c r="U935" s="399"/>
      <c r="V935" s="399"/>
    </row>
    <row r="936" spans="18:22" x14ac:dyDescent="0.25">
      <c r="R936" s="399"/>
      <c r="S936" s="399"/>
      <c r="T936" s="399"/>
      <c r="U936" s="399"/>
      <c r="V936" s="399"/>
    </row>
    <row r="937" spans="18:22" x14ac:dyDescent="0.25">
      <c r="R937" s="399"/>
      <c r="S937" s="399"/>
      <c r="T937" s="399"/>
      <c r="U937" s="399"/>
      <c r="V937" s="399"/>
    </row>
    <row r="938" spans="18:22" x14ac:dyDescent="0.25">
      <c r="R938" s="399"/>
      <c r="S938" s="399"/>
      <c r="T938" s="399"/>
      <c r="U938" s="399"/>
      <c r="V938" s="399"/>
    </row>
    <row r="939" spans="18:22" x14ac:dyDescent="0.25">
      <c r="R939" s="399"/>
      <c r="S939" s="399"/>
      <c r="T939" s="399"/>
      <c r="U939" s="399"/>
      <c r="V939" s="399"/>
    </row>
    <row r="940" spans="18:22" x14ac:dyDescent="0.25">
      <c r="R940" s="399"/>
      <c r="S940" s="399"/>
      <c r="T940" s="399"/>
      <c r="U940" s="399"/>
      <c r="V940" s="399"/>
    </row>
    <row r="941" spans="18:22" x14ac:dyDescent="0.25">
      <c r="R941" s="399"/>
      <c r="S941" s="399"/>
      <c r="T941" s="399"/>
      <c r="U941" s="399"/>
      <c r="V941" s="399"/>
    </row>
    <row r="942" spans="18:22" x14ac:dyDescent="0.25">
      <c r="R942" s="399"/>
      <c r="S942" s="399"/>
      <c r="T942" s="399"/>
      <c r="U942" s="399"/>
      <c r="V942" s="399"/>
    </row>
    <row r="943" spans="18:22" x14ac:dyDescent="0.25">
      <c r="R943" s="399"/>
      <c r="S943" s="399"/>
      <c r="T943" s="399"/>
      <c r="U943" s="399"/>
      <c r="V943" s="399"/>
    </row>
    <row r="944" spans="18:22" x14ac:dyDescent="0.25">
      <c r="R944" s="399"/>
      <c r="S944" s="399"/>
      <c r="T944" s="399"/>
      <c r="U944" s="399"/>
      <c r="V944" s="399"/>
    </row>
    <row r="945" spans="18:22" x14ac:dyDescent="0.25">
      <c r="R945" s="399"/>
      <c r="S945" s="399"/>
      <c r="T945" s="399"/>
      <c r="U945" s="399"/>
      <c r="V945" s="399"/>
    </row>
    <row r="946" spans="18:22" x14ac:dyDescent="0.25">
      <c r="R946" s="399"/>
      <c r="S946" s="399"/>
      <c r="T946" s="399"/>
      <c r="U946" s="399"/>
      <c r="V946" s="399"/>
    </row>
    <row r="947" spans="18:22" x14ac:dyDescent="0.25">
      <c r="R947" s="399"/>
      <c r="S947" s="399"/>
      <c r="T947" s="399"/>
      <c r="U947" s="399"/>
      <c r="V947" s="399"/>
    </row>
    <row r="948" spans="18:22" x14ac:dyDescent="0.25">
      <c r="R948" s="399"/>
      <c r="S948" s="399"/>
      <c r="T948" s="399"/>
      <c r="U948" s="399"/>
      <c r="V948" s="399"/>
    </row>
    <row r="949" spans="18:22" x14ac:dyDescent="0.25">
      <c r="R949" s="399"/>
      <c r="S949" s="399"/>
      <c r="T949" s="399"/>
      <c r="U949" s="399"/>
      <c r="V949" s="399"/>
    </row>
    <row r="950" spans="18:22" x14ac:dyDescent="0.25">
      <c r="R950" s="399"/>
      <c r="S950" s="399"/>
      <c r="T950" s="399"/>
      <c r="U950" s="399"/>
      <c r="V950" s="399"/>
    </row>
    <row r="951" spans="18:22" x14ac:dyDescent="0.25">
      <c r="R951" s="399"/>
      <c r="S951" s="399"/>
      <c r="T951" s="399"/>
      <c r="U951" s="399"/>
      <c r="V951" s="399"/>
    </row>
    <row r="952" spans="18:22" x14ac:dyDescent="0.25">
      <c r="R952" s="399"/>
      <c r="S952" s="399"/>
      <c r="T952" s="399"/>
      <c r="U952" s="399"/>
      <c r="V952" s="399"/>
    </row>
    <row r="953" spans="18:22" x14ac:dyDescent="0.25">
      <c r="R953" s="399"/>
      <c r="S953" s="399"/>
      <c r="T953" s="399"/>
      <c r="U953" s="399"/>
      <c r="V953" s="399"/>
    </row>
    <row r="954" spans="18:22" x14ac:dyDescent="0.25">
      <c r="R954" s="399"/>
      <c r="S954" s="399"/>
      <c r="T954" s="399"/>
      <c r="U954" s="399"/>
      <c r="V954" s="399"/>
    </row>
    <row r="955" spans="18:22" x14ac:dyDescent="0.25">
      <c r="R955" s="399"/>
      <c r="S955" s="399"/>
      <c r="T955" s="399"/>
      <c r="U955" s="399"/>
      <c r="V955" s="399"/>
    </row>
    <row r="956" spans="18:22" x14ac:dyDescent="0.25">
      <c r="R956" s="399"/>
      <c r="S956" s="399"/>
      <c r="T956" s="399"/>
      <c r="U956" s="399"/>
      <c r="V956" s="399"/>
    </row>
    <row r="957" spans="18:22" x14ac:dyDescent="0.25">
      <c r="R957" s="399"/>
      <c r="S957" s="399"/>
      <c r="T957" s="399"/>
      <c r="U957" s="399"/>
      <c r="V957" s="399"/>
    </row>
    <row r="958" spans="18:22" x14ac:dyDescent="0.25">
      <c r="R958" s="399"/>
      <c r="S958" s="399"/>
      <c r="T958" s="399"/>
      <c r="U958" s="399"/>
      <c r="V958" s="399"/>
    </row>
    <row r="959" spans="18:22" x14ac:dyDescent="0.25">
      <c r="R959" s="399"/>
      <c r="S959" s="399"/>
      <c r="T959" s="399"/>
      <c r="U959" s="399"/>
      <c r="V959" s="399"/>
    </row>
    <row r="960" spans="18:22" x14ac:dyDescent="0.25">
      <c r="R960" s="399"/>
      <c r="S960" s="399"/>
      <c r="T960" s="399"/>
      <c r="U960" s="399"/>
      <c r="V960" s="399"/>
    </row>
    <row r="961" spans="18:22" x14ac:dyDescent="0.25">
      <c r="R961" s="399"/>
      <c r="S961" s="399"/>
      <c r="T961" s="399"/>
      <c r="U961" s="399"/>
      <c r="V961" s="399"/>
    </row>
    <row r="962" spans="18:22" x14ac:dyDescent="0.25">
      <c r="R962" s="399"/>
      <c r="S962" s="399"/>
      <c r="T962" s="399"/>
      <c r="U962" s="399"/>
      <c r="V962" s="399"/>
    </row>
    <row r="963" spans="18:22" x14ac:dyDescent="0.25">
      <c r="R963" s="399"/>
      <c r="S963" s="399"/>
      <c r="T963" s="399"/>
      <c r="U963" s="399"/>
      <c r="V963" s="399"/>
    </row>
    <row r="964" spans="18:22" x14ac:dyDescent="0.25">
      <c r="R964" s="399"/>
      <c r="S964" s="399"/>
      <c r="T964" s="399"/>
      <c r="U964" s="399"/>
      <c r="V964" s="399"/>
    </row>
    <row r="965" spans="18:22" x14ac:dyDescent="0.25">
      <c r="R965" s="399"/>
      <c r="S965" s="399"/>
      <c r="T965" s="399"/>
      <c r="U965" s="399"/>
      <c r="V965" s="399"/>
    </row>
    <row r="966" spans="18:22" x14ac:dyDescent="0.25">
      <c r="R966" s="399"/>
      <c r="S966" s="399"/>
      <c r="T966" s="399"/>
      <c r="U966" s="399"/>
      <c r="V966" s="399"/>
    </row>
    <row r="967" spans="18:22" x14ac:dyDescent="0.25">
      <c r="R967" s="399"/>
      <c r="S967" s="399"/>
      <c r="T967" s="399"/>
      <c r="U967" s="399"/>
      <c r="V967" s="399"/>
    </row>
    <row r="968" spans="18:22" x14ac:dyDescent="0.25">
      <c r="R968" s="399"/>
      <c r="S968" s="399"/>
      <c r="T968" s="399"/>
      <c r="U968" s="399"/>
      <c r="V968" s="399"/>
    </row>
    <row r="969" spans="18:22" x14ac:dyDescent="0.25">
      <c r="R969" s="399"/>
      <c r="S969" s="399"/>
      <c r="T969" s="399"/>
      <c r="U969" s="399"/>
      <c r="V969" s="399"/>
    </row>
    <row r="970" spans="18:22" x14ac:dyDescent="0.25">
      <c r="R970" s="399"/>
      <c r="S970" s="399"/>
      <c r="T970" s="399"/>
      <c r="U970" s="399"/>
      <c r="V970" s="399"/>
    </row>
    <row r="971" spans="18:22" x14ac:dyDescent="0.25">
      <c r="R971" s="399"/>
      <c r="S971" s="399"/>
      <c r="T971" s="399"/>
      <c r="U971" s="399"/>
      <c r="V971" s="399"/>
    </row>
    <row r="972" spans="18:22" x14ac:dyDescent="0.25">
      <c r="R972" s="399"/>
      <c r="S972" s="399"/>
      <c r="T972" s="399"/>
      <c r="U972" s="399"/>
      <c r="V972" s="399"/>
    </row>
    <row r="973" spans="18:22" x14ac:dyDescent="0.25">
      <c r="R973" s="399"/>
      <c r="S973" s="399"/>
      <c r="T973" s="399"/>
      <c r="U973" s="399"/>
      <c r="V973" s="399"/>
    </row>
    <row r="974" spans="18:22" x14ac:dyDescent="0.25">
      <c r="R974" s="399"/>
      <c r="S974" s="399"/>
      <c r="T974" s="399"/>
      <c r="U974" s="399"/>
      <c r="V974" s="399"/>
    </row>
    <row r="975" spans="18:22" x14ac:dyDescent="0.25">
      <c r="R975" s="399"/>
      <c r="S975" s="399"/>
      <c r="T975" s="399"/>
      <c r="U975" s="399"/>
      <c r="V975" s="399"/>
    </row>
    <row r="976" spans="18:22" x14ac:dyDescent="0.25">
      <c r="R976" s="399"/>
      <c r="S976" s="399"/>
      <c r="T976" s="399"/>
      <c r="U976" s="399"/>
      <c r="V976" s="399"/>
    </row>
    <row r="977" spans="18:22" x14ac:dyDescent="0.25">
      <c r="R977" s="399"/>
      <c r="S977" s="399"/>
      <c r="T977" s="399"/>
      <c r="U977" s="399"/>
      <c r="V977" s="399"/>
    </row>
    <row r="978" spans="18:22" x14ac:dyDescent="0.25">
      <c r="R978" s="399"/>
      <c r="S978" s="399"/>
      <c r="T978" s="399"/>
      <c r="U978" s="399"/>
      <c r="V978" s="399"/>
    </row>
    <row r="979" spans="18:22" x14ac:dyDescent="0.25">
      <c r="R979" s="399"/>
      <c r="S979" s="399"/>
      <c r="T979" s="399"/>
      <c r="U979" s="399"/>
      <c r="V979" s="399"/>
    </row>
    <row r="980" spans="18:22" x14ac:dyDescent="0.25">
      <c r="R980" s="399"/>
      <c r="S980" s="399"/>
      <c r="T980" s="399"/>
      <c r="U980" s="399"/>
      <c r="V980" s="399"/>
    </row>
    <row r="981" spans="18:22" x14ac:dyDescent="0.25">
      <c r="R981" s="399"/>
      <c r="S981" s="399"/>
      <c r="T981" s="399"/>
      <c r="U981" s="399"/>
      <c r="V981" s="399"/>
    </row>
    <row r="982" spans="18:22" x14ac:dyDescent="0.25">
      <c r="R982" s="399"/>
      <c r="S982" s="399"/>
      <c r="T982" s="399"/>
      <c r="U982" s="399"/>
      <c r="V982" s="399"/>
    </row>
    <row r="983" spans="18:22" x14ac:dyDescent="0.25">
      <c r="R983" s="399"/>
      <c r="S983" s="399"/>
      <c r="T983" s="399"/>
      <c r="U983" s="399"/>
      <c r="V983" s="399"/>
    </row>
    <row r="984" spans="18:22" x14ac:dyDescent="0.25">
      <c r="R984" s="399"/>
      <c r="S984" s="399"/>
      <c r="T984" s="399"/>
      <c r="U984" s="399"/>
      <c r="V984" s="399"/>
    </row>
    <row r="985" spans="18:22" x14ac:dyDescent="0.25">
      <c r="R985" s="399"/>
      <c r="S985" s="399"/>
      <c r="T985" s="399"/>
      <c r="U985" s="399"/>
      <c r="V985" s="399"/>
    </row>
    <row r="986" spans="18:22" x14ac:dyDescent="0.25">
      <c r="R986" s="399"/>
      <c r="S986" s="399"/>
      <c r="T986" s="399"/>
      <c r="U986" s="399"/>
      <c r="V986" s="399"/>
    </row>
    <row r="987" spans="18:22" x14ac:dyDescent="0.25">
      <c r="R987" s="399"/>
      <c r="S987" s="399"/>
      <c r="T987" s="399"/>
      <c r="U987" s="399"/>
      <c r="V987" s="399"/>
    </row>
    <row r="988" spans="18:22" x14ac:dyDescent="0.25">
      <c r="R988" s="399"/>
      <c r="S988" s="399"/>
      <c r="T988" s="399"/>
      <c r="U988" s="399"/>
      <c r="V988" s="399"/>
    </row>
    <row r="989" spans="18:22" x14ac:dyDescent="0.25">
      <c r="R989" s="399"/>
      <c r="S989" s="399"/>
      <c r="T989" s="399"/>
      <c r="U989" s="399"/>
      <c r="V989" s="399"/>
    </row>
    <row r="990" spans="18:22" x14ac:dyDescent="0.25">
      <c r="R990" s="399"/>
      <c r="S990" s="399"/>
      <c r="T990" s="399"/>
      <c r="U990" s="399"/>
      <c r="V990" s="399"/>
    </row>
    <row r="991" spans="18:22" x14ac:dyDescent="0.25">
      <c r="R991" s="399"/>
      <c r="S991" s="399"/>
      <c r="T991" s="399"/>
      <c r="U991" s="399"/>
      <c r="V991" s="399"/>
    </row>
    <row r="992" spans="18:22" x14ac:dyDescent="0.25">
      <c r="R992" s="399"/>
      <c r="S992" s="399"/>
      <c r="T992" s="399"/>
      <c r="U992" s="399"/>
      <c r="V992" s="399"/>
    </row>
    <row r="993" spans="18:22" x14ac:dyDescent="0.25">
      <c r="R993" s="399"/>
      <c r="S993" s="399"/>
      <c r="T993" s="399"/>
      <c r="U993" s="399"/>
      <c r="V993" s="399"/>
    </row>
    <row r="994" spans="18:22" x14ac:dyDescent="0.25">
      <c r="R994" s="399"/>
      <c r="S994" s="399"/>
      <c r="T994" s="399"/>
      <c r="U994" s="399"/>
      <c r="V994" s="399"/>
    </row>
    <row r="995" spans="18:22" x14ac:dyDescent="0.25">
      <c r="R995" s="399"/>
      <c r="S995" s="399"/>
      <c r="T995" s="399"/>
      <c r="U995" s="399"/>
      <c r="V995" s="399"/>
    </row>
    <row r="996" spans="18:22" x14ac:dyDescent="0.25">
      <c r="R996" s="399"/>
      <c r="S996" s="399"/>
      <c r="T996" s="399"/>
      <c r="U996" s="399"/>
      <c r="V996" s="399"/>
    </row>
    <row r="997" spans="18:22" x14ac:dyDescent="0.25">
      <c r="R997" s="399"/>
      <c r="S997" s="399"/>
      <c r="T997" s="399"/>
      <c r="U997" s="399"/>
      <c r="V997" s="399"/>
    </row>
    <row r="998" spans="18:22" x14ac:dyDescent="0.25">
      <c r="R998" s="399"/>
      <c r="S998" s="399"/>
      <c r="T998" s="399"/>
      <c r="U998" s="399"/>
      <c r="V998" s="399"/>
    </row>
    <row r="999" spans="18:22" x14ac:dyDescent="0.25">
      <c r="R999" s="399"/>
      <c r="S999" s="399"/>
      <c r="T999" s="399"/>
      <c r="U999" s="399"/>
      <c r="V999" s="399"/>
    </row>
    <row r="1000" spans="18:22" x14ac:dyDescent="0.25">
      <c r="R1000" s="399"/>
      <c r="S1000" s="399"/>
      <c r="T1000" s="399"/>
      <c r="U1000" s="399"/>
      <c r="V1000" s="399"/>
    </row>
    <row r="1001" spans="18:22" x14ac:dyDescent="0.25">
      <c r="R1001" s="399"/>
      <c r="S1001" s="399"/>
      <c r="T1001" s="399"/>
      <c r="U1001" s="399"/>
      <c r="V1001" s="399"/>
    </row>
    <row r="1002" spans="18:22" x14ac:dyDescent="0.25">
      <c r="R1002" s="399"/>
      <c r="S1002" s="399"/>
      <c r="T1002" s="399"/>
      <c r="U1002" s="399"/>
      <c r="V1002" s="399"/>
    </row>
    <row r="1003" spans="18:22" x14ac:dyDescent="0.25">
      <c r="R1003" s="399"/>
      <c r="S1003" s="399"/>
      <c r="T1003" s="399"/>
      <c r="U1003" s="399"/>
      <c r="V1003" s="399"/>
    </row>
    <row r="1004" spans="18:22" x14ac:dyDescent="0.25">
      <c r="R1004" s="399"/>
      <c r="S1004" s="399"/>
      <c r="T1004" s="399"/>
      <c r="U1004" s="399"/>
      <c r="V1004" s="399"/>
    </row>
    <row r="1005" spans="18:22" x14ac:dyDescent="0.25">
      <c r="R1005" s="399"/>
      <c r="S1005" s="399"/>
      <c r="T1005" s="399"/>
      <c r="U1005" s="399"/>
      <c r="V1005" s="399"/>
    </row>
    <row r="1006" spans="18:22" x14ac:dyDescent="0.25">
      <c r="R1006" s="399"/>
      <c r="S1006" s="399"/>
      <c r="T1006" s="399"/>
      <c r="U1006" s="399"/>
      <c r="V1006" s="399"/>
    </row>
    <row r="1007" spans="18:22" x14ac:dyDescent="0.25">
      <c r="R1007" s="399"/>
      <c r="S1007" s="399"/>
      <c r="T1007" s="399"/>
      <c r="U1007" s="399"/>
      <c r="V1007" s="399"/>
    </row>
    <row r="1008" spans="18:22" x14ac:dyDescent="0.25">
      <c r="R1008" s="399"/>
      <c r="S1008" s="399"/>
      <c r="T1008" s="399"/>
      <c r="U1008" s="399"/>
      <c r="V1008" s="399"/>
    </row>
    <row r="1009" spans="18:22" x14ac:dyDescent="0.25">
      <c r="R1009" s="399"/>
      <c r="S1009" s="399"/>
      <c r="T1009" s="399"/>
      <c r="U1009" s="399"/>
      <c r="V1009" s="399"/>
    </row>
    <row r="1010" spans="18:22" x14ac:dyDescent="0.25">
      <c r="R1010" s="399"/>
      <c r="S1010" s="399"/>
      <c r="T1010" s="399"/>
      <c r="U1010" s="399"/>
      <c r="V1010" s="399"/>
    </row>
    <row r="1011" spans="18:22" x14ac:dyDescent="0.25">
      <c r="R1011" s="399"/>
      <c r="S1011" s="399"/>
      <c r="T1011" s="399"/>
      <c r="U1011" s="399"/>
      <c r="V1011" s="399"/>
    </row>
    <row r="1012" spans="18:22" x14ac:dyDescent="0.25">
      <c r="R1012" s="399"/>
      <c r="S1012" s="399"/>
      <c r="T1012" s="399"/>
      <c r="U1012" s="399"/>
      <c r="V1012" s="399"/>
    </row>
    <row r="1013" spans="18:22" x14ac:dyDescent="0.25">
      <c r="R1013" s="399"/>
      <c r="S1013" s="399"/>
      <c r="T1013" s="399"/>
      <c r="U1013" s="399"/>
      <c r="V1013" s="399"/>
    </row>
    <row r="1014" spans="18:22" x14ac:dyDescent="0.25">
      <c r="R1014" s="399"/>
      <c r="S1014" s="399"/>
      <c r="T1014" s="399"/>
      <c r="U1014" s="399"/>
      <c r="V1014" s="399"/>
    </row>
    <row r="1015" spans="18:22" x14ac:dyDescent="0.25">
      <c r="R1015" s="399"/>
      <c r="S1015" s="399"/>
      <c r="T1015" s="399"/>
      <c r="U1015" s="399"/>
      <c r="V1015" s="399"/>
    </row>
    <row r="1016" spans="18:22" x14ac:dyDescent="0.25">
      <c r="R1016" s="399"/>
      <c r="S1016" s="399"/>
      <c r="T1016" s="399"/>
      <c r="U1016" s="399"/>
      <c r="V1016" s="399"/>
    </row>
    <row r="1017" spans="18:22" x14ac:dyDescent="0.25">
      <c r="R1017" s="399"/>
      <c r="S1017" s="399"/>
      <c r="T1017" s="399"/>
      <c r="U1017" s="399"/>
      <c r="V1017" s="399"/>
    </row>
    <row r="1018" spans="18:22" x14ac:dyDescent="0.25">
      <c r="R1018" s="399"/>
      <c r="S1018" s="399"/>
      <c r="T1018" s="399"/>
      <c r="U1018" s="399"/>
      <c r="V1018" s="399"/>
    </row>
    <row r="1019" spans="18:22" x14ac:dyDescent="0.25">
      <c r="R1019" s="399"/>
      <c r="S1019" s="399"/>
      <c r="T1019" s="399"/>
      <c r="U1019" s="399"/>
      <c r="V1019" s="399"/>
    </row>
    <row r="1020" spans="18:22" x14ac:dyDescent="0.25">
      <c r="R1020" s="399"/>
      <c r="S1020" s="399"/>
      <c r="T1020" s="399"/>
      <c r="U1020" s="399"/>
      <c r="V1020" s="399"/>
    </row>
    <row r="1021" spans="18:22" x14ac:dyDescent="0.25">
      <c r="R1021" s="399"/>
      <c r="S1021" s="399"/>
      <c r="T1021" s="399"/>
      <c r="U1021" s="399"/>
      <c r="V1021" s="399"/>
    </row>
    <row r="1022" spans="18:22" x14ac:dyDescent="0.25">
      <c r="R1022" s="399"/>
      <c r="S1022" s="399"/>
      <c r="T1022" s="399"/>
      <c r="U1022" s="399"/>
      <c r="V1022" s="399"/>
    </row>
    <row r="1023" spans="18:22" x14ac:dyDescent="0.25">
      <c r="R1023" s="399"/>
      <c r="S1023" s="399"/>
      <c r="T1023" s="399"/>
      <c r="U1023" s="399"/>
      <c r="V1023" s="399"/>
    </row>
    <row r="1024" spans="18:22" x14ac:dyDescent="0.25">
      <c r="R1024" s="399"/>
      <c r="S1024" s="399"/>
      <c r="T1024" s="399"/>
      <c r="U1024" s="399"/>
      <c r="V1024" s="399"/>
    </row>
    <row r="1025" spans="18:22" x14ac:dyDescent="0.25">
      <c r="R1025" s="399"/>
      <c r="S1025" s="399"/>
      <c r="T1025" s="399"/>
      <c r="U1025" s="399"/>
      <c r="V1025" s="399"/>
    </row>
    <row r="1026" spans="18:22" x14ac:dyDescent="0.25">
      <c r="R1026" s="399"/>
      <c r="S1026" s="399"/>
      <c r="T1026" s="399"/>
      <c r="U1026" s="399"/>
      <c r="V1026" s="399"/>
    </row>
    <row r="1027" spans="18:22" x14ac:dyDescent="0.25">
      <c r="R1027" s="399"/>
      <c r="S1027" s="399"/>
      <c r="T1027" s="399"/>
      <c r="U1027" s="399"/>
      <c r="V1027" s="399"/>
    </row>
    <row r="1028" spans="18:22" x14ac:dyDescent="0.25">
      <c r="R1028" s="399"/>
      <c r="S1028" s="399"/>
      <c r="T1028" s="399"/>
      <c r="U1028" s="399"/>
      <c r="V1028" s="399"/>
    </row>
    <row r="1029" spans="18:22" x14ac:dyDescent="0.25">
      <c r="R1029" s="399"/>
      <c r="S1029" s="399"/>
      <c r="T1029" s="399"/>
      <c r="U1029" s="399"/>
      <c r="V1029" s="399"/>
    </row>
    <row r="1030" spans="18:22" x14ac:dyDescent="0.25">
      <c r="R1030" s="399"/>
      <c r="S1030" s="399"/>
      <c r="T1030" s="399"/>
      <c r="U1030" s="399"/>
      <c r="V1030" s="399"/>
    </row>
    <row r="1031" spans="18:22" x14ac:dyDescent="0.25">
      <c r="R1031" s="399"/>
      <c r="S1031" s="399"/>
      <c r="T1031" s="399"/>
      <c r="U1031" s="399"/>
      <c r="V1031" s="399"/>
    </row>
    <row r="1032" spans="18:22" x14ac:dyDescent="0.25">
      <c r="R1032" s="399"/>
      <c r="S1032" s="399"/>
      <c r="T1032" s="399"/>
      <c r="U1032" s="399"/>
      <c r="V1032" s="399"/>
    </row>
    <row r="1033" spans="18:22" x14ac:dyDescent="0.25">
      <c r="R1033" s="399"/>
      <c r="S1033" s="399"/>
      <c r="T1033" s="399"/>
      <c r="U1033" s="399"/>
      <c r="V1033" s="399"/>
    </row>
    <row r="1034" spans="18:22" x14ac:dyDescent="0.25">
      <c r="R1034" s="399"/>
      <c r="S1034" s="399"/>
      <c r="T1034" s="399"/>
      <c r="U1034" s="399"/>
      <c r="V1034" s="399"/>
    </row>
    <row r="1035" spans="18:22" x14ac:dyDescent="0.25">
      <c r="R1035" s="399"/>
      <c r="S1035" s="399"/>
      <c r="T1035" s="399"/>
      <c r="U1035" s="399"/>
      <c r="V1035" s="399"/>
    </row>
    <row r="1036" spans="18:22" x14ac:dyDescent="0.25">
      <c r="R1036" s="399"/>
      <c r="S1036" s="399"/>
      <c r="T1036" s="399"/>
      <c r="U1036" s="399"/>
      <c r="V1036" s="399"/>
    </row>
    <row r="1037" spans="18:22" x14ac:dyDescent="0.25">
      <c r="R1037" s="399"/>
      <c r="S1037" s="399"/>
      <c r="T1037" s="399"/>
      <c r="U1037" s="399"/>
      <c r="V1037" s="399"/>
    </row>
    <row r="1038" spans="18:22" x14ac:dyDescent="0.25">
      <c r="R1038" s="399"/>
      <c r="S1038" s="399"/>
      <c r="T1038" s="399"/>
      <c r="U1038" s="399"/>
      <c r="V1038" s="399"/>
    </row>
    <row r="1039" spans="18:22" x14ac:dyDescent="0.25">
      <c r="R1039" s="399"/>
      <c r="S1039" s="399"/>
      <c r="T1039" s="399"/>
      <c r="U1039" s="399"/>
      <c r="V1039" s="399"/>
    </row>
    <row r="1040" spans="18:22" x14ac:dyDescent="0.25">
      <c r="R1040" s="399"/>
      <c r="S1040" s="399"/>
      <c r="T1040" s="399"/>
      <c r="U1040" s="399"/>
      <c r="V1040" s="399"/>
    </row>
    <row r="1041" spans="18:22" x14ac:dyDescent="0.25">
      <c r="R1041" s="399"/>
      <c r="S1041" s="399"/>
      <c r="T1041" s="399"/>
      <c r="U1041" s="399"/>
      <c r="V1041" s="399"/>
    </row>
    <row r="1042" spans="18:22" x14ac:dyDescent="0.25">
      <c r="R1042" s="399"/>
      <c r="S1042" s="399"/>
      <c r="T1042" s="399"/>
      <c r="U1042" s="399"/>
      <c r="V1042" s="399"/>
    </row>
    <row r="1043" spans="18:22" x14ac:dyDescent="0.25">
      <c r="R1043" s="399"/>
      <c r="S1043" s="399"/>
      <c r="T1043" s="399"/>
      <c r="U1043" s="399"/>
      <c r="V1043" s="399"/>
    </row>
    <row r="1044" spans="18:22" x14ac:dyDescent="0.25">
      <c r="R1044" s="399"/>
      <c r="S1044" s="399"/>
      <c r="T1044" s="399"/>
      <c r="U1044" s="399"/>
      <c r="V1044" s="399"/>
    </row>
    <row r="1045" spans="18:22" x14ac:dyDescent="0.25">
      <c r="R1045" s="399"/>
      <c r="S1045" s="399"/>
      <c r="T1045" s="399"/>
      <c r="U1045" s="399"/>
      <c r="V1045" s="399"/>
    </row>
    <row r="1046" spans="18:22" x14ac:dyDescent="0.25">
      <c r="R1046" s="399"/>
      <c r="S1046" s="399"/>
      <c r="T1046" s="399"/>
      <c r="U1046" s="399"/>
      <c r="V1046" s="399"/>
    </row>
    <row r="1047" spans="18:22" x14ac:dyDescent="0.25">
      <c r="R1047" s="399"/>
      <c r="S1047" s="399"/>
      <c r="T1047" s="399"/>
      <c r="U1047" s="399"/>
      <c r="V1047" s="399"/>
    </row>
    <row r="1048" spans="18:22" x14ac:dyDescent="0.25">
      <c r="R1048" s="399"/>
      <c r="S1048" s="399"/>
      <c r="T1048" s="399"/>
      <c r="U1048" s="399"/>
      <c r="V1048" s="399"/>
    </row>
    <row r="1049" spans="18:22" x14ac:dyDescent="0.25">
      <c r="R1049" s="399"/>
      <c r="S1049" s="399"/>
      <c r="T1049" s="399"/>
      <c r="U1049" s="399"/>
      <c r="V1049" s="399"/>
    </row>
    <row r="1050" spans="18:22" x14ac:dyDescent="0.25">
      <c r="R1050" s="399"/>
      <c r="S1050" s="399"/>
      <c r="T1050" s="399"/>
      <c r="U1050" s="399"/>
      <c r="V1050" s="399"/>
    </row>
    <row r="1051" spans="18:22" x14ac:dyDescent="0.25">
      <c r="R1051" s="399"/>
      <c r="S1051" s="399"/>
      <c r="T1051" s="399"/>
      <c r="U1051" s="399"/>
      <c r="V1051" s="399"/>
    </row>
    <row r="1052" spans="18:22" x14ac:dyDescent="0.25">
      <c r="R1052" s="399"/>
      <c r="S1052" s="399"/>
      <c r="T1052" s="399"/>
      <c r="U1052" s="399"/>
      <c r="V1052" s="399"/>
    </row>
    <row r="1053" spans="18:22" x14ac:dyDescent="0.25">
      <c r="R1053" s="399"/>
      <c r="S1053" s="399"/>
      <c r="T1053" s="399"/>
      <c r="U1053" s="399"/>
      <c r="V1053" s="399"/>
    </row>
  </sheetData>
  <mergeCells count="2">
    <mergeCell ref="A1:O1"/>
    <mergeCell ref="A38:O3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4"/>
  <sheetViews>
    <sheetView topLeftCell="A13" workbookViewId="0">
      <selection activeCell="D39" sqref="D39"/>
    </sheetView>
  </sheetViews>
  <sheetFormatPr baseColWidth="10" defaultRowHeight="12" x14ac:dyDescent="0.2"/>
  <cols>
    <col min="1" max="1" width="15.28515625" style="420" customWidth="1"/>
    <col min="2" max="2" width="5.5703125" style="434" customWidth="1"/>
    <col min="3" max="3" width="6.5703125" style="420" customWidth="1"/>
    <col min="4" max="5" width="7" style="420" customWidth="1"/>
    <col min="6" max="6" width="7.140625" style="420" customWidth="1"/>
    <col min="7" max="7" width="7.28515625" style="420" customWidth="1"/>
    <col min="8" max="8" width="7" style="420" customWidth="1"/>
    <col min="9" max="9" width="7.140625" style="420" customWidth="1"/>
    <col min="10" max="10" width="6.7109375" style="420" customWidth="1"/>
    <col min="11" max="11" width="7" style="420" customWidth="1"/>
    <col min="12" max="12" width="6.5703125" style="420" customWidth="1"/>
    <col min="13" max="13" width="7.28515625" style="420" customWidth="1"/>
    <col min="14" max="14" width="7.140625" style="420" customWidth="1"/>
    <col min="15" max="15" width="7.42578125" style="423" customWidth="1"/>
    <col min="16" max="16" width="11.42578125" style="420"/>
    <col min="17" max="17" width="20" style="420" customWidth="1"/>
    <col min="18" max="18" width="8.85546875" style="420" customWidth="1"/>
    <col min="19" max="19" width="9" style="420" customWidth="1"/>
    <col min="20" max="22" width="11.42578125" style="420"/>
    <col min="23" max="23" width="12.28515625" style="420" bestFit="1" customWidth="1"/>
    <col min="24" max="254" width="11.42578125" style="420"/>
    <col min="255" max="255" width="18.140625" style="420" customWidth="1"/>
    <col min="256" max="256" width="5.5703125" style="420" customWidth="1"/>
    <col min="257" max="257" width="6.5703125" style="420" customWidth="1"/>
    <col min="258" max="259" width="7" style="420" customWidth="1"/>
    <col min="260" max="260" width="7.140625" style="420" customWidth="1"/>
    <col min="261" max="261" width="7.28515625" style="420" customWidth="1"/>
    <col min="262" max="262" width="7" style="420" customWidth="1"/>
    <col min="263" max="263" width="7.140625" style="420" customWidth="1"/>
    <col min="264" max="264" width="6.7109375" style="420" customWidth="1"/>
    <col min="265" max="265" width="7" style="420" customWidth="1"/>
    <col min="266" max="266" width="6.5703125" style="420" customWidth="1"/>
    <col min="267" max="267" width="7.28515625" style="420" customWidth="1"/>
    <col min="268" max="268" width="7.140625" style="420" customWidth="1"/>
    <col min="269" max="269" width="7.42578125" style="420" customWidth="1"/>
    <col min="270" max="270" width="6.28515625" style="420" customWidth="1"/>
    <col min="271" max="271" width="6.5703125" style="420" customWidth="1"/>
    <col min="272" max="272" width="11.42578125" style="420"/>
    <col min="273" max="273" width="20" style="420" customWidth="1"/>
    <col min="274" max="274" width="8.85546875" style="420" customWidth="1"/>
    <col min="275" max="275" width="9" style="420" customWidth="1"/>
    <col min="276" max="278" width="11.42578125" style="420"/>
    <col min="279" max="279" width="12.28515625" style="420" bestFit="1" customWidth="1"/>
    <col min="280" max="510" width="11.42578125" style="420"/>
    <col min="511" max="511" width="18.140625" style="420" customWidth="1"/>
    <col min="512" max="512" width="5.5703125" style="420" customWidth="1"/>
    <col min="513" max="513" width="6.5703125" style="420" customWidth="1"/>
    <col min="514" max="515" width="7" style="420" customWidth="1"/>
    <col min="516" max="516" width="7.140625" style="420" customWidth="1"/>
    <col min="517" max="517" width="7.28515625" style="420" customWidth="1"/>
    <col min="518" max="518" width="7" style="420" customWidth="1"/>
    <col min="519" max="519" width="7.140625" style="420" customWidth="1"/>
    <col min="520" max="520" width="6.7109375" style="420" customWidth="1"/>
    <col min="521" max="521" width="7" style="420" customWidth="1"/>
    <col min="522" max="522" width="6.5703125" style="420" customWidth="1"/>
    <col min="523" max="523" width="7.28515625" style="420" customWidth="1"/>
    <col min="524" max="524" width="7.140625" style="420" customWidth="1"/>
    <col min="525" max="525" width="7.42578125" style="420" customWidth="1"/>
    <col min="526" max="526" width="6.28515625" style="420" customWidth="1"/>
    <col min="527" max="527" width="6.5703125" style="420" customWidth="1"/>
    <col min="528" max="528" width="11.42578125" style="420"/>
    <col min="529" max="529" width="20" style="420" customWidth="1"/>
    <col min="530" max="530" width="8.85546875" style="420" customWidth="1"/>
    <col min="531" max="531" width="9" style="420" customWidth="1"/>
    <col min="532" max="534" width="11.42578125" style="420"/>
    <col min="535" max="535" width="12.28515625" style="420" bestFit="1" customWidth="1"/>
    <col min="536" max="766" width="11.42578125" style="420"/>
    <col min="767" max="767" width="18.140625" style="420" customWidth="1"/>
    <col min="768" max="768" width="5.5703125" style="420" customWidth="1"/>
    <col min="769" max="769" width="6.5703125" style="420" customWidth="1"/>
    <col min="770" max="771" width="7" style="420" customWidth="1"/>
    <col min="772" max="772" width="7.140625" style="420" customWidth="1"/>
    <col min="773" max="773" width="7.28515625" style="420" customWidth="1"/>
    <col min="774" max="774" width="7" style="420" customWidth="1"/>
    <col min="775" max="775" width="7.140625" style="420" customWidth="1"/>
    <col min="776" max="776" width="6.7109375" style="420" customWidth="1"/>
    <col min="777" max="777" width="7" style="420" customWidth="1"/>
    <col min="778" max="778" width="6.5703125" style="420" customWidth="1"/>
    <col min="779" max="779" width="7.28515625" style="420" customWidth="1"/>
    <col min="780" max="780" width="7.140625" style="420" customWidth="1"/>
    <col min="781" max="781" width="7.42578125" style="420" customWidth="1"/>
    <col min="782" max="782" width="6.28515625" style="420" customWidth="1"/>
    <col min="783" max="783" width="6.5703125" style="420" customWidth="1"/>
    <col min="784" max="784" width="11.42578125" style="420"/>
    <col min="785" max="785" width="20" style="420" customWidth="1"/>
    <col min="786" max="786" width="8.85546875" style="420" customWidth="1"/>
    <col min="787" max="787" width="9" style="420" customWidth="1"/>
    <col min="788" max="790" width="11.42578125" style="420"/>
    <col min="791" max="791" width="12.28515625" style="420" bestFit="1" customWidth="1"/>
    <col min="792" max="1022" width="11.42578125" style="420"/>
    <col min="1023" max="1023" width="18.140625" style="420" customWidth="1"/>
    <col min="1024" max="1024" width="5.5703125" style="420" customWidth="1"/>
    <col min="1025" max="1025" width="6.5703125" style="420" customWidth="1"/>
    <col min="1026" max="1027" width="7" style="420" customWidth="1"/>
    <col min="1028" max="1028" width="7.140625" style="420" customWidth="1"/>
    <col min="1029" max="1029" width="7.28515625" style="420" customWidth="1"/>
    <col min="1030" max="1030" width="7" style="420" customWidth="1"/>
    <col min="1031" max="1031" width="7.140625" style="420" customWidth="1"/>
    <col min="1032" max="1032" width="6.7109375" style="420" customWidth="1"/>
    <col min="1033" max="1033" width="7" style="420" customWidth="1"/>
    <col min="1034" max="1034" width="6.5703125" style="420" customWidth="1"/>
    <col min="1035" max="1035" width="7.28515625" style="420" customWidth="1"/>
    <col min="1036" max="1036" width="7.140625" style="420" customWidth="1"/>
    <col min="1037" max="1037" width="7.42578125" style="420" customWidth="1"/>
    <col min="1038" max="1038" width="6.28515625" style="420" customWidth="1"/>
    <col min="1039" max="1039" width="6.5703125" style="420" customWidth="1"/>
    <col min="1040" max="1040" width="11.42578125" style="420"/>
    <col min="1041" max="1041" width="20" style="420" customWidth="1"/>
    <col min="1042" max="1042" width="8.85546875" style="420" customWidth="1"/>
    <col min="1043" max="1043" width="9" style="420" customWidth="1"/>
    <col min="1044" max="1046" width="11.42578125" style="420"/>
    <col min="1047" max="1047" width="12.28515625" style="420" bestFit="1" customWidth="1"/>
    <col min="1048" max="1278" width="11.42578125" style="420"/>
    <col min="1279" max="1279" width="18.140625" style="420" customWidth="1"/>
    <col min="1280" max="1280" width="5.5703125" style="420" customWidth="1"/>
    <col min="1281" max="1281" width="6.5703125" style="420" customWidth="1"/>
    <col min="1282" max="1283" width="7" style="420" customWidth="1"/>
    <col min="1284" max="1284" width="7.140625" style="420" customWidth="1"/>
    <col min="1285" max="1285" width="7.28515625" style="420" customWidth="1"/>
    <col min="1286" max="1286" width="7" style="420" customWidth="1"/>
    <col min="1287" max="1287" width="7.140625" style="420" customWidth="1"/>
    <col min="1288" max="1288" width="6.7109375" style="420" customWidth="1"/>
    <col min="1289" max="1289" width="7" style="420" customWidth="1"/>
    <col min="1290" max="1290" width="6.5703125" style="420" customWidth="1"/>
    <col min="1291" max="1291" width="7.28515625" style="420" customWidth="1"/>
    <col min="1292" max="1292" width="7.140625" style="420" customWidth="1"/>
    <col min="1293" max="1293" width="7.42578125" style="420" customWidth="1"/>
    <col min="1294" max="1294" width="6.28515625" style="420" customWidth="1"/>
    <col min="1295" max="1295" width="6.5703125" style="420" customWidth="1"/>
    <col min="1296" max="1296" width="11.42578125" style="420"/>
    <col min="1297" max="1297" width="20" style="420" customWidth="1"/>
    <col min="1298" max="1298" width="8.85546875" style="420" customWidth="1"/>
    <col min="1299" max="1299" width="9" style="420" customWidth="1"/>
    <col min="1300" max="1302" width="11.42578125" style="420"/>
    <col min="1303" max="1303" width="12.28515625" style="420" bestFit="1" customWidth="1"/>
    <col min="1304" max="1534" width="11.42578125" style="420"/>
    <col min="1535" max="1535" width="18.140625" style="420" customWidth="1"/>
    <col min="1536" max="1536" width="5.5703125" style="420" customWidth="1"/>
    <col min="1537" max="1537" width="6.5703125" style="420" customWidth="1"/>
    <col min="1538" max="1539" width="7" style="420" customWidth="1"/>
    <col min="1540" max="1540" width="7.140625" style="420" customWidth="1"/>
    <col min="1541" max="1541" width="7.28515625" style="420" customWidth="1"/>
    <col min="1542" max="1542" width="7" style="420" customWidth="1"/>
    <col min="1543" max="1543" width="7.140625" style="420" customWidth="1"/>
    <col min="1544" max="1544" width="6.7109375" style="420" customWidth="1"/>
    <col min="1545" max="1545" width="7" style="420" customWidth="1"/>
    <col min="1546" max="1546" width="6.5703125" style="420" customWidth="1"/>
    <col min="1547" max="1547" width="7.28515625" style="420" customWidth="1"/>
    <col min="1548" max="1548" width="7.140625" style="420" customWidth="1"/>
    <col min="1549" max="1549" width="7.42578125" style="420" customWidth="1"/>
    <col min="1550" max="1550" width="6.28515625" style="420" customWidth="1"/>
    <col min="1551" max="1551" width="6.5703125" style="420" customWidth="1"/>
    <col min="1552" max="1552" width="11.42578125" style="420"/>
    <col min="1553" max="1553" width="20" style="420" customWidth="1"/>
    <col min="1554" max="1554" width="8.85546875" style="420" customWidth="1"/>
    <col min="1555" max="1555" width="9" style="420" customWidth="1"/>
    <col min="1556" max="1558" width="11.42578125" style="420"/>
    <col min="1559" max="1559" width="12.28515625" style="420" bestFit="1" customWidth="1"/>
    <col min="1560" max="1790" width="11.42578125" style="420"/>
    <col min="1791" max="1791" width="18.140625" style="420" customWidth="1"/>
    <col min="1792" max="1792" width="5.5703125" style="420" customWidth="1"/>
    <col min="1793" max="1793" width="6.5703125" style="420" customWidth="1"/>
    <col min="1794" max="1795" width="7" style="420" customWidth="1"/>
    <col min="1796" max="1796" width="7.140625" style="420" customWidth="1"/>
    <col min="1797" max="1797" width="7.28515625" style="420" customWidth="1"/>
    <col min="1798" max="1798" width="7" style="420" customWidth="1"/>
    <col min="1799" max="1799" width="7.140625" style="420" customWidth="1"/>
    <col min="1800" max="1800" width="6.7109375" style="420" customWidth="1"/>
    <col min="1801" max="1801" width="7" style="420" customWidth="1"/>
    <col min="1802" max="1802" width="6.5703125" style="420" customWidth="1"/>
    <col min="1803" max="1803" width="7.28515625" style="420" customWidth="1"/>
    <col min="1804" max="1804" width="7.140625" style="420" customWidth="1"/>
    <col min="1805" max="1805" width="7.42578125" style="420" customWidth="1"/>
    <col min="1806" max="1806" width="6.28515625" style="420" customWidth="1"/>
    <col min="1807" max="1807" width="6.5703125" style="420" customWidth="1"/>
    <col min="1808" max="1808" width="11.42578125" style="420"/>
    <col min="1809" max="1809" width="20" style="420" customWidth="1"/>
    <col min="1810" max="1810" width="8.85546875" style="420" customWidth="1"/>
    <col min="1811" max="1811" width="9" style="420" customWidth="1"/>
    <col min="1812" max="1814" width="11.42578125" style="420"/>
    <col min="1815" max="1815" width="12.28515625" style="420" bestFit="1" customWidth="1"/>
    <col min="1816" max="2046" width="11.42578125" style="420"/>
    <col min="2047" max="2047" width="18.140625" style="420" customWidth="1"/>
    <col min="2048" max="2048" width="5.5703125" style="420" customWidth="1"/>
    <col min="2049" max="2049" width="6.5703125" style="420" customWidth="1"/>
    <col min="2050" max="2051" width="7" style="420" customWidth="1"/>
    <col min="2052" max="2052" width="7.140625" style="420" customWidth="1"/>
    <col min="2053" max="2053" width="7.28515625" style="420" customWidth="1"/>
    <col min="2054" max="2054" width="7" style="420" customWidth="1"/>
    <col min="2055" max="2055" width="7.140625" style="420" customWidth="1"/>
    <col min="2056" max="2056" width="6.7109375" style="420" customWidth="1"/>
    <col min="2057" max="2057" width="7" style="420" customWidth="1"/>
    <col min="2058" max="2058" width="6.5703125" style="420" customWidth="1"/>
    <col min="2059" max="2059" width="7.28515625" style="420" customWidth="1"/>
    <col min="2060" max="2060" width="7.140625" style="420" customWidth="1"/>
    <col min="2061" max="2061" width="7.42578125" style="420" customWidth="1"/>
    <col min="2062" max="2062" width="6.28515625" style="420" customWidth="1"/>
    <col min="2063" max="2063" width="6.5703125" style="420" customWidth="1"/>
    <col min="2064" max="2064" width="11.42578125" style="420"/>
    <col min="2065" max="2065" width="20" style="420" customWidth="1"/>
    <col min="2066" max="2066" width="8.85546875" style="420" customWidth="1"/>
    <col min="2067" max="2067" width="9" style="420" customWidth="1"/>
    <col min="2068" max="2070" width="11.42578125" style="420"/>
    <col min="2071" max="2071" width="12.28515625" style="420" bestFit="1" customWidth="1"/>
    <col min="2072" max="2302" width="11.42578125" style="420"/>
    <col min="2303" max="2303" width="18.140625" style="420" customWidth="1"/>
    <col min="2304" max="2304" width="5.5703125" style="420" customWidth="1"/>
    <col min="2305" max="2305" width="6.5703125" style="420" customWidth="1"/>
    <col min="2306" max="2307" width="7" style="420" customWidth="1"/>
    <col min="2308" max="2308" width="7.140625" style="420" customWidth="1"/>
    <col min="2309" max="2309" width="7.28515625" style="420" customWidth="1"/>
    <col min="2310" max="2310" width="7" style="420" customWidth="1"/>
    <col min="2311" max="2311" width="7.140625" style="420" customWidth="1"/>
    <col min="2312" max="2312" width="6.7109375" style="420" customWidth="1"/>
    <col min="2313" max="2313" width="7" style="420" customWidth="1"/>
    <col min="2314" max="2314" width="6.5703125" style="420" customWidth="1"/>
    <col min="2315" max="2315" width="7.28515625" style="420" customWidth="1"/>
    <col min="2316" max="2316" width="7.140625" style="420" customWidth="1"/>
    <col min="2317" max="2317" width="7.42578125" style="420" customWidth="1"/>
    <col min="2318" max="2318" width="6.28515625" style="420" customWidth="1"/>
    <col min="2319" max="2319" width="6.5703125" style="420" customWidth="1"/>
    <col min="2320" max="2320" width="11.42578125" style="420"/>
    <col min="2321" max="2321" width="20" style="420" customWidth="1"/>
    <col min="2322" max="2322" width="8.85546875" style="420" customWidth="1"/>
    <col min="2323" max="2323" width="9" style="420" customWidth="1"/>
    <col min="2324" max="2326" width="11.42578125" style="420"/>
    <col min="2327" max="2327" width="12.28515625" style="420" bestFit="1" customWidth="1"/>
    <col min="2328" max="2558" width="11.42578125" style="420"/>
    <col min="2559" max="2559" width="18.140625" style="420" customWidth="1"/>
    <col min="2560" max="2560" width="5.5703125" style="420" customWidth="1"/>
    <col min="2561" max="2561" width="6.5703125" style="420" customWidth="1"/>
    <col min="2562" max="2563" width="7" style="420" customWidth="1"/>
    <col min="2564" max="2564" width="7.140625" style="420" customWidth="1"/>
    <col min="2565" max="2565" width="7.28515625" style="420" customWidth="1"/>
    <col min="2566" max="2566" width="7" style="420" customWidth="1"/>
    <col min="2567" max="2567" width="7.140625" style="420" customWidth="1"/>
    <col min="2568" max="2568" width="6.7109375" style="420" customWidth="1"/>
    <col min="2569" max="2569" width="7" style="420" customWidth="1"/>
    <col min="2570" max="2570" width="6.5703125" style="420" customWidth="1"/>
    <col min="2571" max="2571" width="7.28515625" style="420" customWidth="1"/>
    <col min="2572" max="2572" width="7.140625" style="420" customWidth="1"/>
    <col min="2573" max="2573" width="7.42578125" style="420" customWidth="1"/>
    <col min="2574" max="2574" width="6.28515625" style="420" customWidth="1"/>
    <col min="2575" max="2575" width="6.5703125" style="420" customWidth="1"/>
    <col min="2576" max="2576" width="11.42578125" style="420"/>
    <col min="2577" max="2577" width="20" style="420" customWidth="1"/>
    <col min="2578" max="2578" width="8.85546875" style="420" customWidth="1"/>
    <col min="2579" max="2579" width="9" style="420" customWidth="1"/>
    <col min="2580" max="2582" width="11.42578125" style="420"/>
    <col min="2583" max="2583" width="12.28515625" style="420" bestFit="1" customWidth="1"/>
    <col min="2584" max="2814" width="11.42578125" style="420"/>
    <col min="2815" max="2815" width="18.140625" style="420" customWidth="1"/>
    <col min="2816" max="2816" width="5.5703125" style="420" customWidth="1"/>
    <col min="2817" max="2817" width="6.5703125" style="420" customWidth="1"/>
    <col min="2818" max="2819" width="7" style="420" customWidth="1"/>
    <col min="2820" max="2820" width="7.140625" style="420" customWidth="1"/>
    <col min="2821" max="2821" width="7.28515625" style="420" customWidth="1"/>
    <col min="2822" max="2822" width="7" style="420" customWidth="1"/>
    <col min="2823" max="2823" width="7.140625" style="420" customWidth="1"/>
    <col min="2824" max="2824" width="6.7109375" style="420" customWidth="1"/>
    <col min="2825" max="2825" width="7" style="420" customWidth="1"/>
    <col min="2826" max="2826" width="6.5703125" style="420" customWidth="1"/>
    <col min="2827" max="2827" width="7.28515625" style="420" customWidth="1"/>
    <col min="2828" max="2828" width="7.140625" style="420" customWidth="1"/>
    <col min="2829" max="2829" width="7.42578125" style="420" customWidth="1"/>
    <col min="2830" max="2830" width="6.28515625" style="420" customWidth="1"/>
    <col min="2831" max="2831" width="6.5703125" style="420" customWidth="1"/>
    <col min="2832" max="2832" width="11.42578125" style="420"/>
    <col min="2833" max="2833" width="20" style="420" customWidth="1"/>
    <col min="2834" max="2834" width="8.85546875" style="420" customWidth="1"/>
    <col min="2835" max="2835" width="9" style="420" customWidth="1"/>
    <col min="2836" max="2838" width="11.42578125" style="420"/>
    <col min="2839" max="2839" width="12.28515625" style="420" bestFit="1" customWidth="1"/>
    <col min="2840" max="3070" width="11.42578125" style="420"/>
    <col min="3071" max="3071" width="18.140625" style="420" customWidth="1"/>
    <col min="3072" max="3072" width="5.5703125" style="420" customWidth="1"/>
    <col min="3073" max="3073" width="6.5703125" style="420" customWidth="1"/>
    <col min="3074" max="3075" width="7" style="420" customWidth="1"/>
    <col min="3076" max="3076" width="7.140625" style="420" customWidth="1"/>
    <col min="3077" max="3077" width="7.28515625" style="420" customWidth="1"/>
    <col min="3078" max="3078" width="7" style="420" customWidth="1"/>
    <col min="3079" max="3079" width="7.140625" style="420" customWidth="1"/>
    <col min="3080" max="3080" width="6.7109375" style="420" customWidth="1"/>
    <col min="3081" max="3081" width="7" style="420" customWidth="1"/>
    <col min="3082" max="3082" width="6.5703125" style="420" customWidth="1"/>
    <col min="3083" max="3083" width="7.28515625" style="420" customWidth="1"/>
    <col min="3084" max="3084" width="7.140625" style="420" customWidth="1"/>
    <col min="3085" max="3085" width="7.42578125" style="420" customWidth="1"/>
    <col min="3086" max="3086" width="6.28515625" style="420" customWidth="1"/>
    <col min="3087" max="3087" width="6.5703125" style="420" customWidth="1"/>
    <col min="3088" max="3088" width="11.42578125" style="420"/>
    <col min="3089" max="3089" width="20" style="420" customWidth="1"/>
    <col min="3090" max="3090" width="8.85546875" style="420" customWidth="1"/>
    <col min="3091" max="3091" width="9" style="420" customWidth="1"/>
    <col min="3092" max="3094" width="11.42578125" style="420"/>
    <col min="3095" max="3095" width="12.28515625" style="420" bestFit="1" customWidth="1"/>
    <col min="3096" max="3326" width="11.42578125" style="420"/>
    <col min="3327" max="3327" width="18.140625" style="420" customWidth="1"/>
    <col min="3328" max="3328" width="5.5703125" style="420" customWidth="1"/>
    <col min="3329" max="3329" width="6.5703125" style="420" customWidth="1"/>
    <col min="3330" max="3331" width="7" style="420" customWidth="1"/>
    <col min="3332" max="3332" width="7.140625" style="420" customWidth="1"/>
    <col min="3333" max="3333" width="7.28515625" style="420" customWidth="1"/>
    <col min="3334" max="3334" width="7" style="420" customWidth="1"/>
    <col min="3335" max="3335" width="7.140625" style="420" customWidth="1"/>
    <col min="3336" max="3336" width="6.7109375" style="420" customWidth="1"/>
    <col min="3337" max="3337" width="7" style="420" customWidth="1"/>
    <col min="3338" max="3338" width="6.5703125" style="420" customWidth="1"/>
    <col min="3339" max="3339" width="7.28515625" style="420" customWidth="1"/>
    <col min="3340" max="3340" width="7.140625" style="420" customWidth="1"/>
    <col min="3341" max="3341" width="7.42578125" style="420" customWidth="1"/>
    <col min="3342" max="3342" width="6.28515625" style="420" customWidth="1"/>
    <col min="3343" max="3343" width="6.5703125" style="420" customWidth="1"/>
    <col min="3344" max="3344" width="11.42578125" style="420"/>
    <col min="3345" max="3345" width="20" style="420" customWidth="1"/>
    <col min="3346" max="3346" width="8.85546875" style="420" customWidth="1"/>
    <col min="3347" max="3347" width="9" style="420" customWidth="1"/>
    <col min="3348" max="3350" width="11.42578125" style="420"/>
    <col min="3351" max="3351" width="12.28515625" style="420" bestFit="1" customWidth="1"/>
    <col min="3352" max="3582" width="11.42578125" style="420"/>
    <col min="3583" max="3583" width="18.140625" style="420" customWidth="1"/>
    <col min="3584" max="3584" width="5.5703125" style="420" customWidth="1"/>
    <col min="3585" max="3585" width="6.5703125" style="420" customWidth="1"/>
    <col min="3586" max="3587" width="7" style="420" customWidth="1"/>
    <col min="3588" max="3588" width="7.140625" style="420" customWidth="1"/>
    <col min="3589" max="3589" width="7.28515625" style="420" customWidth="1"/>
    <col min="3590" max="3590" width="7" style="420" customWidth="1"/>
    <col min="3591" max="3591" width="7.140625" style="420" customWidth="1"/>
    <col min="3592" max="3592" width="6.7109375" style="420" customWidth="1"/>
    <col min="3593" max="3593" width="7" style="420" customWidth="1"/>
    <col min="3594" max="3594" width="6.5703125" style="420" customWidth="1"/>
    <col min="3595" max="3595" width="7.28515625" style="420" customWidth="1"/>
    <col min="3596" max="3596" width="7.140625" style="420" customWidth="1"/>
    <col min="3597" max="3597" width="7.42578125" style="420" customWidth="1"/>
    <col min="3598" max="3598" width="6.28515625" style="420" customWidth="1"/>
    <col min="3599" max="3599" width="6.5703125" style="420" customWidth="1"/>
    <col min="3600" max="3600" width="11.42578125" style="420"/>
    <col min="3601" max="3601" width="20" style="420" customWidth="1"/>
    <col min="3602" max="3602" width="8.85546875" style="420" customWidth="1"/>
    <col min="3603" max="3603" width="9" style="420" customWidth="1"/>
    <col min="3604" max="3606" width="11.42578125" style="420"/>
    <col min="3607" max="3607" width="12.28515625" style="420" bestFit="1" customWidth="1"/>
    <col min="3608" max="3838" width="11.42578125" style="420"/>
    <col min="3839" max="3839" width="18.140625" style="420" customWidth="1"/>
    <col min="3840" max="3840" width="5.5703125" style="420" customWidth="1"/>
    <col min="3841" max="3841" width="6.5703125" style="420" customWidth="1"/>
    <col min="3842" max="3843" width="7" style="420" customWidth="1"/>
    <col min="3844" max="3844" width="7.140625" style="420" customWidth="1"/>
    <col min="3845" max="3845" width="7.28515625" style="420" customWidth="1"/>
    <col min="3846" max="3846" width="7" style="420" customWidth="1"/>
    <col min="3847" max="3847" width="7.140625" style="420" customWidth="1"/>
    <col min="3848" max="3848" width="6.7109375" style="420" customWidth="1"/>
    <col min="3849" max="3849" width="7" style="420" customWidth="1"/>
    <col min="3850" max="3850" width="6.5703125" style="420" customWidth="1"/>
    <col min="3851" max="3851" width="7.28515625" style="420" customWidth="1"/>
    <col min="3852" max="3852" width="7.140625" style="420" customWidth="1"/>
    <col min="3853" max="3853" width="7.42578125" style="420" customWidth="1"/>
    <col min="3854" max="3854" width="6.28515625" style="420" customWidth="1"/>
    <col min="3855" max="3855" width="6.5703125" style="420" customWidth="1"/>
    <col min="3856" max="3856" width="11.42578125" style="420"/>
    <col min="3857" max="3857" width="20" style="420" customWidth="1"/>
    <col min="3858" max="3858" width="8.85546875" style="420" customWidth="1"/>
    <col min="3859" max="3859" width="9" style="420" customWidth="1"/>
    <col min="3860" max="3862" width="11.42578125" style="420"/>
    <col min="3863" max="3863" width="12.28515625" style="420" bestFit="1" customWidth="1"/>
    <col min="3864" max="4094" width="11.42578125" style="420"/>
    <col min="4095" max="4095" width="18.140625" style="420" customWidth="1"/>
    <col min="4096" max="4096" width="5.5703125" style="420" customWidth="1"/>
    <col min="4097" max="4097" width="6.5703125" style="420" customWidth="1"/>
    <col min="4098" max="4099" width="7" style="420" customWidth="1"/>
    <col min="4100" max="4100" width="7.140625" style="420" customWidth="1"/>
    <col min="4101" max="4101" width="7.28515625" style="420" customWidth="1"/>
    <col min="4102" max="4102" width="7" style="420" customWidth="1"/>
    <col min="4103" max="4103" width="7.140625" style="420" customWidth="1"/>
    <col min="4104" max="4104" width="6.7109375" style="420" customWidth="1"/>
    <col min="4105" max="4105" width="7" style="420" customWidth="1"/>
    <col min="4106" max="4106" width="6.5703125" style="420" customWidth="1"/>
    <col min="4107" max="4107" width="7.28515625" style="420" customWidth="1"/>
    <col min="4108" max="4108" width="7.140625" style="420" customWidth="1"/>
    <col min="4109" max="4109" width="7.42578125" style="420" customWidth="1"/>
    <col min="4110" max="4110" width="6.28515625" style="420" customWidth="1"/>
    <col min="4111" max="4111" width="6.5703125" style="420" customWidth="1"/>
    <col min="4112" max="4112" width="11.42578125" style="420"/>
    <col min="4113" max="4113" width="20" style="420" customWidth="1"/>
    <col min="4114" max="4114" width="8.85546875" style="420" customWidth="1"/>
    <col min="4115" max="4115" width="9" style="420" customWidth="1"/>
    <col min="4116" max="4118" width="11.42578125" style="420"/>
    <col min="4119" max="4119" width="12.28515625" style="420" bestFit="1" customWidth="1"/>
    <col min="4120" max="4350" width="11.42578125" style="420"/>
    <col min="4351" max="4351" width="18.140625" style="420" customWidth="1"/>
    <col min="4352" max="4352" width="5.5703125" style="420" customWidth="1"/>
    <col min="4353" max="4353" width="6.5703125" style="420" customWidth="1"/>
    <col min="4354" max="4355" width="7" style="420" customWidth="1"/>
    <col min="4356" max="4356" width="7.140625" style="420" customWidth="1"/>
    <col min="4357" max="4357" width="7.28515625" style="420" customWidth="1"/>
    <col min="4358" max="4358" width="7" style="420" customWidth="1"/>
    <col min="4359" max="4359" width="7.140625" style="420" customWidth="1"/>
    <col min="4360" max="4360" width="6.7109375" style="420" customWidth="1"/>
    <col min="4361" max="4361" width="7" style="420" customWidth="1"/>
    <col min="4362" max="4362" width="6.5703125" style="420" customWidth="1"/>
    <col min="4363" max="4363" width="7.28515625" style="420" customWidth="1"/>
    <col min="4364" max="4364" width="7.140625" style="420" customWidth="1"/>
    <col min="4365" max="4365" width="7.42578125" style="420" customWidth="1"/>
    <col min="4366" max="4366" width="6.28515625" style="420" customWidth="1"/>
    <col min="4367" max="4367" width="6.5703125" style="420" customWidth="1"/>
    <col min="4368" max="4368" width="11.42578125" style="420"/>
    <col min="4369" max="4369" width="20" style="420" customWidth="1"/>
    <col min="4370" max="4370" width="8.85546875" style="420" customWidth="1"/>
    <col min="4371" max="4371" width="9" style="420" customWidth="1"/>
    <col min="4372" max="4374" width="11.42578125" style="420"/>
    <col min="4375" max="4375" width="12.28515625" style="420" bestFit="1" customWidth="1"/>
    <col min="4376" max="4606" width="11.42578125" style="420"/>
    <col min="4607" max="4607" width="18.140625" style="420" customWidth="1"/>
    <col min="4608" max="4608" width="5.5703125" style="420" customWidth="1"/>
    <col min="4609" max="4609" width="6.5703125" style="420" customWidth="1"/>
    <col min="4610" max="4611" width="7" style="420" customWidth="1"/>
    <col min="4612" max="4612" width="7.140625" style="420" customWidth="1"/>
    <col min="4613" max="4613" width="7.28515625" style="420" customWidth="1"/>
    <col min="4614" max="4614" width="7" style="420" customWidth="1"/>
    <col min="4615" max="4615" width="7.140625" style="420" customWidth="1"/>
    <col min="4616" max="4616" width="6.7109375" style="420" customWidth="1"/>
    <col min="4617" max="4617" width="7" style="420" customWidth="1"/>
    <col min="4618" max="4618" width="6.5703125" style="420" customWidth="1"/>
    <col min="4619" max="4619" width="7.28515625" style="420" customWidth="1"/>
    <col min="4620" max="4620" width="7.140625" style="420" customWidth="1"/>
    <col min="4621" max="4621" width="7.42578125" style="420" customWidth="1"/>
    <col min="4622" max="4622" width="6.28515625" style="420" customWidth="1"/>
    <col min="4623" max="4623" width="6.5703125" style="420" customWidth="1"/>
    <col min="4624" max="4624" width="11.42578125" style="420"/>
    <col min="4625" max="4625" width="20" style="420" customWidth="1"/>
    <col min="4626" max="4626" width="8.85546875" style="420" customWidth="1"/>
    <col min="4627" max="4627" width="9" style="420" customWidth="1"/>
    <col min="4628" max="4630" width="11.42578125" style="420"/>
    <col min="4631" max="4631" width="12.28515625" style="420" bestFit="1" customWidth="1"/>
    <col min="4632" max="4862" width="11.42578125" style="420"/>
    <col min="4863" max="4863" width="18.140625" style="420" customWidth="1"/>
    <col min="4864" max="4864" width="5.5703125" style="420" customWidth="1"/>
    <col min="4865" max="4865" width="6.5703125" style="420" customWidth="1"/>
    <col min="4866" max="4867" width="7" style="420" customWidth="1"/>
    <col min="4868" max="4868" width="7.140625" style="420" customWidth="1"/>
    <col min="4869" max="4869" width="7.28515625" style="420" customWidth="1"/>
    <col min="4870" max="4870" width="7" style="420" customWidth="1"/>
    <col min="4871" max="4871" width="7.140625" style="420" customWidth="1"/>
    <col min="4872" max="4872" width="6.7109375" style="420" customWidth="1"/>
    <col min="4873" max="4873" width="7" style="420" customWidth="1"/>
    <col min="4874" max="4874" width="6.5703125" style="420" customWidth="1"/>
    <col min="4875" max="4875" width="7.28515625" style="420" customWidth="1"/>
    <col min="4876" max="4876" width="7.140625" style="420" customWidth="1"/>
    <col min="4877" max="4877" width="7.42578125" style="420" customWidth="1"/>
    <col min="4878" max="4878" width="6.28515625" style="420" customWidth="1"/>
    <col min="4879" max="4879" width="6.5703125" style="420" customWidth="1"/>
    <col min="4880" max="4880" width="11.42578125" style="420"/>
    <col min="4881" max="4881" width="20" style="420" customWidth="1"/>
    <col min="4882" max="4882" width="8.85546875" style="420" customWidth="1"/>
    <col min="4883" max="4883" width="9" style="420" customWidth="1"/>
    <col min="4884" max="4886" width="11.42578125" style="420"/>
    <col min="4887" max="4887" width="12.28515625" style="420" bestFit="1" customWidth="1"/>
    <col min="4888" max="5118" width="11.42578125" style="420"/>
    <col min="5119" max="5119" width="18.140625" style="420" customWidth="1"/>
    <col min="5120" max="5120" width="5.5703125" style="420" customWidth="1"/>
    <col min="5121" max="5121" width="6.5703125" style="420" customWidth="1"/>
    <col min="5122" max="5123" width="7" style="420" customWidth="1"/>
    <col min="5124" max="5124" width="7.140625" style="420" customWidth="1"/>
    <col min="5125" max="5125" width="7.28515625" style="420" customWidth="1"/>
    <col min="5126" max="5126" width="7" style="420" customWidth="1"/>
    <col min="5127" max="5127" width="7.140625" style="420" customWidth="1"/>
    <col min="5128" max="5128" width="6.7109375" style="420" customWidth="1"/>
    <col min="5129" max="5129" width="7" style="420" customWidth="1"/>
    <col min="5130" max="5130" width="6.5703125" style="420" customWidth="1"/>
    <col min="5131" max="5131" width="7.28515625" style="420" customWidth="1"/>
    <col min="5132" max="5132" width="7.140625" style="420" customWidth="1"/>
    <col min="5133" max="5133" width="7.42578125" style="420" customWidth="1"/>
    <col min="5134" max="5134" width="6.28515625" style="420" customWidth="1"/>
    <col min="5135" max="5135" width="6.5703125" style="420" customWidth="1"/>
    <col min="5136" max="5136" width="11.42578125" style="420"/>
    <col min="5137" max="5137" width="20" style="420" customWidth="1"/>
    <col min="5138" max="5138" width="8.85546875" style="420" customWidth="1"/>
    <col min="5139" max="5139" width="9" style="420" customWidth="1"/>
    <col min="5140" max="5142" width="11.42578125" style="420"/>
    <col min="5143" max="5143" width="12.28515625" style="420" bestFit="1" customWidth="1"/>
    <col min="5144" max="5374" width="11.42578125" style="420"/>
    <col min="5375" max="5375" width="18.140625" style="420" customWidth="1"/>
    <col min="5376" max="5376" width="5.5703125" style="420" customWidth="1"/>
    <col min="5377" max="5377" width="6.5703125" style="420" customWidth="1"/>
    <col min="5378" max="5379" width="7" style="420" customWidth="1"/>
    <col min="5380" max="5380" width="7.140625" style="420" customWidth="1"/>
    <col min="5381" max="5381" width="7.28515625" style="420" customWidth="1"/>
    <col min="5382" max="5382" width="7" style="420" customWidth="1"/>
    <col min="5383" max="5383" width="7.140625" style="420" customWidth="1"/>
    <col min="5384" max="5384" width="6.7109375" style="420" customWidth="1"/>
    <col min="5385" max="5385" width="7" style="420" customWidth="1"/>
    <col min="5386" max="5386" width="6.5703125" style="420" customWidth="1"/>
    <col min="5387" max="5387" width="7.28515625" style="420" customWidth="1"/>
    <col min="5388" max="5388" width="7.140625" style="420" customWidth="1"/>
    <col min="5389" max="5389" width="7.42578125" style="420" customWidth="1"/>
    <col min="5390" max="5390" width="6.28515625" style="420" customWidth="1"/>
    <col min="5391" max="5391" width="6.5703125" style="420" customWidth="1"/>
    <col min="5392" max="5392" width="11.42578125" style="420"/>
    <col min="5393" max="5393" width="20" style="420" customWidth="1"/>
    <col min="5394" max="5394" width="8.85546875" style="420" customWidth="1"/>
    <col min="5395" max="5395" width="9" style="420" customWidth="1"/>
    <col min="5396" max="5398" width="11.42578125" style="420"/>
    <col min="5399" max="5399" width="12.28515625" style="420" bestFit="1" customWidth="1"/>
    <col min="5400" max="5630" width="11.42578125" style="420"/>
    <col min="5631" max="5631" width="18.140625" style="420" customWidth="1"/>
    <col min="5632" max="5632" width="5.5703125" style="420" customWidth="1"/>
    <col min="5633" max="5633" width="6.5703125" style="420" customWidth="1"/>
    <col min="5634" max="5635" width="7" style="420" customWidth="1"/>
    <col min="5636" max="5636" width="7.140625" style="420" customWidth="1"/>
    <col min="5637" max="5637" width="7.28515625" style="420" customWidth="1"/>
    <col min="5638" max="5638" width="7" style="420" customWidth="1"/>
    <col min="5639" max="5639" width="7.140625" style="420" customWidth="1"/>
    <col min="5640" max="5640" width="6.7109375" style="420" customWidth="1"/>
    <col min="5641" max="5641" width="7" style="420" customWidth="1"/>
    <col min="5642" max="5642" width="6.5703125" style="420" customWidth="1"/>
    <col min="5643" max="5643" width="7.28515625" style="420" customWidth="1"/>
    <col min="5644" max="5644" width="7.140625" style="420" customWidth="1"/>
    <col min="5645" max="5645" width="7.42578125" style="420" customWidth="1"/>
    <col min="5646" max="5646" width="6.28515625" style="420" customWidth="1"/>
    <col min="5647" max="5647" width="6.5703125" style="420" customWidth="1"/>
    <col min="5648" max="5648" width="11.42578125" style="420"/>
    <col min="5649" max="5649" width="20" style="420" customWidth="1"/>
    <col min="5650" max="5650" width="8.85546875" style="420" customWidth="1"/>
    <col min="5651" max="5651" width="9" style="420" customWidth="1"/>
    <col min="5652" max="5654" width="11.42578125" style="420"/>
    <col min="5655" max="5655" width="12.28515625" style="420" bestFit="1" customWidth="1"/>
    <col min="5656" max="5886" width="11.42578125" style="420"/>
    <col min="5887" max="5887" width="18.140625" style="420" customWidth="1"/>
    <col min="5888" max="5888" width="5.5703125" style="420" customWidth="1"/>
    <col min="5889" max="5889" width="6.5703125" style="420" customWidth="1"/>
    <col min="5890" max="5891" width="7" style="420" customWidth="1"/>
    <col min="5892" max="5892" width="7.140625" style="420" customWidth="1"/>
    <col min="5893" max="5893" width="7.28515625" style="420" customWidth="1"/>
    <col min="5894" max="5894" width="7" style="420" customWidth="1"/>
    <col min="5895" max="5895" width="7.140625" style="420" customWidth="1"/>
    <col min="5896" max="5896" width="6.7109375" style="420" customWidth="1"/>
    <col min="5897" max="5897" width="7" style="420" customWidth="1"/>
    <col min="5898" max="5898" width="6.5703125" style="420" customWidth="1"/>
    <col min="5899" max="5899" width="7.28515625" style="420" customWidth="1"/>
    <col min="5900" max="5900" width="7.140625" style="420" customWidth="1"/>
    <col min="5901" max="5901" width="7.42578125" style="420" customWidth="1"/>
    <col min="5902" max="5902" width="6.28515625" style="420" customWidth="1"/>
    <col min="5903" max="5903" width="6.5703125" style="420" customWidth="1"/>
    <col min="5904" max="5904" width="11.42578125" style="420"/>
    <col min="5905" max="5905" width="20" style="420" customWidth="1"/>
    <col min="5906" max="5906" width="8.85546875" style="420" customWidth="1"/>
    <col min="5907" max="5907" width="9" style="420" customWidth="1"/>
    <col min="5908" max="5910" width="11.42578125" style="420"/>
    <col min="5911" max="5911" width="12.28515625" style="420" bestFit="1" customWidth="1"/>
    <col min="5912" max="6142" width="11.42578125" style="420"/>
    <col min="6143" max="6143" width="18.140625" style="420" customWidth="1"/>
    <col min="6144" max="6144" width="5.5703125" style="420" customWidth="1"/>
    <col min="6145" max="6145" width="6.5703125" style="420" customWidth="1"/>
    <col min="6146" max="6147" width="7" style="420" customWidth="1"/>
    <col min="6148" max="6148" width="7.140625" style="420" customWidth="1"/>
    <col min="6149" max="6149" width="7.28515625" style="420" customWidth="1"/>
    <col min="6150" max="6150" width="7" style="420" customWidth="1"/>
    <col min="6151" max="6151" width="7.140625" style="420" customWidth="1"/>
    <col min="6152" max="6152" width="6.7109375" style="420" customWidth="1"/>
    <col min="6153" max="6153" width="7" style="420" customWidth="1"/>
    <col min="6154" max="6154" width="6.5703125" style="420" customWidth="1"/>
    <col min="6155" max="6155" width="7.28515625" style="420" customWidth="1"/>
    <col min="6156" max="6156" width="7.140625" style="420" customWidth="1"/>
    <col min="6157" max="6157" width="7.42578125" style="420" customWidth="1"/>
    <col min="6158" max="6158" width="6.28515625" style="420" customWidth="1"/>
    <col min="6159" max="6159" width="6.5703125" style="420" customWidth="1"/>
    <col min="6160" max="6160" width="11.42578125" style="420"/>
    <col min="6161" max="6161" width="20" style="420" customWidth="1"/>
    <col min="6162" max="6162" width="8.85546875" style="420" customWidth="1"/>
    <col min="6163" max="6163" width="9" style="420" customWidth="1"/>
    <col min="6164" max="6166" width="11.42578125" style="420"/>
    <col min="6167" max="6167" width="12.28515625" style="420" bestFit="1" customWidth="1"/>
    <col min="6168" max="6398" width="11.42578125" style="420"/>
    <col min="6399" max="6399" width="18.140625" style="420" customWidth="1"/>
    <col min="6400" max="6400" width="5.5703125" style="420" customWidth="1"/>
    <col min="6401" max="6401" width="6.5703125" style="420" customWidth="1"/>
    <col min="6402" max="6403" width="7" style="420" customWidth="1"/>
    <col min="6404" max="6404" width="7.140625" style="420" customWidth="1"/>
    <col min="6405" max="6405" width="7.28515625" style="420" customWidth="1"/>
    <col min="6406" max="6406" width="7" style="420" customWidth="1"/>
    <col min="6407" max="6407" width="7.140625" style="420" customWidth="1"/>
    <col min="6408" max="6408" width="6.7109375" style="420" customWidth="1"/>
    <col min="6409" max="6409" width="7" style="420" customWidth="1"/>
    <col min="6410" max="6410" width="6.5703125" style="420" customWidth="1"/>
    <col min="6411" max="6411" width="7.28515625" style="420" customWidth="1"/>
    <col min="6412" max="6412" width="7.140625" style="420" customWidth="1"/>
    <col min="6413" max="6413" width="7.42578125" style="420" customWidth="1"/>
    <col min="6414" max="6414" width="6.28515625" style="420" customWidth="1"/>
    <col min="6415" max="6415" width="6.5703125" style="420" customWidth="1"/>
    <col min="6416" max="6416" width="11.42578125" style="420"/>
    <col min="6417" max="6417" width="20" style="420" customWidth="1"/>
    <col min="6418" max="6418" width="8.85546875" style="420" customWidth="1"/>
    <col min="6419" max="6419" width="9" style="420" customWidth="1"/>
    <col min="6420" max="6422" width="11.42578125" style="420"/>
    <col min="6423" max="6423" width="12.28515625" style="420" bestFit="1" customWidth="1"/>
    <col min="6424" max="6654" width="11.42578125" style="420"/>
    <col min="6655" max="6655" width="18.140625" style="420" customWidth="1"/>
    <col min="6656" max="6656" width="5.5703125" style="420" customWidth="1"/>
    <col min="6657" max="6657" width="6.5703125" style="420" customWidth="1"/>
    <col min="6658" max="6659" width="7" style="420" customWidth="1"/>
    <col min="6660" max="6660" width="7.140625" style="420" customWidth="1"/>
    <col min="6661" max="6661" width="7.28515625" style="420" customWidth="1"/>
    <col min="6662" max="6662" width="7" style="420" customWidth="1"/>
    <col min="6663" max="6663" width="7.140625" style="420" customWidth="1"/>
    <col min="6664" max="6664" width="6.7109375" style="420" customWidth="1"/>
    <col min="6665" max="6665" width="7" style="420" customWidth="1"/>
    <col min="6666" max="6666" width="6.5703125" style="420" customWidth="1"/>
    <col min="6667" max="6667" width="7.28515625" style="420" customWidth="1"/>
    <col min="6668" max="6668" width="7.140625" style="420" customWidth="1"/>
    <col min="6669" max="6669" width="7.42578125" style="420" customWidth="1"/>
    <col min="6670" max="6670" width="6.28515625" style="420" customWidth="1"/>
    <col min="6671" max="6671" width="6.5703125" style="420" customWidth="1"/>
    <col min="6672" max="6672" width="11.42578125" style="420"/>
    <col min="6673" max="6673" width="20" style="420" customWidth="1"/>
    <col min="6674" max="6674" width="8.85546875" style="420" customWidth="1"/>
    <col min="6675" max="6675" width="9" style="420" customWidth="1"/>
    <col min="6676" max="6678" width="11.42578125" style="420"/>
    <col min="6679" max="6679" width="12.28515625" style="420" bestFit="1" customWidth="1"/>
    <col min="6680" max="6910" width="11.42578125" style="420"/>
    <col min="6911" max="6911" width="18.140625" style="420" customWidth="1"/>
    <col min="6912" max="6912" width="5.5703125" style="420" customWidth="1"/>
    <col min="6913" max="6913" width="6.5703125" style="420" customWidth="1"/>
    <col min="6914" max="6915" width="7" style="420" customWidth="1"/>
    <col min="6916" max="6916" width="7.140625" style="420" customWidth="1"/>
    <col min="6917" max="6917" width="7.28515625" style="420" customWidth="1"/>
    <col min="6918" max="6918" width="7" style="420" customWidth="1"/>
    <col min="6919" max="6919" width="7.140625" style="420" customWidth="1"/>
    <col min="6920" max="6920" width="6.7109375" style="420" customWidth="1"/>
    <col min="6921" max="6921" width="7" style="420" customWidth="1"/>
    <col min="6922" max="6922" width="6.5703125" style="420" customWidth="1"/>
    <col min="6923" max="6923" width="7.28515625" style="420" customWidth="1"/>
    <col min="6924" max="6924" width="7.140625" style="420" customWidth="1"/>
    <col min="6925" max="6925" width="7.42578125" style="420" customWidth="1"/>
    <col min="6926" max="6926" width="6.28515625" style="420" customWidth="1"/>
    <col min="6927" max="6927" width="6.5703125" style="420" customWidth="1"/>
    <col min="6928" max="6928" width="11.42578125" style="420"/>
    <col min="6929" max="6929" width="20" style="420" customWidth="1"/>
    <col min="6930" max="6930" width="8.85546875" style="420" customWidth="1"/>
    <col min="6931" max="6931" width="9" style="420" customWidth="1"/>
    <col min="6932" max="6934" width="11.42578125" style="420"/>
    <col min="6935" max="6935" width="12.28515625" style="420" bestFit="1" customWidth="1"/>
    <col min="6936" max="7166" width="11.42578125" style="420"/>
    <col min="7167" max="7167" width="18.140625" style="420" customWidth="1"/>
    <col min="7168" max="7168" width="5.5703125" style="420" customWidth="1"/>
    <col min="7169" max="7169" width="6.5703125" style="420" customWidth="1"/>
    <col min="7170" max="7171" width="7" style="420" customWidth="1"/>
    <col min="7172" max="7172" width="7.140625" style="420" customWidth="1"/>
    <col min="7173" max="7173" width="7.28515625" style="420" customWidth="1"/>
    <col min="7174" max="7174" width="7" style="420" customWidth="1"/>
    <col min="7175" max="7175" width="7.140625" style="420" customWidth="1"/>
    <col min="7176" max="7176" width="6.7109375" style="420" customWidth="1"/>
    <col min="7177" max="7177" width="7" style="420" customWidth="1"/>
    <col min="7178" max="7178" width="6.5703125" style="420" customWidth="1"/>
    <col min="7179" max="7179" width="7.28515625" style="420" customWidth="1"/>
    <col min="7180" max="7180" width="7.140625" style="420" customWidth="1"/>
    <col min="7181" max="7181" width="7.42578125" style="420" customWidth="1"/>
    <col min="7182" max="7182" width="6.28515625" style="420" customWidth="1"/>
    <col min="7183" max="7183" width="6.5703125" style="420" customWidth="1"/>
    <col min="7184" max="7184" width="11.42578125" style="420"/>
    <col min="7185" max="7185" width="20" style="420" customWidth="1"/>
    <col min="7186" max="7186" width="8.85546875" style="420" customWidth="1"/>
    <col min="7187" max="7187" width="9" style="420" customWidth="1"/>
    <col min="7188" max="7190" width="11.42578125" style="420"/>
    <col min="7191" max="7191" width="12.28515625" style="420" bestFit="1" customWidth="1"/>
    <col min="7192" max="7422" width="11.42578125" style="420"/>
    <col min="7423" max="7423" width="18.140625" style="420" customWidth="1"/>
    <col min="7424" max="7424" width="5.5703125" style="420" customWidth="1"/>
    <col min="7425" max="7425" width="6.5703125" style="420" customWidth="1"/>
    <col min="7426" max="7427" width="7" style="420" customWidth="1"/>
    <col min="7428" max="7428" width="7.140625" style="420" customWidth="1"/>
    <col min="7429" max="7429" width="7.28515625" style="420" customWidth="1"/>
    <col min="7430" max="7430" width="7" style="420" customWidth="1"/>
    <col min="7431" max="7431" width="7.140625" style="420" customWidth="1"/>
    <col min="7432" max="7432" width="6.7109375" style="420" customWidth="1"/>
    <col min="7433" max="7433" width="7" style="420" customWidth="1"/>
    <col min="7434" max="7434" width="6.5703125" style="420" customWidth="1"/>
    <col min="7435" max="7435" width="7.28515625" style="420" customWidth="1"/>
    <col min="7436" max="7436" width="7.140625" style="420" customWidth="1"/>
    <col min="7437" max="7437" width="7.42578125" style="420" customWidth="1"/>
    <col min="7438" max="7438" width="6.28515625" style="420" customWidth="1"/>
    <col min="7439" max="7439" width="6.5703125" style="420" customWidth="1"/>
    <col min="7440" max="7440" width="11.42578125" style="420"/>
    <col min="7441" max="7441" width="20" style="420" customWidth="1"/>
    <col min="7442" max="7442" width="8.85546875" style="420" customWidth="1"/>
    <col min="7443" max="7443" width="9" style="420" customWidth="1"/>
    <col min="7444" max="7446" width="11.42578125" style="420"/>
    <col min="7447" max="7447" width="12.28515625" style="420" bestFit="1" customWidth="1"/>
    <col min="7448" max="7678" width="11.42578125" style="420"/>
    <col min="7679" max="7679" width="18.140625" style="420" customWidth="1"/>
    <col min="7680" max="7680" width="5.5703125" style="420" customWidth="1"/>
    <col min="7681" max="7681" width="6.5703125" style="420" customWidth="1"/>
    <col min="7682" max="7683" width="7" style="420" customWidth="1"/>
    <col min="7684" max="7684" width="7.140625" style="420" customWidth="1"/>
    <col min="7685" max="7685" width="7.28515625" style="420" customWidth="1"/>
    <col min="7686" max="7686" width="7" style="420" customWidth="1"/>
    <col min="7687" max="7687" width="7.140625" style="420" customWidth="1"/>
    <col min="7688" max="7688" width="6.7109375" style="420" customWidth="1"/>
    <col min="7689" max="7689" width="7" style="420" customWidth="1"/>
    <col min="7690" max="7690" width="6.5703125" style="420" customWidth="1"/>
    <col min="7691" max="7691" width="7.28515625" style="420" customWidth="1"/>
    <col min="7692" max="7692" width="7.140625" style="420" customWidth="1"/>
    <col min="7693" max="7693" width="7.42578125" style="420" customWidth="1"/>
    <col min="7694" max="7694" width="6.28515625" style="420" customWidth="1"/>
    <col min="7695" max="7695" width="6.5703125" style="420" customWidth="1"/>
    <col min="7696" max="7696" width="11.42578125" style="420"/>
    <col min="7697" max="7697" width="20" style="420" customWidth="1"/>
    <col min="7698" max="7698" width="8.85546875" style="420" customWidth="1"/>
    <col min="7699" max="7699" width="9" style="420" customWidth="1"/>
    <col min="7700" max="7702" width="11.42578125" style="420"/>
    <col min="7703" max="7703" width="12.28515625" style="420" bestFit="1" customWidth="1"/>
    <col min="7704" max="7934" width="11.42578125" style="420"/>
    <col min="7935" max="7935" width="18.140625" style="420" customWidth="1"/>
    <col min="7936" max="7936" width="5.5703125" style="420" customWidth="1"/>
    <col min="7937" max="7937" width="6.5703125" style="420" customWidth="1"/>
    <col min="7938" max="7939" width="7" style="420" customWidth="1"/>
    <col min="7940" max="7940" width="7.140625" style="420" customWidth="1"/>
    <col min="7941" max="7941" width="7.28515625" style="420" customWidth="1"/>
    <col min="7942" max="7942" width="7" style="420" customWidth="1"/>
    <col min="7943" max="7943" width="7.140625" style="420" customWidth="1"/>
    <col min="7944" max="7944" width="6.7109375" style="420" customWidth="1"/>
    <col min="7945" max="7945" width="7" style="420" customWidth="1"/>
    <col min="7946" max="7946" width="6.5703125" style="420" customWidth="1"/>
    <col min="7947" max="7947" width="7.28515625" style="420" customWidth="1"/>
    <col min="7948" max="7948" width="7.140625" style="420" customWidth="1"/>
    <col min="7949" max="7949" width="7.42578125" style="420" customWidth="1"/>
    <col min="7950" max="7950" width="6.28515625" style="420" customWidth="1"/>
    <col min="7951" max="7951" width="6.5703125" style="420" customWidth="1"/>
    <col min="7952" max="7952" width="11.42578125" style="420"/>
    <col min="7953" max="7953" width="20" style="420" customWidth="1"/>
    <col min="7954" max="7954" width="8.85546875" style="420" customWidth="1"/>
    <col min="7955" max="7955" width="9" style="420" customWidth="1"/>
    <col min="7956" max="7958" width="11.42578125" style="420"/>
    <col min="7959" max="7959" width="12.28515625" style="420" bestFit="1" customWidth="1"/>
    <col min="7960" max="8190" width="11.42578125" style="420"/>
    <col min="8191" max="8191" width="18.140625" style="420" customWidth="1"/>
    <col min="8192" max="8192" width="5.5703125" style="420" customWidth="1"/>
    <col min="8193" max="8193" width="6.5703125" style="420" customWidth="1"/>
    <col min="8194" max="8195" width="7" style="420" customWidth="1"/>
    <col min="8196" max="8196" width="7.140625" style="420" customWidth="1"/>
    <col min="8197" max="8197" width="7.28515625" style="420" customWidth="1"/>
    <col min="8198" max="8198" width="7" style="420" customWidth="1"/>
    <col min="8199" max="8199" width="7.140625" style="420" customWidth="1"/>
    <col min="8200" max="8200" width="6.7109375" style="420" customWidth="1"/>
    <col min="8201" max="8201" width="7" style="420" customWidth="1"/>
    <col min="8202" max="8202" width="6.5703125" style="420" customWidth="1"/>
    <col min="8203" max="8203" width="7.28515625" style="420" customWidth="1"/>
    <col min="8204" max="8204" width="7.140625" style="420" customWidth="1"/>
    <col min="8205" max="8205" width="7.42578125" style="420" customWidth="1"/>
    <col min="8206" max="8206" width="6.28515625" style="420" customWidth="1"/>
    <col min="8207" max="8207" width="6.5703125" style="420" customWidth="1"/>
    <col min="8208" max="8208" width="11.42578125" style="420"/>
    <col min="8209" max="8209" width="20" style="420" customWidth="1"/>
    <col min="8210" max="8210" width="8.85546875" style="420" customWidth="1"/>
    <col min="8211" max="8211" width="9" style="420" customWidth="1"/>
    <col min="8212" max="8214" width="11.42578125" style="420"/>
    <col min="8215" max="8215" width="12.28515625" style="420" bestFit="1" customWidth="1"/>
    <col min="8216" max="8446" width="11.42578125" style="420"/>
    <col min="8447" max="8447" width="18.140625" style="420" customWidth="1"/>
    <col min="8448" max="8448" width="5.5703125" style="420" customWidth="1"/>
    <col min="8449" max="8449" width="6.5703125" style="420" customWidth="1"/>
    <col min="8450" max="8451" width="7" style="420" customWidth="1"/>
    <col min="8452" max="8452" width="7.140625" style="420" customWidth="1"/>
    <col min="8453" max="8453" width="7.28515625" style="420" customWidth="1"/>
    <col min="8454" max="8454" width="7" style="420" customWidth="1"/>
    <col min="8455" max="8455" width="7.140625" style="420" customWidth="1"/>
    <col min="8456" max="8456" width="6.7109375" style="420" customWidth="1"/>
    <col min="8457" max="8457" width="7" style="420" customWidth="1"/>
    <col min="8458" max="8458" width="6.5703125" style="420" customWidth="1"/>
    <col min="8459" max="8459" width="7.28515625" style="420" customWidth="1"/>
    <col min="8460" max="8460" width="7.140625" style="420" customWidth="1"/>
    <col min="8461" max="8461" width="7.42578125" style="420" customWidth="1"/>
    <col min="8462" max="8462" width="6.28515625" style="420" customWidth="1"/>
    <col min="8463" max="8463" width="6.5703125" style="420" customWidth="1"/>
    <col min="8464" max="8464" width="11.42578125" style="420"/>
    <col min="8465" max="8465" width="20" style="420" customWidth="1"/>
    <col min="8466" max="8466" width="8.85546875" style="420" customWidth="1"/>
    <col min="8467" max="8467" width="9" style="420" customWidth="1"/>
    <col min="8468" max="8470" width="11.42578125" style="420"/>
    <col min="8471" max="8471" width="12.28515625" style="420" bestFit="1" customWidth="1"/>
    <col min="8472" max="8702" width="11.42578125" style="420"/>
    <col min="8703" max="8703" width="18.140625" style="420" customWidth="1"/>
    <col min="8704" max="8704" width="5.5703125" style="420" customWidth="1"/>
    <col min="8705" max="8705" width="6.5703125" style="420" customWidth="1"/>
    <col min="8706" max="8707" width="7" style="420" customWidth="1"/>
    <col min="8708" max="8708" width="7.140625" style="420" customWidth="1"/>
    <col min="8709" max="8709" width="7.28515625" style="420" customWidth="1"/>
    <col min="8710" max="8710" width="7" style="420" customWidth="1"/>
    <col min="8711" max="8711" width="7.140625" style="420" customWidth="1"/>
    <col min="8712" max="8712" width="6.7109375" style="420" customWidth="1"/>
    <col min="8713" max="8713" width="7" style="420" customWidth="1"/>
    <col min="8714" max="8714" width="6.5703125" style="420" customWidth="1"/>
    <col min="8715" max="8715" width="7.28515625" style="420" customWidth="1"/>
    <col min="8716" max="8716" width="7.140625" style="420" customWidth="1"/>
    <col min="8717" max="8717" width="7.42578125" style="420" customWidth="1"/>
    <col min="8718" max="8718" width="6.28515625" style="420" customWidth="1"/>
    <col min="8719" max="8719" width="6.5703125" style="420" customWidth="1"/>
    <col min="8720" max="8720" width="11.42578125" style="420"/>
    <col min="8721" max="8721" width="20" style="420" customWidth="1"/>
    <col min="8722" max="8722" width="8.85546875" style="420" customWidth="1"/>
    <col min="8723" max="8723" width="9" style="420" customWidth="1"/>
    <col min="8724" max="8726" width="11.42578125" style="420"/>
    <col min="8727" max="8727" width="12.28515625" style="420" bestFit="1" customWidth="1"/>
    <col min="8728" max="8958" width="11.42578125" style="420"/>
    <col min="8959" max="8959" width="18.140625" style="420" customWidth="1"/>
    <col min="8960" max="8960" width="5.5703125" style="420" customWidth="1"/>
    <col min="8961" max="8961" width="6.5703125" style="420" customWidth="1"/>
    <col min="8962" max="8963" width="7" style="420" customWidth="1"/>
    <col min="8964" max="8964" width="7.140625" style="420" customWidth="1"/>
    <col min="8965" max="8965" width="7.28515625" style="420" customWidth="1"/>
    <col min="8966" max="8966" width="7" style="420" customWidth="1"/>
    <col min="8967" max="8967" width="7.140625" style="420" customWidth="1"/>
    <col min="8968" max="8968" width="6.7109375" style="420" customWidth="1"/>
    <col min="8969" max="8969" width="7" style="420" customWidth="1"/>
    <col min="8970" max="8970" width="6.5703125" style="420" customWidth="1"/>
    <col min="8971" max="8971" width="7.28515625" style="420" customWidth="1"/>
    <col min="8972" max="8972" width="7.140625" style="420" customWidth="1"/>
    <col min="8973" max="8973" width="7.42578125" style="420" customWidth="1"/>
    <col min="8974" max="8974" width="6.28515625" style="420" customWidth="1"/>
    <col min="8975" max="8975" width="6.5703125" style="420" customWidth="1"/>
    <col min="8976" max="8976" width="11.42578125" style="420"/>
    <col min="8977" max="8977" width="20" style="420" customWidth="1"/>
    <col min="8978" max="8978" width="8.85546875" style="420" customWidth="1"/>
    <col min="8979" max="8979" width="9" style="420" customWidth="1"/>
    <col min="8980" max="8982" width="11.42578125" style="420"/>
    <col min="8983" max="8983" width="12.28515625" style="420" bestFit="1" customWidth="1"/>
    <col min="8984" max="9214" width="11.42578125" style="420"/>
    <col min="9215" max="9215" width="18.140625" style="420" customWidth="1"/>
    <col min="9216" max="9216" width="5.5703125" style="420" customWidth="1"/>
    <col min="9217" max="9217" width="6.5703125" style="420" customWidth="1"/>
    <col min="9218" max="9219" width="7" style="420" customWidth="1"/>
    <col min="9220" max="9220" width="7.140625" style="420" customWidth="1"/>
    <col min="9221" max="9221" width="7.28515625" style="420" customWidth="1"/>
    <col min="9222" max="9222" width="7" style="420" customWidth="1"/>
    <col min="9223" max="9223" width="7.140625" style="420" customWidth="1"/>
    <col min="9224" max="9224" width="6.7109375" style="420" customWidth="1"/>
    <col min="9225" max="9225" width="7" style="420" customWidth="1"/>
    <col min="9226" max="9226" width="6.5703125" style="420" customWidth="1"/>
    <col min="9227" max="9227" width="7.28515625" style="420" customWidth="1"/>
    <col min="9228" max="9228" width="7.140625" style="420" customWidth="1"/>
    <col min="9229" max="9229" width="7.42578125" style="420" customWidth="1"/>
    <col min="9230" max="9230" width="6.28515625" style="420" customWidth="1"/>
    <col min="9231" max="9231" width="6.5703125" style="420" customWidth="1"/>
    <col min="9232" max="9232" width="11.42578125" style="420"/>
    <col min="9233" max="9233" width="20" style="420" customWidth="1"/>
    <col min="9234" max="9234" width="8.85546875" style="420" customWidth="1"/>
    <col min="9235" max="9235" width="9" style="420" customWidth="1"/>
    <col min="9236" max="9238" width="11.42578125" style="420"/>
    <col min="9239" max="9239" width="12.28515625" style="420" bestFit="1" customWidth="1"/>
    <col min="9240" max="9470" width="11.42578125" style="420"/>
    <col min="9471" max="9471" width="18.140625" style="420" customWidth="1"/>
    <col min="9472" max="9472" width="5.5703125" style="420" customWidth="1"/>
    <col min="9473" max="9473" width="6.5703125" style="420" customWidth="1"/>
    <col min="9474" max="9475" width="7" style="420" customWidth="1"/>
    <col min="9476" max="9476" width="7.140625" style="420" customWidth="1"/>
    <col min="9477" max="9477" width="7.28515625" style="420" customWidth="1"/>
    <col min="9478" max="9478" width="7" style="420" customWidth="1"/>
    <col min="9479" max="9479" width="7.140625" style="420" customWidth="1"/>
    <col min="9480" max="9480" width="6.7109375" style="420" customWidth="1"/>
    <col min="9481" max="9481" width="7" style="420" customWidth="1"/>
    <col min="9482" max="9482" width="6.5703125" style="420" customWidth="1"/>
    <col min="9483" max="9483" width="7.28515625" style="420" customWidth="1"/>
    <col min="9484" max="9484" width="7.140625" style="420" customWidth="1"/>
    <col min="9485" max="9485" width="7.42578125" style="420" customWidth="1"/>
    <col min="9486" max="9486" width="6.28515625" style="420" customWidth="1"/>
    <col min="9487" max="9487" width="6.5703125" style="420" customWidth="1"/>
    <col min="9488" max="9488" width="11.42578125" style="420"/>
    <col min="9489" max="9489" width="20" style="420" customWidth="1"/>
    <col min="9490" max="9490" width="8.85546875" style="420" customWidth="1"/>
    <col min="9491" max="9491" width="9" style="420" customWidth="1"/>
    <col min="9492" max="9494" width="11.42578125" style="420"/>
    <col min="9495" max="9495" width="12.28515625" style="420" bestFit="1" customWidth="1"/>
    <col min="9496" max="9726" width="11.42578125" style="420"/>
    <col min="9727" max="9727" width="18.140625" style="420" customWidth="1"/>
    <col min="9728" max="9728" width="5.5703125" style="420" customWidth="1"/>
    <col min="9729" max="9729" width="6.5703125" style="420" customWidth="1"/>
    <col min="9730" max="9731" width="7" style="420" customWidth="1"/>
    <col min="9732" max="9732" width="7.140625" style="420" customWidth="1"/>
    <col min="9733" max="9733" width="7.28515625" style="420" customWidth="1"/>
    <col min="9734" max="9734" width="7" style="420" customWidth="1"/>
    <col min="9735" max="9735" width="7.140625" style="420" customWidth="1"/>
    <col min="9736" max="9736" width="6.7109375" style="420" customWidth="1"/>
    <col min="9737" max="9737" width="7" style="420" customWidth="1"/>
    <col min="9738" max="9738" width="6.5703125" style="420" customWidth="1"/>
    <col min="9739" max="9739" width="7.28515625" style="420" customWidth="1"/>
    <col min="9740" max="9740" width="7.140625" style="420" customWidth="1"/>
    <col min="9741" max="9741" width="7.42578125" style="420" customWidth="1"/>
    <col min="9742" max="9742" width="6.28515625" style="420" customWidth="1"/>
    <col min="9743" max="9743" width="6.5703125" style="420" customWidth="1"/>
    <col min="9744" max="9744" width="11.42578125" style="420"/>
    <col min="9745" max="9745" width="20" style="420" customWidth="1"/>
    <col min="9746" max="9746" width="8.85546875" style="420" customWidth="1"/>
    <col min="9747" max="9747" width="9" style="420" customWidth="1"/>
    <col min="9748" max="9750" width="11.42578125" style="420"/>
    <col min="9751" max="9751" width="12.28515625" style="420" bestFit="1" customWidth="1"/>
    <col min="9752" max="9982" width="11.42578125" style="420"/>
    <col min="9983" max="9983" width="18.140625" style="420" customWidth="1"/>
    <col min="9984" max="9984" width="5.5703125" style="420" customWidth="1"/>
    <col min="9985" max="9985" width="6.5703125" style="420" customWidth="1"/>
    <col min="9986" max="9987" width="7" style="420" customWidth="1"/>
    <col min="9988" max="9988" width="7.140625" style="420" customWidth="1"/>
    <col min="9989" max="9989" width="7.28515625" style="420" customWidth="1"/>
    <col min="9990" max="9990" width="7" style="420" customWidth="1"/>
    <col min="9991" max="9991" width="7.140625" style="420" customWidth="1"/>
    <col min="9992" max="9992" width="6.7109375" style="420" customWidth="1"/>
    <col min="9993" max="9993" width="7" style="420" customWidth="1"/>
    <col min="9994" max="9994" width="6.5703125" style="420" customWidth="1"/>
    <col min="9995" max="9995" width="7.28515625" style="420" customWidth="1"/>
    <col min="9996" max="9996" width="7.140625" style="420" customWidth="1"/>
    <col min="9997" max="9997" width="7.42578125" style="420" customWidth="1"/>
    <col min="9998" max="9998" width="6.28515625" style="420" customWidth="1"/>
    <col min="9999" max="9999" width="6.5703125" style="420" customWidth="1"/>
    <col min="10000" max="10000" width="11.42578125" style="420"/>
    <col min="10001" max="10001" width="20" style="420" customWidth="1"/>
    <col min="10002" max="10002" width="8.85546875" style="420" customWidth="1"/>
    <col min="10003" max="10003" width="9" style="420" customWidth="1"/>
    <col min="10004" max="10006" width="11.42578125" style="420"/>
    <col min="10007" max="10007" width="12.28515625" style="420" bestFit="1" customWidth="1"/>
    <col min="10008" max="10238" width="11.42578125" style="420"/>
    <col min="10239" max="10239" width="18.140625" style="420" customWidth="1"/>
    <col min="10240" max="10240" width="5.5703125" style="420" customWidth="1"/>
    <col min="10241" max="10241" width="6.5703125" style="420" customWidth="1"/>
    <col min="10242" max="10243" width="7" style="420" customWidth="1"/>
    <col min="10244" max="10244" width="7.140625" style="420" customWidth="1"/>
    <col min="10245" max="10245" width="7.28515625" style="420" customWidth="1"/>
    <col min="10246" max="10246" width="7" style="420" customWidth="1"/>
    <col min="10247" max="10247" width="7.140625" style="420" customWidth="1"/>
    <col min="10248" max="10248" width="6.7109375" style="420" customWidth="1"/>
    <col min="10249" max="10249" width="7" style="420" customWidth="1"/>
    <col min="10250" max="10250" width="6.5703125" style="420" customWidth="1"/>
    <col min="10251" max="10251" width="7.28515625" style="420" customWidth="1"/>
    <col min="10252" max="10252" width="7.140625" style="420" customWidth="1"/>
    <col min="10253" max="10253" width="7.42578125" style="420" customWidth="1"/>
    <col min="10254" max="10254" width="6.28515625" style="420" customWidth="1"/>
    <col min="10255" max="10255" width="6.5703125" style="420" customWidth="1"/>
    <col min="10256" max="10256" width="11.42578125" style="420"/>
    <col min="10257" max="10257" width="20" style="420" customWidth="1"/>
    <col min="10258" max="10258" width="8.85546875" style="420" customWidth="1"/>
    <col min="10259" max="10259" width="9" style="420" customWidth="1"/>
    <col min="10260" max="10262" width="11.42578125" style="420"/>
    <col min="10263" max="10263" width="12.28515625" style="420" bestFit="1" customWidth="1"/>
    <col min="10264" max="10494" width="11.42578125" style="420"/>
    <col min="10495" max="10495" width="18.140625" style="420" customWidth="1"/>
    <col min="10496" max="10496" width="5.5703125" style="420" customWidth="1"/>
    <col min="10497" max="10497" width="6.5703125" style="420" customWidth="1"/>
    <col min="10498" max="10499" width="7" style="420" customWidth="1"/>
    <col min="10500" max="10500" width="7.140625" style="420" customWidth="1"/>
    <col min="10501" max="10501" width="7.28515625" style="420" customWidth="1"/>
    <col min="10502" max="10502" width="7" style="420" customWidth="1"/>
    <col min="10503" max="10503" width="7.140625" style="420" customWidth="1"/>
    <col min="10504" max="10504" width="6.7109375" style="420" customWidth="1"/>
    <col min="10505" max="10505" width="7" style="420" customWidth="1"/>
    <col min="10506" max="10506" width="6.5703125" style="420" customWidth="1"/>
    <col min="10507" max="10507" width="7.28515625" style="420" customWidth="1"/>
    <col min="10508" max="10508" width="7.140625" style="420" customWidth="1"/>
    <col min="10509" max="10509" width="7.42578125" style="420" customWidth="1"/>
    <col min="10510" max="10510" width="6.28515625" style="420" customWidth="1"/>
    <col min="10511" max="10511" width="6.5703125" style="420" customWidth="1"/>
    <col min="10512" max="10512" width="11.42578125" style="420"/>
    <col min="10513" max="10513" width="20" style="420" customWidth="1"/>
    <col min="10514" max="10514" width="8.85546875" style="420" customWidth="1"/>
    <col min="10515" max="10515" width="9" style="420" customWidth="1"/>
    <col min="10516" max="10518" width="11.42578125" style="420"/>
    <col min="10519" max="10519" width="12.28515625" style="420" bestFit="1" customWidth="1"/>
    <col min="10520" max="10750" width="11.42578125" style="420"/>
    <col min="10751" max="10751" width="18.140625" style="420" customWidth="1"/>
    <col min="10752" max="10752" width="5.5703125" style="420" customWidth="1"/>
    <col min="10753" max="10753" width="6.5703125" style="420" customWidth="1"/>
    <col min="10754" max="10755" width="7" style="420" customWidth="1"/>
    <col min="10756" max="10756" width="7.140625" style="420" customWidth="1"/>
    <col min="10757" max="10757" width="7.28515625" style="420" customWidth="1"/>
    <col min="10758" max="10758" width="7" style="420" customWidth="1"/>
    <col min="10759" max="10759" width="7.140625" style="420" customWidth="1"/>
    <col min="10760" max="10760" width="6.7109375" style="420" customWidth="1"/>
    <col min="10761" max="10761" width="7" style="420" customWidth="1"/>
    <col min="10762" max="10762" width="6.5703125" style="420" customWidth="1"/>
    <col min="10763" max="10763" width="7.28515625" style="420" customWidth="1"/>
    <col min="10764" max="10764" width="7.140625" style="420" customWidth="1"/>
    <col min="10765" max="10765" width="7.42578125" style="420" customWidth="1"/>
    <col min="10766" max="10766" width="6.28515625" style="420" customWidth="1"/>
    <col min="10767" max="10767" width="6.5703125" style="420" customWidth="1"/>
    <col min="10768" max="10768" width="11.42578125" style="420"/>
    <col min="10769" max="10769" width="20" style="420" customWidth="1"/>
    <col min="10770" max="10770" width="8.85546875" style="420" customWidth="1"/>
    <col min="10771" max="10771" width="9" style="420" customWidth="1"/>
    <col min="10772" max="10774" width="11.42578125" style="420"/>
    <col min="10775" max="10775" width="12.28515625" style="420" bestFit="1" customWidth="1"/>
    <col min="10776" max="11006" width="11.42578125" style="420"/>
    <col min="11007" max="11007" width="18.140625" style="420" customWidth="1"/>
    <col min="11008" max="11008" width="5.5703125" style="420" customWidth="1"/>
    <col min="11009" max="11009" width="6.5703125" style="420" customWidth="1"/>
    <col min="11010" max="11011" width="7" style="420" customWidth="1"/>
    <col min="11012" max="11012" width="7.140625" style="420" customWidth="1"/>
    <col min="11013" max="11013" width="7.28515625" style="420" customWidth="1"/>
    <col min="11014" max="11014" width="7" style="420" customWidth="1"/>
    <col min="11015" max="11015" width="7.140625" style="420" customWidth="1"/>
    <col min="11016" max="11016" width="6.7109375" style="420" customWidth="1"/>
    <col min="11017" max="11017" width="7" style="420" customWidth="1"/>
    <col min="11018" max="11018" width="6.5703125" style="420" customWidth="1"/>
    <col min="11019" max="11019" width="7.28515625" style="420" customWidth="1"/>
    <col min="11020" max="11020" width="7.140625" style="420" customWidth="1"/>
    <col min="11021" max="11021" width="7.42578125" style="420" customWidth="1"/>
    <col min="11022" max="11022" width="6.28515625" style="420" customWidth="1"/>
    <col min="11023" max="11023" width="6.5703125" style="420" customWidth="1"/>
    <col min="11024" max="11024" width="11.42578125" style="420"/>
    <col min="11025" max="11025" width="20" style="420" customWidth="1"/>
    <col min="11026" max="11026" width="8.85546875" style="420" customWidth="1"/>
    <col min="11027" max="11027" width="9" style="420" customWidth="1"/>
    <col min="11028" max="11030" width="11.42578125" style="420"/>
    <col min="11031" max="11031" width="12.28515625" style="420" bestFit="1" customWidth="1"/>
    <col min="11032" max="11262" width="11.42578125" style="420"/>
    <col min="11263" max="11263" width="18.140625" style="420" customWidth="1"/>
    <col min="11264" max="11264" width="5.5703125" style="420" customWidth="1"/>
    <col min="11265" max="11265" width="6.5703125" style="420" customWidth="1"/>
    <col min="11266" max="11267" width="7" style="420" customWidth="1"/>
    <col min="11268" max="11268" width="7.140625" style="420" customWidth="1"/>
    <col min="11269" max="11269" width="7.28515625" style="420" customWidth="1"/>
    <col min="11270" max="11270" width="7" style="420" customWidth="1"/>
    <col min="11271" max="11271" width="7.140625" style="420" customWidth="1"/>
    <col min="11272" max="11272" width="6.7109375" style="420" customWidth="1"/>
    <col min="11273" max="11273" width="7" style="420" customWidth="1"/>
    <col min="11274" max="11274" width="6.5703125" style="420" customWidth="1"/>
    <col min="11275" max="11275" width="7.28515625" style="420" customWidth="1"/>
    <col min="11276" max="11276" width="7.140625" style="420" customWidth="1"/>
    <col min="11277" max="11277" width="7.42578125" style="420" customWidth="1"/>
    <col min="11278" max="11278" width="6.28515625" style="420" customWidth="1"/>
    <col min="11279" max="11279" width="6.5703125" style="420" customWidth="1"/>
    <col min="11280" max="11280" width="11.42578125" style="420"/>
    <col min="11281" max="11281" width="20" style="420" customWidth="1"/>
    <col min="11282" max="11282" width="8.85546875" style="420" customWidth="1"/>
    <col min="11283" max="11283" width="9" style="420" customWidth="1"/>
    <col min="11284" max="11286" width="11.42578125" style="420"/>
    <col min="11287" max="11287" width="12.28515625" style="420" bestFit="1" customWidth="1"/>
    <col min="11288" max="11518" width="11.42578125" style="420"/>
    <col min="11519" max="11519" width="18.140625" style="420" customWidth="1"/>
    <col min="11520" max="11520" width="5.5703125" style="420" customWidth="1"/>
    <col min="11521" max="11521" width="6.5703125" style="420" customWidth="1"/>
    <col min="11522" max="11523" width="7" style="420" customWidth="1"/>
    <col min="11524" max="11524" width="7.140625" style="420" customWidth="1"/>
    <col min="11525" max="11525" width="7.28515625" style="420" customWidth="1"/>
    <col min="11526" max="11526" width="7" style="420" customWidth="1"/>
    <col min="11527" max="11527" width="7.140625" style="420" customWidth="1"/>
    <col min="11528" max="11528" width="6.7109375" style="420" customWidth="1"/>
    <col min="11529" max="11529" width="7" style="420" customWidth="1"/>
    <col min="11530" max="11530" width="6.5703125" style="420" customWidth="1"/>
    <col min="11531" max="11531" width="7.28515625" style="420" customWidth="1"/>
    <col min="11532" max="11532" width="7.140625" style="420" customWidth="1"/>
    <col min="11533" max="11533" width="7.42578125" style="420" customWidth="1"/>
    <col min="11534" max="11534" width="6.28515625" style="420" customWidth="1"/>
    <col min="11535" max="11535" width="6.5703125" style="420" customWidth="1"/>
    <col min="11536" max="11536" width="11.42578125" style="420"/>
    <col min="11537" max="11537" width="20" style="420" customWidth="1"/>
    <col min="11538" max="11538" width="8.85546875" style="420" customWidth="1"/>
    <col min="11539" max="11539" width="9" style="420" customWidth="1"/>
    <col min="11540" max="11542" width="11.42578125" style="420"/>
    <col min="11543" max="11543" width="12.28515625" style="420" bestFit="1" customWidth="1"/>
    <col min="11544" max="11774" width="11.42578125" style="420"/>
    <col min="11775" max="11775" width="18.140625" style="420" customWidth="1"/>
    <col min="11776" max="11776" width="5.5703125" style="420" customWidth="1"/>
    <col min="11777" max="11777" width="6.5703125" style="420" customWidth="1"/>
    <col min="11778" max="11779" width="7" style="420" customWidth="1"/>
    <col min="11780" max="11780" width="7.140625" style="420" customWidth="1"/>
    <col min="11781" max="11781" width="7.28515625" style="420" customWidth="1"/>
    <col min="11782" max="11782" width="7" style="420" customWidth="1"/>
    <col min="11783" max="11783" width="7.140625" style="420" customWidth="1"/>
    <col min="11784" max="11784" width="6.7109375" style="420" customWidth="1"/>
    <col min="11785" max="11785" width="7" style="420" customWidth="1"/>
    <col min="11786" max="11786" width="6.5703125" style="420" customWidth="1"/>
    <col min="11787" max="11787" width="7.28515625" style="420" customWidth="1"/>
    <col min="11788" max="11788" width="7.140625" style="420" customWidth="1"/>
    <col min="11789" max="11789" width="7.42578125" style="420" customWidth="1"/>
    <col min="11790" max="11790" width="6.28515625" style="420" customWidth="1"/>
    <col min="11791" max="11791" width="6.5703125" style="420" customWidth="1"/>
    <col min="11792" max="11792" width="11.42578125" style="420"/>
    <col min="11793" max="11793" width="20" style="420" customWidth="1"/>
    <col min="11794" max="11794" width="8.85546875" style="420" customWidth="1"/>
    <col min="11795" max="11795" width="9" style="420" customWidth="1"/>
    <col min="11796" max="11798" width="11.42578125" style="420"/>
    <col min="11799" max="11799" width="12.28515625" style="420" bestFit="1" customWidth="1"/>
    <col min="11800" max="12030" width="11.42578125" style="420"/>
    <col min="12031" max="12031" width="18.140625" style="420" customWidth="1"/>
    <col min="12032" max="12032" width="5.5703125" style="420" customWidth="1"/>
    <col min="12033" max="12033" width="6.5703125" style="420" customWidth="1"/>
    <col min="12034" max="12035" width="7" style="420" customWidth="1"/>
    <col min="12036" max="12036" width="7.140625" style="420" customWidth="1"/>
    <col min="12037" max="12037" width="7.28515625" style="420" customWidth="1"/>
    <col min="12038" max="12038" width="7" style="420" customWidth="1"/>
    <col min="12039" max="12039" width="7.140625" style="420" customWidth="1"/>
    <col min="12040" max="12040" width="6.7109375" style="420" customWidth="1"/>
    <col min="12041" max="12041" width="7" style="420" customWidth="1"/>
    <col min="12042" max="12042" width="6.5703125" style="420" customWidth="1"/>
    <col min="12043" max="12043" width="7.28515625" style="420" customWidth="1"/>
    <col min="12044" max="12044" width="7.140625" style="420" customWidth="1"/>
    <col min="12045" max="12045" width="7.42578125" style="420" customWidth="1"/>
    <col min="12046" max="12046" width="6.28515625" style="420" customWidth="1"/>
    <col min="12047" max="12047" width="6.5703125" style="420" customWidth="1"/>
    <col min="12048" max="12048" width="11.42578125" style="420"/>
    <col min="12049" max="12049" width="20" style="420" customWidth="1"/>
    <col min="12050" max="12050" width="8.85546875" style="420" customWidth="1"/>
    <col min="12051" max="12051" width="9" style="420" customWidth="1"/>
    <col min="12052" max="12054" width="11.42578125" style="420"/>
    <col min="12055" max="12055" width="12.28515625" style="420" bestFit="1" customWidth="1"/>
    <col min="12056" max="12286" width="11.42578125" style="420"/>
    <col min="12287" max="12287" width="18.140625" style="420" customWidth="1"/>
    <col min="12288" max="12288" width="5.5703125" style="420" customWidth="1"/>
    <col min="12289" max="12289" width="6.5703125" style="420" customWidth="1"/>
    <col min="12290" max="12291" width="7" style="420" customWidth="1"/>
    <col min="12292" max="12292" width="7.140625" style="420" customWidth="1"/>
    <col min="12293" max="12293" width="7.28515625" style="420" customWidth="1"/>
    <col min="12294" max="12294" width="7" style="420" customWidth="1"/>
    <col min="12295" max="12295" width="7.140625" style="420" customWidth="1"/>
    <col min="12296" max="12296" width="6.7109375" style="420" customWidth="1"/>
    <col min="12297" max="12297" width="7" style="420" customWidth="1"/>
    <col min="12298" max="12298" width="6.5703125" style="420" customWidth="1"/>
    <col min="12299" max="12299" width="7.28515625" style="420" customWidth="1"/>
    <col min="12300" max="12300" width="7.140625" style="420" customWidth="1"/>
    <col min="12301" max="12301" width="7.42578125" style="420" customWidth="1"/>
    <col min="12302" max="12302" width="6.28515625" style="420" customWidth="1"/>
    <col min="12303" max="12303" width="6.5703125" style="420" customWidth="1"/>
    <col min="12304" max="12304" width="11.42578125" style="420"/>
    <col min="12305" max="12305" width="20" style="420" customWidth="1"/>
    <col min="12306" max="12306" width="8.85546875" style="420" customWidth="1"/>
    <col min="12307" max="12307" width="9" style="420" customWidth="1"/>
    <col min="12308" max="12310" width="11.42578125" style="420"/>
    <col min="12311" max="12311" width="12.28515625" style="420" bestFit="1" customWidth="1"/>
    <col min="12312" max="12542" width="11.42578125" style="420"/>
    <col min="12543" max="12543" width="18.140625" style="420" customWidth="1"/>
    <col min="12544" max="12544" width="5.5703125" style="420" customWidth="1"/>
    <col min="12545" max="12545" width="6.5703125" style="420" customWidth="1"/>
    <col min="12546" max="12547" width="7" style="420" customWidth="1"/>
    <col min="12548" max="12548" width="7.140625" style="420" customWidth="1"/>
    <col min="12549" max="12549" width="7.28515625" style="420" customWidth="1"/>
    <col min="12550" max="12550" width="7" style="420" customWidth="1"/>
    <col min="12551" max="12551" width="7.140625" style="420" customWidth="1"/>
    <col min="12552" max="12552" width="6.7109375" style="420" customWidth="1"/>
    <col min="12553" max="12553" width="7" style="420" customWidth="1"/>
    <col min="12554" max="12554" width="6.5703125" style="420" customWidth="1"/>
    <col min="12555" max="12555" width="7.28515625" style="420" customWidth="1"/>
    <col min="12556" max="12556" width="7.140625" style="420" customWidth="1"/>
    <col min="12557" max="12557" width="7.42578125" style="420" customWidth="1"/>
    <col min="12558" max="12558" width="6.28515625" style="420" customWidth="1"/>
    <col min="12559" max="12559" width="6.5703125" style="420" customWidth="1"/>
    <col min="12560" max="12560" width="11.42578125" style="420"/>
    <col min="12561" max="12561" width="20" style="420" customWidth="1"/>
    <col min="12562" max="12562" width="8.85546875" style="420" customWidth="1"/>
    <col min="12563" max="12563" width="9" style="420" customWidth="1"/>
    <col min="12564" max="12566" width="11.42578125" style="420"/>
    <col min="12567" max="12567" width="12.28515625" style="420" bestFit="1" customWidth="1"/>
    <col min="12568" max="12798" width="11.42578125" style="420"/>
    <col min="12799" max="12799" width="18.140625" style="420" customWidth="1"/>
    <col min="12800" max="12800" width="5.5703125" style="420" customWidth="1"/>
    <col min="12801" max="12801" width="6.5703125" style="420" customWidth="1"/>
    <col min="12802" max="12803" width="7" style="420" customWidth="1"/>
    <col min="12804" max="12804" width="7.140625" style="420" customWidth="1"/>
    <col min="12805" max="12805" width="7.28515625" style="420" customWidth="1"/>
    <col min="12806" max="12806" width="7" style="420" customWidth="1"/>
    <col min="12807" max="12807" width="7.140625" style="420" customWidth="1"/>
    <col min="12808" max="12808" width="6.7109375" style="420" customWidth="1"/>
    <col min="12809" max="12809" width="7" style="420" customWidth="1"/>
    <col min="12810" max="12810" width="6.5703125" style="420" customWidth="1"/>
    <col min="12811" max="12811" width="7.28515625" style="420" customWidth="1"/>
    <col min="12812" max="12812" width="7.140625" style="420" customWidth="1"/>
    <col min="12813" max="12813" width="7.42578125" style="420" customWidth="1"/>
    <col min="12814" max="12814" width="6.28515625" style="420" customWidth="1"/>
    <col min="12815" max="12815" width="6.5703125" style="420" customWidth="1"/>
    <col min="12816" max="12816" width="11.42578125" style="420"/>
    <col min="12817" max="12817" width="20" style="420" customWidth="1"/>
    <col min="12818" max="12818" width="8.85546875" style="420" customWidth="1"/>
    <col min="12819" max="12819" width="9" style="420" customWidth="1"/>
    <col min="12820" max="12822" width="11.42578125" style="420"/>
    <col min="12823" max="12823" width="12.28515625" style="420" bestFit="1" customWidth="1"/>
    <col min="12824" max="13054" width="11.42578125" style="420"/>
    <col min="13055" max="13055" width="18.140625" style="420" customWidth="1"/>
    <col min="13056" max="13056" width="5.5703125" style="420" customWidth="1"/>
    <col min="13057" max="13057" width="6.5703125" style="420" customWidth="1"/>
    <col min="13058" max="13059" width="7" style="420" customWidth="1"/>
    <col min="13060" max="13060" width="7.140625" style="420" customWidth="1"/>
    <col min="13061" max="13061" width="7.28515625" style="420" customWidth="1"/>
    <col min="13062" max="13062" width="7" style="420" customWidth="1"/>
    <col min="13063" max="13063" width="7.140625" style="420" customWidth="1"/>
    <col min="13064" max="13064" width="6.7109375" style="420" customWidth="1"/>
    <col min="13065" max="13065" width="7" style="420" customWidth="1"/>
    <col min="13066" max="13066" width="6.5703125" style="420" customWidth="1"/>
    <col min="13067" max="13067" width="7.28515625" style="420" customWidth="1"/>
    <col min="13068" max="13068" width="7.140625" style="420" customWidth="1"/>
    <col min="13069" max="13069" width="7.42578125" style="420" customWidth="1"/>
    <col min="13070" max="13070" width="6.28515625" style="420" customWidth="1"/>
    <col min="13071" max="13071" width="6.5703125" style="420" customWidth="1"/>
    <col min="13072" max="13072" width="11.42578125" style="420"/>
    <col min="13073" max="13073" width="20" style="420" customWidth="1"/>
    <col min="13074" max="13074" width="8.85546875" style="420" customWidth="1"/>
    <col min="13075" max="13075" width="9" style="420" customWidth="1"/>
    <col min="13076" max="13078" width="11.42578125" style="420"/>
    <col min="13079" max="13079" width="12.28515625" style="420" bestFit="1" customWidth="1"/>
    <col min="13080" max="13310" width="11.42578125" style="420"/>
    <col min="13311" max="13311" width="18.140625" style="420" customWidth="1"/>
    <col min="13312" max="13312" width="5.5703125" style="420" customWidth="1"/>
    <col min="13313" max="13313" width="6.5703125" style="420" customWidth="1"/>
    <col min="13314" max="13315" width="7" style="420" customWidth="1"/>
    <col min="13316" max="13316" width="7.140625" style="420" customWidth="1"/>
    <col min="13317" max="13317" width="7.28515625" style="420" customWidth="1"/>
    <col min="13318" max="13318" width="7" style="420" customWidth="1"/>
    <col min="13319" max="13319" width="7.140625" style="420" customWidth="1"/>
    <col min="13320" max="13320" width="6.7109375" style="420" customWidth="1"/>
    <col min="13321" max="13321" width="7" style="420" customWidth="1"/>
    <col min="13322" max="13322" width="6.5703125" style="420" customWidth="1"/>
    <col min="13323" max="13323" width="7.28515625" style="420" customWidth="1"/>
    <col min="13324" max="13324" width="7.140625" style="420" customWidth="1"/>
    <col min="13325" max="13325" width="7.42578125" style="420" customWidth="1"/>
    <col min="13326" max="13326" width="6.28515625" style="420" customWidth="1"/>
    <col min="13327" max="13327" width="6.5703125" style="420" customWidth="1"/>
    <col min="13328" max="13328" width="11.42578125" style="420"/>
    <col min="13329" max="13329" width="20" style="420" customWidth="1"/>
    <col min="13330" max="13330" width="8.85546875" style="420" customWidth="1"/>
    <col min="13331" max="13331" width="9" style="420" customWidth="1"/>
    <col min="13332" max="13334" width="11.42578125" style="420"/>
    <col min="13335" max="13335" width="12.28515625" style="420" bestFit="1" customWidth="1"/>
    <col min="13336" max="13566" width="11.42578125" style="420"/>
    <col min="13567" max="13567" width="18.140625" style="420" customWidth="1"/>
    <col min="13568" max="13568" width="5.5703125" style="420" customWidth="1"/>
    <col min="13569" max="13569" width="6.5703125" style="420" customWidth="1"/>
    <col min="13570" max="13571" width="7" style="420" customWidth="1"/>
    <col min="13572" max="13572" width="7.140625" style="420" customWidth="1"/>
    <col min="13573" max="13573" width="7.28515625" style="420" customWidth="1"/>
    <col min="13574" max="13574" width="7" style="420" customWidth="1"/>
    <col min="13575" max="13575" width="7.140625" style="420" customWidth="1"/>
    <col min="13576" max="13576" width="6.7109375" style="420" customWidth="1"/>
    <col min="13577" max="13577" width="7" style="420" customWidth="1"/>
    <col min="13578" max="13578" width="6.5703125" style="420" customWidth="1"/>
    <col min="13579" max="13579" width="7.28515625" style="420" customWidth="1"/>
    <col min="13580" max="13580" width="7.140625" style="420" customWidth="1"/>
    <col min="13581" max="13581" width="7.42578125" style="420" customWidth="1"/>
    <col min="13582" max="13582" width="6.28515625" style="420" customWidth="1"/>
    <col min="13583" max="13583" width="6.5703125" style="420" customWidth="1"/>
    <col min="13584" max="13584" width="11.42578125" style="420"/>
    <col min="13585" max="13585" width="20" style="420" customWidth="1"/>
    <col min="13586" max="13586" width="8.85546875" style="420" customWidth="1"/>
    <col min="13587" max="13587" width="9" style="420" customWidth="1"/>
    <col min="13588" max="13590" width="11.42578125" style="420"/>
    <col min="13591" max="13591" width="12.28515625" style="420" bestFit="1" customWidth="1"/>
    <col min="13592" max="13822" width="11.42578125" style="420"/>
    <col min="13823" max="13823" width="18.140625" style="420" customWidth="1"/>
    <col min="13824" max="13824" width="5.5703125" style="420" customWidth="1"/>
    <col min="13825" max="13825" width="6.5703125" style="420" customWidth="1"/>
    <col min="13826" max="13827" width="7" style="420" customWidth="1"/>
    <col min="13828" max="13828" width="7.140625" style="420" customWidth="1"/>
    <col min="13829" max="13829" width="7.28515625" style="420" customWidth="1"/>
    <col min="13830" max="13830" width="7" style="420" customWidth="1"/>
    <col min="13831" max="13831" width="7.140625" style="420" customWidth="1"/>
    <col min="13832" max="13832" width="6.7109375" style="420" customWidth="1"/>
    <col min="13833" max="13833" width="7" style="420" customWidth="1"/>
    <col min="13834" max="13834" width="6.5703125" style="420" customWidth="1"/>
    <col min="13835" max="13835" width="7.28515625" style="420" customWidth="1"/>
    <col min="13836" max="13836" width="7.140625" style="420" customWidth="1"/>
    <col min="13837" max="13837" width="7.42578125" style="420" customWidth="1"/>
    <col min="13838" max="13838" width="6.28515625" style="420" customWidth="1"/>
    <col min="13839" max="13839" width="6.5703125" style="420" customWidth="1"/>
    <col min="13840" max="13840" width="11.42578125" style="420"/>
    <col min="13841" max="13841" width="20" style="420" customWidth="1"/>
    <col min="13842" max="13842" width="8.85546875" style="420" customWidth="1"/>
    <col min="13843" max="13843" width="9" style="420" customWidth="1"/>
    <col min="13844" max="13846" width="11.42578125" style="420"/>
    <col min="13847" max="13847" width="12.28515625" style="420" bestFit="1" customWidth="1"/>
    <col min="13848" max="14078" width="11.42578125" style="420"/>
    <col min="14079" max="14079" width="18.140625" style="420" customWidth="1"/>
    <col min="14080" max="14080" width="5.5703125" style="420" customWidth="1"/>
    <col min="14081" max="14081" width="6.5703125" style="420" customWidth="1"/>
    <col min="14082" max="14083" width="7" style="420" customWidth="1"/>
    <col min="14084" max="14084" width="7.140625" style="420" customWidth="1"/>
    <col min="14085" max="14085" width="7.28515625" style="420" customWidth="1"/>
    <col min="14086" max="14086" width="7" style="420" customWidth="1"/>
    <col min="14087" max="14087" width="7.140625" style="420" customWidth="1"/>
    <col min="14088" max="14088" width="6.7109375" style="420" customWidth="1"/>
    <col min="14089" max="14089" width="7" style="420" customWidth="1"/>
    <col min="14090" max="14090" width="6.5703125" style="420" customWidth="1"/>
    <col min="14091" max="14091" width="7.28515625" style="420" customWidth="1"/>
    <col min="14092" max="14092" width="7.140625" style="420" customWidth="1"/>
    <col min="14093" max="14093" width="7.42578125" style="420" customWidth="1"/>
    <col min="14094" max="14094" width="6.28515625" style="420" customWidth="1"/>
    <col min="14095" max="14095" width="6.5703125" style="420" customWidth="1"/>
    <col min="14096" max="14096" width="11.42578125" style="420"/>
    <col min="14097" max="14097" width="20" style="420" customWidth="1"/>
    <col min="14098" max="14098" width="8.85546875" style="420" customWidth="1"/>
    <col min="14099" max="14099" width="9" style="420" customWidth="1"/>
    <col min="14100" max="14102" width="11.42578125" style="420"/>
    <col min="14103" max="14103" width="12.28515625" style="420" bestFit="1" customWidth="1"/>
    <col min="14104" max="14334" width="11.42578125" style="420"/>
    <col min="14335" max="14335" width="18.140625" style="420" customWidth="1"/>
    <col min="14336" max="14336" width="5.5703125" style="420" customWidth="1"/>
    <col min="14337" max="14337" width="6.5703125" style="420" customWidth="1"/>
    <col min="14338" max="14339" width="7" style="420" customWidth="1"/>
    <col min="14340" max="14340" width="7.140625" style="420" customWidth="1"/>
    <col min="14341" max="14341" width="7.28515625" style="420" customWidth="1"/>
    <col min="14342" max="14342" width="7" style="420" customWidth="1"/>
    <col min="14343" max="14343" width="7.140625" style="420" customWidth="1"/>
    <col min="14344" max="14344" width="6.7109375" style="420" customWidth="1"/>
    <col min="14345" max="14345" width="7" style="420" customWidth="1"/>
    <col min="14346" max="14346" width="6.5703125" style="420" customWidth="1"/>
    <col min="14347" max="14347" width="7.28515625" style="420" customWidth="1"/>
    <col min="14348" max="14348" width="7.140625" style="420" customWidth="1"/>
    <col min="14349" max="14349" width="7.42578125" style="420" customWidth="1"/>
    <col min="14350" max="14350" width="6.28515625" style="420" customWidth="1"/>
    <col min="14351" max="14351" width="6.5703125" style="420" customWidth="1"/>
    <col min="14352" max="14352" width="11.42578125" style="420"/>
    <col min="14353" max="14353" width="20" style="420" customWidth="1"/>
    <col min="14354" max="14354" width="8.85546875" style="420" customWidth="1"/>
    <col min="14355" max="14355" width="9" style="420" customWidth="1"/>
    <col min="14356" max="14358" width="11.42578125" style="420"/>
    <col min="14359" max="14359" width="12.28515625" style="420" bestFit="1" customWidth="1"/>
    <col min="14360" max="14590" width="11.42578125" style="420"/>
    <col min="14591" max="14591" width="18.140625" style="420" customWidth="1"/>
    <col min="14592" max="14592" width="5.5703125" style="420" customWidth="1"/>
    <col min="14593" max="14593" width="6.5703125" style="420" customWidth="1"/>
    <col min="14594" max="14595" width="7" style="420" customWidth="1"/>
    <col min="14596" max="14596" width="7.140625" style="420" customWidth="1"/>
    <col min="14597" max="14597" width="7.28515625" style="420" customWidth="1"/>
    <col min="14598" max="14598" width="7" style="420" customWidth="1"/>
    <col min="14599" max="14599" width="7.140625" style="420" customWidth="1"/>
    <col min="14600" max="14600" width="6.7109375" style="420" customWidth="1"/>
    <col min="14601" max="14601" width="7" style="420" customWidth="1"/>
    <col min="14602" max="14602" width="6.5703125" style="420" customWidth="1"/>
    <col min="14603" max="14603" width="7.28515625" style="420" customWidth="1"/>
    <col min="14604" max="14604" width="7.140625" style="420" customWidth="1"/>
    <col min="14605" max="14605" width="7.42578125" style="420" customWidth="1"/>
    <col min="14606" max="14606" width="6.28515625" style="420" customWidth="1"/>
    <col min="14607" max="14607" width="6.5703125" style="420" customWidth="1"/>
    <col min="14608" max="14608" width="11.42578125" style="420"/>
    <col min="14609" max="14609" width="20" style="420" customWidth="1"/>
    <col min="14610" max="14610" width="8.85546875" style="420" customWidth="1"/>
    <col min="14611" max="14611" width="9" style="420" customWidth="1"/>
    <col min="14612" max="14614" width="11.42578125" style="420"/>
    <col min="14615" max="14615" width="12.28515625" style="420" bestFit="1" customWidth="1"/>
    <col min="14616" max="14846" width="11.42578125" style="420"/>
    <col min="14847" max="14847" width="18.140625" style="420" customWidth="1"/>
    <col min="14848" max="14848" width="5.5703125" style="420" customWidth="1"/>
    <col min="14849" max="14849" width="6.5703125" style="420" customWidth="1"/>
    <col min="14850" max="14851" width="7" style="420" customWidth="1"/>
    <col min="14852" max="14852" width="7.140625" style="420" customWidth="1"/>
    <col min="14853" max="14853" width="7.28515625" style="420" customWidth="1"/>
    <col min="14854" max="14854" width="7" style="420" customWidth="1"/>
    <col min="14855" max="14855" width="7.140625" style="420" customWidth="1"/>
    <col min="14856" max="14856" width="6.7109375" style="420" customWidth="1"/>
    <col min="14857" max="14857" width="7" style="420" customWidth="1"/>
    <col min="14858" max="14858" width="6.5703125" style="420" customWidth="1"/>
    <col min="14859" max="14859" width="7.28515625" style="420" customWidth="1"/>
    <col min="14860" max="14860" width="7.140625" style="420" customWidth="1"/>
    <col min="14861" max="14861" width="7.42578125" style="420" customWidth="1"/>
    <col min="14862" max="14862" width="6.28515625" style="420" customWidth="1"/>
    <col min="14863" max="14863" width="6.5703125" style="420" customWidth="1"/>
    <col min="14864" max="14864" width="11.42578125" style="420"/>
    <col min="14865" max="14865" width="20" style="420" customWidth="1"/>
    <col min="14866" max="14866" width="8.85546875" style="420" customWidth="1"/>
    <col min="14867" max="14867" width="9" style="420" customWidth="1"/>
    <col min="14868" max="14870" width="11.42578125" style="420"/>
    <col min="14871" max="14871" width="12.28515625" style="420" bestFit="1" customWidth="1"/>
    <col min="14872" max="15102" width="11.42578125" style="420"/>
    <col min="15103" max="15103" width="18.140625" style="420" customWidth="1"/>
    <col min="15104" max="15104" width="5.5703125" style="420" customWidth="1"/>
    <col min="15105" max="15105" width="6.5703125" style="420" customWidth="1"/>
    <col min="15106" max="15107" width="7" style="420" customWidth="1"/>
    <col min="15108" max="15108" width="7.140625" style="420" customWidth="1"/>
    <col min="15109" max="15109" width="7.28515625" style="420" customWidth="1"/>
    <col min="15110" max="15110" width="7" style="420" customWidth="1"/>
    <col min="15111" max="15111" width="7.140625" style="420" customWidth="1"/>
    <col min="15112" max="15112" width="6.7109375" style="420" customWidth="1"/>
    <col min="15113" max="15113" width="7" style="420" customWidth="1"/>
    <col min="15114" max="15114" width="6.5703125" style="420" customWidth="1"/>
    <col min="15115" max="15115" width="7.28515625" style="420" customWidth="1"/>
    <col min="15116" max="15116" width="7.140625" style="420" customWidth="1"/>
    <col min="15117" max="15117" width="7.42578125" style="420" customWidth="1"/>
    <col min="15118" max="15118" width="6.28515625" style="420" customWidth="1"/>
    <col min="15119" max="15119" width="6.5703125" style="420" customWidth="1"/>
    <col min="15120" max="15120" width="11.42578125" style="420"/>
    <col min="15121" max="15121" width="20" style="420" customWidth="1"/>
    <col min="15122" max="15122" width="8.85546875" style="420" customWidth="1"/>
    <col min="15123" max="15123" width="9" style="420" customWidth="1"/>
    <col min="15124" max="15126" width="11.42578125" style="420"/>
    <col min="15127" max="15127" width="12.28515625" style="420" bestFit="1" customWidth="1"/>
    <col min="15128" max="15358" width="11.42578125" style="420"/>
    <col min="15359" max="15359" width="18.140625" style="420" customWidth="1"/>
    <col min="15360" max="15360" width="5.5703125" style="420" customWidth="1"/>
    <col min="15361" max="15361" width="6.5703125" style="420" customWidth="1"/>
    <col min="15362" max="15363" width="7" style="420" customWidth="1"/>
    <col min="15364" max="15364" width="7.140625" style="420" customWidth="1"/>
    <col min="15365" max="15365" width="7.28515625" style="420" customWidth="1"/>
    <col min="15366" max="15366" width="7" style="420" customWidth="1"/>
    <col min="15367" max="15367" width="7.140625" style="420" customWidth="1"/>
    <col min="15368" max="15368" width="6.7109375" style="420" customWidth="1"/>
    <col min="15369" max="15369" width="7" style="420" customWidth="1"/>
    <col min="15370" max="15370" width="6.5703125" style="420" customWidth="1"/>
    <col min="15371" max="15371" width="7.28515625" style="420" customWidth="1"/>
    <col min="15372" max="15372" width="7.140625" style="420" customWidth="1"/>
    <col min="15373" max="15373" width="7.42578125" style="420" customWidth="1"/>
    <col min="15374" max="15374" width="6.28515625" style="420" customWidth="1"/>
    <col min="15375" max="15375" width="6.5703125" style="420" customWidth="1"/>
    <col min="15376" max="15376" width="11.42578125" style="420"/>
    <col min="15377" max="15377" width="20" style="420" customWidth="1"/>
    <col min="15378" max="15378" width="8.85546875" style="420" customWidth="1"/>
    <col min="15379" max="15379" width="9" style="420" customWidth="1"/>
    <col min="15380" max="15382" width="11.42578125" style="420"/>
    <col min="15383" max="15383" width="12.28515625" style="420" bestFit="1" customWidth="1"/>
    <col min="15384" max="15614" width="11.42578125" style="420"/>
    <col min="15615" max="15615" width="18.140625" style="420" customWidth="1"/>
    <col min="15616" max="15616" width="5.5703125" style="420" customWidth="1"/>
    <col min="15617" max="15617" width="6.5703125" style="420" customWidth="1"/>
    <col min="15618" max="15619" width="7" style="420" customWidth="1"/>
    <col min="15620" max="15620" width="7.140625" style="420" customWidth="1"/>
    <col min="15621" max="15621" width="7.28515625" style="420" customWidth="1"/>
    <col min="15622" max="15622" width="7" style="420" customWidth="1"/>
    <col min="15623" max="15623" width="7.140625" style="420" customWidth="1"/>
    <col min="15624" max="15624" width="6.7109375" style="420" customWidth="1"/>
    <col min="15625" max="15625" width="7" style="420" customWidth="1"/>
    <col min="15626" max="15626" width="6.5703125" style="420" customWidth="1"/>
    <col min="15627" max="15627" width="7.28515625" style="420" customWidth="1"/>
    <col min="15628" max="15628" width="7.140625" style="420" customWidth="1"/>
    <col min="15629" max="15629" width="7.42578125" style="420" customWidth="1"/>
    <col min="15630" max="15630" width="6.28515625" style="420" customWidth="1"/>
    <col min="15631" max="15631" width="6.5703125" style="420" customWidth="1"/>
    <col min="15632" max="15632" width="11.42578125" style="420"/>
    <col min="15633" max="15633" width="20" style="420" customWidth="1"/>
    <col min="15634" max="15634" width="8.85546875" style="420" customWidth="1"/>
    <col min="15635" max="15635" width="9" style="420" customWidth="1"/>
    <col min="15636" max="15638" width="11.42578125" style="420"/>
    <col min="15639" max="15639" width="12.28515625" style="420" bestFit="1" customWidth="1"/>
    <col min="15640" max="15870" width="11.42578125" style="420"/>
    <col min="15871" max="15871" width="18.140625" style="420" customWidth="1"/>
    <col min="15872" max="15872" width="5.5703125" style="420" customWidth="1"/>
    <col min="15873" max="15873" width="6.5703125" style="420" customWidth="1"/>
    <col min="15874" max="15875" width="7" style="420" customWidth="1"/>
    <col min="15876" max="15876" width="7.140625" style="420" customWidth="1"/>
    <col min="15877" max="15877" width="7.28515625" style="420" customWidth="1"/>
    <col min="15878" max="15878" width="7" style="420" customWidth="1"/>
    <col min="15879" max="15879" width="7.140625" style="420" customWidth="1"/>
    <col min="15880" max="15880" width="6.7109375" style="420" customWidth="1"/>
    <col min="15881" max="15881" width="7" style="420" customWidth="1"/>
    <col min="15882" max="15882" width="6.5703125" style="420" customWidth="1"/>
    <col min="15883" max="15883" width="7.28515625" style="420" customWidth="1"/>
    <col min="15884" max="15884" width="7.140625" style="420" customWidth="1"/>
    <col min="15885" max="15885" width="7.42578125" style="420" customWidth="1"/>
    <col min="15886" max="15886" width="6.28515625" style="420" customWidth="1"/>
    <col min="15887" max="15887" width="6.5703125" style="420" customWidth="1"/>
    <col min="15888" max="15888" width="11.42578125" style="420"/>
    <col min="15889" max="15889" width="20" style="420" customWidth="1"/>
    <col min="15890" max="15890" width="8.85546875" style="420" customWidth="1"/>
    <col min="15891" max="15891" width="9" style="420" customWidth="1"/>
    <col min="15892" max="15894" width="11.42578125" style="420"/>
    <col min="15895" max="15895" width="12.28515625" style="420" bestFit="1" customWidth="1"/>
    <col min="15896" max="16126" width="11.42578125" style="420"/>
    <col min="16127" max="16127" width="18.140625" style="420" customWidth="1"/>
    <col min="16128" max="16128" width="5.5703125" style="420" customWidth="1"/>
    <col min="16129" max="16129" width="6.5703125" style="420" customWidth="1"/>
    <col min="16130" max="16131" width="7" style="420" customWidth="1"/>
    <col min="16132" max="16132" width="7.140625" style="420" customWidth="1"/>
    <col min="16133" max="16133" width="7.28515625" style="420" customWidth="1"/>
    <col min="16134" max="16134" width="7" style="420" customWidth="1"/>
    <col min="16135" max="16135" width="7.140625" style="420" customWidth="1"/>
    <col min="16136" max="16136" width="6.7109375" style="420" customWidth="1"/>
    <col min="16137" max="16137" width="7" style="420" customWidth="1"/>
    <col min="16138" max="16138" width="6.5703125" style="420" customWidth="1"/>
    <col min="16139" max="16139" width="7.28515625" style="420" customWidth="1"/>
    <col min="16140" max="16140" width="7.140625" style="420" customWidth="1"/>
    <col min="16141" max="16141" width="7.42578125" style="420" customWidth="1"/>
    <col min="16142" max="16142" width="6.28515625" style="420" customWidth="1"/>
    <col min="16143" max="16143" width="6.5703125" style="420" customWidth="1"/>
    <col min="16144" max="16144" width="11.42578125" style="420"/>
    <col min="16145" max="16145" width="20" style="420" customWidth="1"/>
    <col min="16146" max="16146" width="8.85546875" style="420" customWidth="1"/>
    <col min="16147" max="16147" width="9" style="420" customWidth="1"/>
    <col min="16148" max="16150" width="11.42578125" style="420"/>
    <col min="16151" max="16151" width="12.28515625" style="420" bestFit="1" customWidth="1"/>
    <col min="16152" max="16384" width="11.42578125" style="420"/>
  </cols>
  <sheetData>
    <row r="1" spans="1:15" ht="18.75" customHeight="1" x14ac:dyDescent="0.2">
      <c r="A1" s="724" t="s">
        <v>369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</row>
    <row r="2" spans="1:15" ht="7.5" customHeight="1" thickBot="1" x14ac:dyDescent="0.25"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2"/>
    </row>
    <row r="3" spans="1:15" s="423" customFormat="1" ht="15.75" customHeight="1" thickTop="1" x14ac:dyDescent="0.2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423" customFormat="1" ht="15.75" customHeight="1" thickBot="1" x14ac:dyDescent="0.3">
      <c r="A4" s="366" t="s">
        <v>0</v>
      </c>
      <c r="B4" s="366" t="s">
        <v>263</v>
      </c>
      <c r="C4" s="366" t="s">
        <v>1</v>
      </c>
      <c r="D4" s="366" t="s">
        <v>2</v>
      </c>
      <c r="E4" s="366" t="s">
        <v>3</v>
      </c>
      <c r="F4" s="366" t="s">
        <v>4</v>
      </c>
      <c r="G4" s="366" t="s">
        <v>5</v>
      </c>
      <c r="H4" s="366" t="s">
        <v>6</v>
      </c>
      <c r="I4" s="366" t="s">
        <v>7</v>
      </c>
      <c r="J4" s="366" t="s">
        <v>8</v>
      </c>
      <c r="K4" s="366" t="s">
        <v>9</v>
      </c>
      <c r="L4" s="366" t="s">
        <v>10</v>
      </c>
      <c r="M4" s="366" t="s">
        <v>11</v>
      </c>
      <c r="N4" s="366" t="s">
        <v>12</v>
      </c>
      <c r="O4" s="366" t="s">
        <v>13</v>
      </c>
    </row>
    <row r="5" spans="1:15" ht="15.6" customHeight="1" thickTop="1" x14ac:dyDescent="0.25">
      <c r="A5" s="7" t="s">
        <v>217</v>
      </c>
      <c r="B5" s="411" t="s">
        <v>14</v>
      </c>
      <c r="C5" s="382">
        <v>10.736656249999999</v>
      </c>
      <c r="D5" s="382">
        <v>16.296208333333333</v>
      </c>
      <c r="E5" s="382">
        <v>18.153499999999998</v>
      </c>
      <c r="F5" s="382">
        <v>17.379958333333335</v>
      </c>
      <c r="G5" s="382">
        <v>16.563281249999999</v>
      </c>
      <c r="H5" s="387">
        <v>15.558375</v>
      </c>
      <c r="I5" s="382">
        <v>15.303099999999997</v>
      </c>
      <c r="J5" s="382">
        <v>14.889625000000001</v>
      </c>
      <c r="K5" s="382">
        <v>13.267191666666667</v>
      </c>
      <c r="L5" s="382">
        <v>13.052666666666667</v>
      </c>
      <c r="M5" s="382">
        <v>12.158250000000001</v>
      </c>
      <c r="N5" s="382">
        <v>12.326044444444445</v>
      </c>
      <c r="O5" s="386">
        <f t="shared" ref="O5:O34" si="0">AVERAGE(C5:N5)</f>
        <v>14.64040474537037</v>
      </c>
    </row>
    <row r="6" spans="1:15" ht="15.6" customHeight="1" x14ac:dyDescent="0.25">
      <c r="A6" s="7" t="s">
        <v>216</v>
      </c>
      <c r="B6" s="411" t="s">
        <v>14</v>
      </c>
      <c r="C6" s="382">
        <v>12.928593749999999</v>
      </c>
      <c r="D6" s="382">
        <v>19.003291666666669</v>
      </c>
      <c r="E6" s="382">
        <v>19.766166666666663</v>
      </c>
      <c r="F6" s="382">
        <v>19.198791666666665</v>
      </c>
      <c r="G6" s="382">
        <v>18.485906249999999</v>
      </c>
      <c r="H6" s="387">
        <v>17.437125000000002</v>
      </c>
      <c r="I6" s="382">
        <v>17.098199999999999</v>
      </c>
      <c r="J6" s="382">
        <v>16.822000000000003</v>
      </c>
      <c r="K6" s="384">
        <v>14.780424999999999</v>
      </c>
      <c r="L6" s="385">
        <v>15.095208333333332</v>
      </c>
      <c r="M6" s="384">
        <v>15.579599999999999</v>
      </c>
      <c r="N6" s="384">
        <v>14.545</v>
      </c>
      <c r="O6" s="386">
        <f t="shared" si="0"/>
        <v>16.728359027777774</v>
      </c>
    </row>
    <row r="7" spans="1:15" ht="15.6" customHeight="1" x14ac:dyDescent="0.25">
      <c r="A7" s="7" t="s">
        <v>15</v>
      </c>
      <c r="B7" s="411" t="s">
        <v>14</v>
      </c>
      <c r="C7" s="382">
        <v>7.3271249999999997</v>
      </c>
      <c r="D7" s="382">
        <v>7.8976249999999997</v>
      </c>
      <c r="E7" s="382">
        <v>7.0379333333333323</v>
      </c>
      <c r="F7" s="382">
        <v>7.2655833333333328</v>
      </c>
      <c r="G7" s="382">
        <v>8.6281250000000007</v>
      </c>
      <c r="H7" s="387">
        <v>9.5729687499999994</v>
      </c>
      <c r="I7" s="382">
        <v>9.7032000000000007</v>
      </c>
      <c r="J7" s="382">
        <v>9.545406250000001</v>
      </c>
      <c r="K7" s="384">
        <v>7.6467000000000001</v>
      </c>
      <c r="L7" s="385">
        <v>7.43025</v>
      </c>
      <c r="M7" s="384">
        <v>7.3036666666666665</v>
      </c>
      <c r="N7" s="384">
        <v>7.0471666666666666</v>
      </c>
      <c r="O7" s="386">
        <f t="shared" si="0"/>
        <v>8.0338125000000016</v>
      </c>
    </row>
    <row r="8" spans="1:15" ht="15.6" customHeight="1" x14ac:dyDescent="0.25">
      <c r="A8" s="7" t="s">
        <v>16</v>
      </c>
      <c r="B8" s="411" t="s">
        <v>14</v>
      </c>
      <c r="C8" s="382">
        <v>4.4495312499999997</v>
      </c>
      <c r="D8" s="382">
        <v>5.3912916666666657</v>
      </c>
      <c r="E8" s="382">
        <v>7.5632999999999999</v>
      </c>
      <c r="F8" s="382">
        <v>8.6983333333333341</v>
      </c>
      <c r="G8" s="382">
        <v>8.4474374999999995</v>
      </c>
      <c r="H8" s="387">
        <v>8.063625</v>
      </c>
      <c r="I8" s="382">
        <v>7.8324999999999996</v>
      </c>
      <c r="J8" s="382">
        <v>8.0389999999999997</v>
      </c>
      <c r="K8" s="384">
        <v>7.9669750000000006</v>
      </c>
      <c r="L8" s="385">
        <v>8.2035833333333343</v>
      </c>
      <c r="M8" s="384">
        <v>8.9132999999999996</v>
      </c>
      <c r="N8" s="384">
        <v>10.129266666666668</v>
      </c>
      <c r="O8" s="386">
        <f t="shared" si="0"/>
        <v>7.8081786458333324</v>
      </c>
    </row>
    <row r="9" spans="1:15" ht="15.6" customHeight="1" x14ac:dyDescent="0.25">
      <c r="A9" s="7" t="s">
        <v>17</v>
      </c>
      <c r="B9" s="411" t="s">
        <v>14</v>
      </c>
      <c r="C9" s="382">
        <v>10.09625</v>
      </c>
      <c r="D9" s="382">
        <v>10.723541666666666</v>
      </c>
      <c r="E9" s="382">
        <v>13.071066666666667</v>
      </c>
      <c r="F9" s="382">
        <v>13.714541666666666</v>
      </c>
      <c r="G9" s="382">
        <v>14.538625</v>
      </c>
      <c r="H9" s="387">
        <v>14.851687500000001</v>
      </c>
      <c r="I9" s="382">
        <v>16.23</v>
      </c>
      <c r="J9" s="382">
        <v>16.590643750000002</v>
      </c>
      <c r="K9" s="384">
        <v>12.598849999999999</v>
      </c>
      <c r="L9" s="385">
        <v>13.186416666666666</v>
      </c>
      <c r="M9" s="384">
        <v>13.510300000000001</v>
      </c>
      <c r="N9" s="384">
        <v>15.105666666666668</v>
      </c>
      <c r="O9" s="386">
        <f t="shared" si="0"/>
        <v>13.684799131944445</v>
      </c>
    </row>
    <row r="10" spans="1:15" ht="15.6" customHeight="1" x14ac:dyDescent="0.25">
      <c r="A10" s="7" t="s">
        <v>18</v>
      </c>
      <c r="B10" s="411" t="s">
        <v>14</v>
      </c>
      <c r="C10" s="382">
        <v>11.987500000000001</v>
      </c>
      <c r="D10" s="382">
        <v>16.540749999999999</v>
      </c>
      <c r="E10" s="382">
        <v>12.923333333333336</v>
      </c>
      <c r="F10" s="382">
        <v>9.5999583333333334</v>
      </c>
      <c r="G10" s="382">
        <v>8.8937500000000007</v>
      </c>
      <c r="H10" s="387">
        <v>8.8693124999999995</v>
      </c>
      <c r="I10" s="382">
        <v>10.611700000000001</v>
      </c>
      <c r="J10" s="382">
        <v>12.8605</v>
      </c>
      <c r="K10" s="384">
        <v>10.755099999999999</v>
      </c>
      <c r="L10" s="385">
        <v>11.578625000000001</v>
      </c>
      <c r="M10" s="384">
        <v>14.711033333333333</v>
      </c>
      <c r="N10" s="384">
        <v>14.289433333333331</v>
      </c>
      <c r="O10" s="386">
        <f t="shared" si="0"/>
        <v>11.968416319444446</v>
      </c>
    </row>
    <row r="11" spans="1:15" ht="15.6" customHeight="1" x14ac:dyDescent="0.25">
      <c r="A11" s="7" t="s">
        <v>220</v>
      </c>
      <c r="B11" s="411" t="s">
        <v>14</v>
      </c>
      <c r="C11" s="382">
        <v>13.724281250000001</v>
      </c>
      <c r="D11" s="382">
        <v>14.168083333333332</v>
      </c>
      <c r="E11" s="382">
        <v>13.746533333333332</v>
      </c>
      <c r="F11" s="382">
        <v>14.316666666666666</v>
      </c>
      <c r="G11" s="382">
        <v>14.834</v>
      </c>
      <c r="H11" s="387">
        <v>15.0235</v>
      </c>
      <c r="I11" s="382">
        <v>17.223500000000001</v>
      </c>
      <c r="J11" s="382">
        <v>18.476802083333332</v>
      </c>
      <c r="K11" s="384">
        <v>17.364300000000004</v>
      </c>
      <c r="L11" s="385">
        <v>18.405999999999999</v>
      </c>
      <c r="M11" s="384">
        <v>19.835033333333335</v>
      </c>
      <c r="N11" s="384">
        <v>20.062033333333336</v>
      </c>
      <c r="O11" s="386">
        <f t="shared" si="0"/>
        <v>16.43172777777778</v>
      </c>
    </row>
    <row r="12" spans="1:15" ht="15.6" customHeight="1" x14ac:dyDescent="0.25">
      <c r="A12" s="7" t="s">
        <v>221</v>
      </c>
      <c r="B12" s="411" t="s">
        <v>14</v>
      </c>
      <c r="C12" s="382">
        <v>12.77803125</v>
      </c>
      <c r="D12" s="382">
        <v>13.668083333333335</v>
      </c>
      <c r="E12" s="382">
        <v>13.764866666666668</v>
      </c>
      <c r="F12" s="382">
        <v>14.431791666666667</v>
      </c>
      <c r="G12" s="382">
        <v>15.111625</v>
      </c>
      <c r="H12" s="387">
        <v>15.970375000000001</v>
      </c>
      <c r="I12" s="382">
        <v>17.861700000000003</v>
      </c>
      <c r="J12" s="382">
        <v>18.908468750000001</v>
      </c>
      <c r="K12" s="384">
        <v>16.943675000000002</v>
      </c>
      <c r="L12" s="385">
        <v>17.331833333333332</v>
      </c>
      <c r="M12" s="384">
        <v>20.465366666666664</v>
      </c>
      <c r="N12" s="384">
        <v>18.423633333333335</v>
      </c>
      <c r="O12" s="386">
        <f t="shared" si="0"/>
        <v>16.304954166666665</v>
      </c>
    </row>
    <row r="13" spans="1:15" ht="15.6" customHeight="1" x14ac:dyDescent="0.25">
      <c r="A13" s="7" t="s">
        <v>222</v>
      </c>
      <c r="B13" s="411" t="s">
        <v>14</v>
      </c>
      <c r="C13" s="389">
        <v>3.50734375</v>
      </c>
      <c r="D13" s="382">
        <v>3.4216250000000001</v>
      </c>
      <c r="E13" s="382">
        <v>3.8308333333333335</v>
      </c>
      <c r="F13" s="382">
        <v>5.0506666666666673</v>
      </c>
      <c r="G13" s="382">
        <v>7.4779375000000003</v>
      </c>
      <c r="H13" s="387">
        <v>6.9102812500000006</v>
      </c>
      <c r="I13" s="382">
        <v>7.9981999999999998</v>
      </c>
      <c r="J13" s="382">
        <v>7.9327499999999995</v>
      </c>
      <c r="K13" s="384">
        <v>6.602875</v>
      </c>
      <c r="L13" s="385">
        <v>6.3132083333333338</v>
      </c>
      <c r="M13" s="384">
        <v>6.6250333333333327</v>
      </c>
      <c r="N13" s="384">
        <v>8.1452666666666662</v>
      </c>
      <c r="O13" s="386">
        <f>AVERAGE(C13:N13)</f>
        <v>6.1513350694444453</v>
      </c>
    </row>
    <row r="14" spans="1:15" ht="15.6" customHeight="1" x14ac:dyDescent="0.25">
      <c r="A14" s="7" t="s">
        <v>326</v>
      </c>
      <c r="B14" s="411" t="s">
        <v>14</v>
      </c>
      <c r="C14" s="382">
        <v>4.9508124999999996</v>
      </c>
      <c r="D14" s="382">
        <v>5.8911249999999997</v>
      </c>
      <c r="E14" s="382">
        <v>8.2177333333333333</v>
      </c>
      <c r="F14" s="382">
        <v>11.626958333333333</v>
      </c>
      <c r="G14" s="382">
        <v>12.50734375</v>
      </c>
      <c r="H14" s="387">
        <v>12.460406249999998</v>
      </c>
      <c r="I14" s="382">
        <v>15.075133333333332</v>
      </c>
      <c r="J14" s="382">
        <v>15.423916666666667</v>
      </c>
      <c r="K14" s="384">
        <v>11.310949999999998</v>
      </c>
      <c r="L14" s="385">
        <v>10.749916666666666</v>
      </c>
      <c r="M14" s="384">
        <v>11.258366666666667</v>
      </c>
      <c r="N14" s="384">
        <v>10.701049999999999</v>
      </c>
      <c r="O14" s="386">
        <f t="shared" si="0"/>
        <v>10.847809375000002</v>
      </c>
    </row>
    <row r="15" spans="1:15" ht="15.6" customHeight="1" x14ac:dyDescent="0.25">
      <c r="A15" s="7" t="s">
        <v>328</v>
      </c>
      <c r="B15" s="411" t="s">
        <v>14</v>
      </c>
      <c r="C15" s="382">
        <v>21.185874999999999</v>
      </c>
      <c r="D15" s="389">
        <v>25.502749999999999</v>
      </c>
      <c r="E15" s="389">
        <v>26.361866666666668</v>
      </c>
      <c r="F15" s="389">
        <v>27.668749999999999</v>
      </c>
      <c r="G15" s="389">
        <v>28.206250000000001</v>
      </c>
      <c r="H15" s="389">
        <v>27.806374999999999</v>
      </c>
      <c r="I15" s="389">
        <v>27.481600000000004</v>
      </c>
      <c r="J15" s="382">
        <v>27.190625000000001</v>
      </c>
      <c r="K15" s="384">
        <v>26.292624999999997</v>
      </c>
      <c r="L15" s="412">
        <v>25.833041666666663</v>
      </c>
      <c r="M15" s="384">
        <v>25.909533333333336</v>
      </c>
      <c r="N15" s="384">
        <v>26.487433333333332</v>
      </c>
      <c r="O15" s="386">
        <f>AVERAGE(C15:N15)</f>
        <v>26.327227083333337</v>
      </c>
    </row>
    <row r="16" spans="1:15" ht="15.6" customHeight="1" x14ac:dyDescent="0.25">
      <c r="A16" s="7" t="s">
        <v>329</v>
      </c>
      <c r="B16" s="411" t="s">
        <v>14</v>
      </c>
      <c r="C16" s="389">
        <v>23.72115625</v>
      </c>
      <c r="D16" s="382">
        <v>27.916374999999999</v>
      </c>
      <c r="E16" s="382">
        <v>27.96466666666667</v>
      </c>
      <c r="F16" s="382">
        <v>28.527541666666671</v>
      </c>
      <c r="G16" s="382">
        <v>29.631124999999997</v>
      </c>
      <c r="H16" s="387">
        <v>29.905124999999998</v>
      </c>
      <c r="I16" s="382">
        <v>29.1432</v>
      </c>
      <c r="J16" s="382">
        <v>28.663468750000003</v>
      </c>
      <c r="K16" s="384">
        <v>27.1721</v>
      </c>
      <c r="L16" s="385">
        <v>27.134</v>
      </c>
      <c r="M16" s="384">
        <v>28.217333333333332</v>
      </c>
      <c r="N16" s="384">
        <v>27.626333333333331</v>
      </c>
      <c r="O16" s="386">
        <f t="shared" si="0"/>
        <v>27.968535416666665</v>
      </c>
    </row>
    <row r="17" spans="1:15" ht="15.6" customHeight="1" x14ac:dyDescent="0.25">
      <c r="A17" s="7" t="s">
        <v>330</v>
      </c>
      <c r="B17" s="411" t="s">
        <v>14</v>
      </c>
      <c r="C17" s="382">
        <v>18.823406249999998</v>
      </c>
      <c r="D17" s="382">
        <v>23.086541666666669</v>
      </c>
      <c r="E17" s="382">
        <v>23.92563333333333</v>
      </c>
      <c r="F17" s="382">
        <v>25.220874999999999</v>
      </c>
      <c r="G17" s="382">
        <v>26.077125000000002</v>
      </c>
      <c r="H17" s="387">
        <v>26.105281250000001</v>
      </c>
      <c r="I17" s="382">
        <v>24.331600000000002</v>
      </c>
      <c r="J17" s="382">
        <v>23.753250000000001</v>
      </c>
      <c r="K17" s="384">
        <v>23.47</v>
      </c>
      <c r="L17" s="385">
        <v>23.149458333333332</v>
      </c>
      <c r="M17" s="384">
        <v>24.680466666666668</v>
      </c>
      <c r="N17" s="384">
        <v>23.636233333333333</v>
      </c>
      <c r="O17" s="386">
        <f t="shared" si="0"/>
        <v>23.854989236111113</v>
      </c>
    </row>
    <row r="18" spans="1:15" ht="15.6" customHeight="1" x14ac:dyDescent="0.25">
      <c r="A18" s="7" t="s">
        <v>331</v>
      </c>
      <c r="B18" s="411" t="s">
        <v>14</v>
      </c>
      <c r="C18" s="382">
        <v>19.631218750000002</v>
      </c>
      <c r="D18" s="382">
        <v>23.242166666666666</v>
      </c>
      <c r="E18" s="382">
        <v>24.611233333333331</v>
      </c>
      <c r="F18" s="382">
        <v>25.515958333333334</v>
      </c>
      <c r="G18" s="382">
        <v>26.077125000000002</v>
      </c>
      <c r="H18" s="387">
        <v>26.189656249999999</v>
      </c>
      <c r="I18" s="382">
        <v>25.423500000000001</v>
      </c>
      <c r="J18" s="382">
        <v>24.084499999999998</v>
      </c>
      <c r="K18" s="384">
        <v>23.47</v>
      </c>
      <c r="L18" s="385">
        <v>23.517833333333332</v>
      </c>
      <c r="M18" s="384">
        <v>25.117966666666664</v>
      </c>
      <c r="N18" s="384">
        <v>24.900400000000001</v>
      </c>
      <c r="O18" s="386">
        <f t="shared" si="0"/>
        <v>24.315129861111107</v>
      </c>
    </row>
    <row r="19" spans="1:15" ht="15.6" customHeight="1" x14ac:dyDescent="0.25">
      <c r="A19" s="7" t="s">
        <v>19</v>
      </c>
      <c r="B19" s="411" t="s">
        <v>263</v>
      </c>
      <c r="C19" s="382">
        <v>5.4228749999999994</v>
      </c>
      <c r="D19" s="382">
        <v>5.932291666666667</v>
      </c>
      <c r="E19" s="382">
        <v>6.5691666666666659</v>
      </c>
      <c r="F19" s="382">
        <v>6.5854166666666671</v>
      </c>
      <c r="G19" s="382">
        <v>6.4249999999999998</v>
      </c>
      <c r="H19" s="387">
        <v>6.5989062499999998</v>
      </c>
      <c r="I19" s="382">
        <v>7.4050000000000002</v>
      </c>
      <c r="J19" s="382">
        <v>7.7874999999999996</v>
      </c>
      <c r="K19" s="384">
        <v>6.71875</v>
      </c>
      <c r="L19" s="385">
        <v>6.8824166666666668</v>
      </c>
      <c r="M19" s="384">
        <v>7.0988000000000007</v>
      </c>
      <c r="N19" s="384">
        <v>7.379266666666668</v>
      </c>
      <c r="O19" s="386">
        <f t="shared" si="0"/>
        <v>6.7337824652777778</v>
      </c>
    </row>
    <row r="20" spans="1:15" ht="15.6" customHeight="1" x14ac:dyDescent="0.25">
      <c r="A20" s="7" t="s">
        <v>232</v>
      </c>
      <c r="B20" s="411" t="s">
        <v>14</v>
      </c>
      <c r="C20" s="382">
        <v>37.409072916666666</v>
      </c>
      <c r="D20" s="382">
        <v>31.058208333333337</v>
      </c>
      <c r="E20" s="382">
        <v>16.297766666666668</v>
      </c>
      <c r="F20" s="382">
        <v>10.60275</v>
      </c>
      <c r="G20" s="382">
        <v>10.340406250000001</v>
      </c>
      <c r="H20" s="387">
        <v>16.9668125</v>
      </c>
      <c r="I20" s="382">
        <v>27.452999999999996</v>
      </c>
      <c r="J20" s="382">
        <v>25.729083333333335</v>
      </c>
      <c r="K20" s="384">
        <v>16.476700000000001</v>
      </c>
      <c r="L20" s="385">
        <v>23.862624999999998</v>
      </c>
      <c r="M20" s="384">
        <v>26.408766666666665</v>
      </c>
      <c r="N20" s="384">
        <v>22.132466666666666</v>
      </c>
      <c r="O20" s="386">
        <f t="shared" si="0"/>
        <v>22.06147152777778</v>
      </c>
    </row>
    <row r="21" spans="1:15" ht="15.6" customHeight="1" x14ac:dyDescent="0.25">
      <c r="A21" s="7" t="s">
        <v>39</v>
      </c>
      <c r="B21" s="411" t="s">
        <v>14</v>
      </c>
      <c r="C21" s="382">
        <v>35.762593750000001</v>
      </c>
      <c r="D21" s="382">
        <v>37.963958333333338</v>
      </c>
      <c r="E21" s="382">
        <v>38.658699999999996</v>
      </c>
      <c r="F21" s="382">
        <v>34.845874999999999</v>
      </c>
      <c r="G21" s="382">
        <v>38.433374999999998</v>
      </c>
      <c r="H21" s="387">
        <v>39.081125</v>
      </c>
      <c r="I21" s="382">
        <v>40.784800000000004</v>
      </c>
      <c r="J21" s="382">
        <v>43.289875000000002</v>
      </c>
      <c r="K21" s="384">
        <v>37.202874999999999</v>
      </c>
      <c r="L21" s="385">
        <v>37.924208333333333</v>
      </c>
      <c r="M21" s="384">
        <v>40.426666666666662</v>
      </c>
      <c r="N21" s="384">
        <v>47.840266666666665</v>
      </c>
      <c r="O21" s="386">
        <f t="shared" si="0"/>
        <v>39.351193229166668</v>
      </c>
    </row>
    <row r="22" spans="1:15" ht="15.6" customHeight="1" x14ac:dyDescent="0.25">
      <c r="A22" s="7" t="s">
        <v>20</v>
      </c>
      <c r="B22" s="411" t="s">
        <v>14</v>
      </c>
      <c r="C22" s="382">
        <v>7.3270312500000001</v>
      </c>
      <c r="D22" s="382">
        <v>8.7122083333333329</v>
      </c>
      <c r="E22" s="382">
        <v>8.8442666666666661</v>
      </c>
      <c r="F22" s="382">
        <v>9.1812916666666666</v>
      </c>
      <c r="G22" s="382">
        <v>9.4938749999999992</v>
      </c>
      <c r="H22" s="387">
        <v>9.9839374999999997</v>
      </c>
      <c r="I22" s="382">
        <v>9.8049999999999997</v>
      </c>
      <c r="J22" s="382">
        <v>10.91540625</v>
      </c>
      <c r="K22" s="384">
        <v>10.245099999999999</v>
      </c>
      <c r="L22" s="385">
        <v>9.7663333333333338</v>
      </c>
      <c r="M22" s="384">
        <v>9.4445333333333341</v>
      </c>
      <c r="N22" s="384">
        <v>11.331799999999999</v>
      </c>
      <c r="O22" s="386">
        <f t="shared" si="0"/>
        <v>9.5875652777777773</v>
      </c>
    </row>
    <row r="23" spans="1:15" ht="15.6" customHeight="1" x14ac:dyDescent="0.25">
      <c r="A23" s="7" t="s">
        <v>21</v>
      </c>
      <c r="B23" s="411" t="s">
        <v>14</v>
      </c>
      <c r="C23" s="382">
        <v>6.1284067622950822</v>
      </c>
      <c r="D23" s="382">
        <v>6.9963825136612012</v>
      </c>
      <c r="E23" s="382">
        <v>7.177506010928961</v>
      </c>
      <c r="F23" s="382">
        <v>6.4685375683060107</v>
      </c>
      <c r="G23" s="382">
        <v>6.019441598360654</v>
      </c>
      <c r="H23" s="387">
        <v>6.402407786885246</v>
      </c>
      <c r="I23" s="382">
        <v>4.7679967213114747</v>
      </c>
      <c r="J23" s="382">
        <v>6.4102858606557378</v>
      </c>
      <c r="K23" s="384">
        <v>5.3911688524590167</v>
      </c>
      <c r="L23" s="385">
        <v>7.5807377049180324</v>
      </c>
      <c r="M23" s="384">
        <v>7.2128415300546447</v>
      </c>
      <c r="N23" s="384">
        <v>7.3850819672131154</v>
      </c>
      <c r="O23" s="386">
        <f t="shared" si="0"/>
        <v>6.4950662397540988</v>
      </c>
    </row>
    <row r="24" spans="1:15" ht="15.6" customHeight="1" x14ac:dyDescent="0.25">
      <c r="A24" s="7" t="s">
        <v>240</v>
      </c>
      <c r="B24" s="411" t="s">
        <v>14</v>
      </c>
      <c r="C24" s="382">
        <v>24.684885416666667</v>
      </c>
      <c r="D24" s="382">
        <v>26.772208333333332</v>
      </c>
      <c r="E24" s="382">
        <v>22.913333333333334</v>
      </c>
      <c r="F24" s="382">
        <v>14.485944444444444</v>
      </c>
      <c r="G24" s="382">
        <v>12.847093750000001</v>
      </c>
      <c r="H24" s="387">
        <v>12.9244375</v>
      </c>
      <c r="I24" s="382">
        <v>15.284800000000001</v>
      </c>
      <c r="J24" s="382">
        <v>16.294874999999998</v>
      </c>
      <c r="K24" s="384">
        <v>16.1172</v>
      </c>
      <c r="L24" s="385">
        <v>20.582666666666668</v>
      </c>
      <c r="M24" s="384">
        <v>21.997716666666662</v>
      </c>
      <c r="N24" s="384">
        <v>23.90361</v>
      </c>
      <c r="O24" s="386">
        <f t="shared" si="0"/>
        <v>19.067397592592588</v>
      </c>
    </row>
    <row r="25" spans="1:15" ht="15.6" customHeight="1" x14ac:dyDescent="0.25">
      <c r="A25" s="7" t="s">
        <v>337</v>
      </c>
      <c r="B25" s="411" t="s">
        <v>14</v>
      </c>
      <c r="C25" s="382">
        <v>24.735250000000001</v>
      </c>
      <c r="D25" s="382">
        <v>26.907000000000004</v>
      </c>
      <c r="E25" s="382">
        <v>22.637933333333336</v>
      </c>
      <c r="F25" s="382">
        <v>15.953416666666666</v>
      </c>
      <c r="G25" s="382">
        <v>11.063437499999999</v>
      </c>
      <c r="H25" s="387">
        <v>10.58696875</v>
      </c>
      <c r="I25" s="382">
        <v>12.1334</v>
      </c>
      <c r="J25" s="382">
        <v>13.03875</v>
      </c>
      <c r="K25" s="384">
        <v>14.036700000000002</v>
      </c>
      <c r="L25" s="385">
        <v>17.927583333333335</v>
      </c>
      <c r="M25" s="384">
        <v>20.381333333333334</v>
      </c>
      <c r="N25" s="384">
        <v>23.758699999999997</v>
      </c>
      <c r="O25" s="386">
        <f t="shared" si="0"/>
        <v>17.763372743055559</v>
      </c>
    </row>
    <row r="26" spans="1:15" ht="15.6" customHeight="1" x14ac:dyDescent="0.25">
      <c r="A26" s="7" t="s">
        <v>332</v>
      </c>
      <c r="B26" s="411" t="s">
        <v>14</v>
      </c>
      <c r="C26" s="389">
        <v>23.5</v>
      </c>
      <c r="D26" s="389">
        <v>23.5</v>
      </c>
      <c r="E26" s="382">
        <v>23.5</v>
      </c>
      <c r="F26" s="382">
        <v>23.5</v>
      </c>
      <c r="G26" s="382">
        <v>23.5</v>
      </c>
      <c r="H26" s="387">
        <v>23.5</v>
      </c>
      <c r="I26" s="382">
        <v>23.5</v>
      </c>
      <c r="J26" s="382">
        <v>23.5</v>
      </c>
      <c r="K26" s="382">
        <v>23.5</v>
      </c>
      <c r="L26" s="385">
        <v>23.5</v>
      </c>
      <c r="M26" s="384">
        <f>L26+N26/L26</f>
        <v>24.5</v>
      </c>
      <c r="N26" s="384">
        <v>23.5</v>
      </c>
      <c r="O26" s="386">
        <f>AVERAGE(C26:N26)</f>
        <v>23.583333333333332</v>
      </c>
    </row>
    <row r="27" spans="1:15" ht="15.6" customHeight="1" x14ac:dyDescent="0.25">
      <c r="A27" s="7" t="s">
        <v>219</v>
      </c>
      <c r="B27" s="411" t="s">
        <v>14</v>
      </c>
      <c r="C27" s="389">
        <v>8.7062500000000007</v>
      </c>
      <c r="D27" s="389">
        <v>8.9</v>
      </c>
      <c r="E27" s="382">
        <v>9.02</v>
      </c>
      <c r="F27" s="382">
        <v>10.633333333333333</v>
      </c>
      <c r="G27" s="382">
        <v>11.158333333333331</v>
      </c>
      <c r="H27" s="382">
        <v>10</v>
      </c>
      <c r="I27" s="382">
        <v>10.119999999999999</v>
      </c>
      <c r="J27" s="382">
        <v>10.95</v>
      </c>
      <c r="K27" s="382">
        <v>10.89</v>
      </c>
      <c r="L27" s="385">
        <v>14.4</v>
      </c>
      <c r="M27" s="413">
        <v>23.5</v>
      </c>
      <c r="N27" s="413">
        <v>15</v>
      </c>
      <c r="O27" s="386">
        <f>AVERAGE(C27:N27)</f>
        <v>11.939826388888889</v>
      </c>
    </row>
    <row r="28" spans="1:15" ht="15.6" customHeight="1" x14ac:dyDescent="0.25">
      <c r="A28" s="7" t="s">
        <v>22</v>
      </c>
      <c r="B28" s="411" t="s">
        <v>14</v>
      </c>
      <c r="C28" s="389">
        <v>7.8520833333333329</v>
      </c>
      <c r="D28" s="389">
        <v>8.0187500000000007</v>
      </c>
      <c r="E28" s="382">
        <v>8.6916666666666664</v>
      </c>
      <c r="F28" s="382">
        <v>7.9104166666666664</v>
      </c>
      <c r="G28" s="382">
        <v>7.4041666666666668</v>
      </c>
      <c r="H28" s="387">
        <v>6.9083333333333332</v>
      </c>
      <c r="I28" s="382">
        <v>8.68</v>
      </c>
      <c r="J28" s="382">
        <v>9.6687499999999993</v>
      </c>
      <c r="K28" s="382">
        <v>9.9012499999999992</v>
      </c>
      <c r="L28" s="385">
        <v>10.205500000000001</v>
      </c>
      <c r="M28" s="413">
        <v>15</v>
      </c>
      <c r="N28" s="413">
        <v>10</v>
      </c>
      <c r="O28" s="386">
        <f>AVERAGE(C28:N28)</f>
        <v>9.1867430555555547</v>
      </c>
    </row>
    <row r="29" spans="1:15" ht="15.6" customHeight="1" x14ac:dyDescent="0.25">
      <c r="A29" s="7" t="s">
        <v>23</v>
      </c>
      <c r="B29" s="411" t="s">
        <v>14</v>
      </c>
      <c r="C29" s="389">
        <v>8.0698611111111109</v>
      </c>
      <c r="D29" s="389">
        <v>8.6415092592592586</v>
      </c>
      <c r="E29" s="382">
        <v>9.2001211900425002</v>
      </c>
      <c r="F29" s="382">
        <v>9.1387268518518514</v>
      </c>
      <c r="G29" s="382">
        <v>8.8090277777777786</v>
      </c>
      <c r="H29" s="387">
        <v>8.6003090277777758</v>
      </c>
      <c r="I29" s="382">
        <v>9.1951296296296299</v>
      </c>
      <c r="J29" s="382">
        <v>10.259974537037037</v>
      </c>
      <c r="K29" s="382">
        <v>8.691513600485731</v>
      </c>
      <c r="L29" s="385">
        <v>11.062907407407405</v>
      </c>
      <c r="M29" s="413">
        <v>10</v>
      </c>
      <c r="N29" s="413">
        <v>10.433918518518519</v>
      </c>
      <c r="O29" s="386">
        <f t="shared" si="0"/>
        <v>9.3419165759082166</v>
      </c>
    </row>
    <row r="30" spans="1:15" ht="15.6" customHeight="1" x14ac:dyDescent="0.25">
      <c r="A30" s="7" t="s">
        <v>24</v>
      </c>
      <c r="B30" s="411" t="s">
        <v>14</v>
      </c>
      <c r="C30" s="389">
        <v>3.0812499999999998</v>
      </c>
      <c r="D30" s="389">
        <v>3.5895833333333336</v>
      </c>
      <c r="E30" s="382">
        <v>3.9449999999999998</v>
      </c>
      <c r="F30" s="382">
        <v>3.8643333333333332</v>
      </c>
      <c r="G30" s="382">
        <v>3.7484375000000001</v>
      </c>
      <c r="H30" s="387">
        <v>3.5526041666666663</v>
      </c>
      <c r="I30" s="382">
        <v>3.9424999999999999</v>
      </c>
      <c r="J30" s="382">
        <v>4.6937499999999996</v>
      </c>
      <c r="K30" s="382">
        <v>4.6412500000000003</v>
      </c>
      <c r="L30" s="385">
        <v>4.4312500000000004</v>
      </c>
      <c r="M30" s="413">
        <v>9.1793409228901037</v>
      </c>
      <c r="N30" s="413">
        <v>4.4844444444444438</v>
      </c>
      <c r="O30" s="386">
        <f t="shared" si="0"/>
        <v>4.4294786417223229</v>
      </c>
    </row>
    <row r="31" spans="1:15" ht="15.6" customHeight="1" x14ac:dyDescent="0.25">
      <c r="A31" s="7" t="s">
        <v>273</v>
      </c>
      <c r="B31" s="411" t="s">
        <v>340</v>
      </c>
      <c r="C31" s="382"/>
      <c r="D31" s="389"/>
      <c r="E31" s="382"/>
      <c r="F31" s="382"/>
      <c r="G31" s="382"/>
      <c r="H31" s="390"/>
      <c r="I31" s="382"/>
      <c r="J31" s="382"/>
      <c r="K31" s="382"/>
      <c r="L31" s="382"/>
      <c r="M31" s="382">
        <v>5.0250000000000004</v>
      </c>
      <c r="N31" s="384"/>
      <c r="O31" s="386">
        <f t="shared" si="0"/>
        <v>5.0250000000000004</v>
      </c>
    </row>
    <row r="32" spans="1:15" ht="15.6" customHeight="1" x14ac:dyDescent="0.25">
      <c r="A32" s="7" t="s">
        <v>241</v>
      </c>
      <c r="B32" s="411" t="s">
        <v>14</v>
      </c>
      <c r="C32" s="382">
        <v>12.946885416666667</v>
      </c>
      <c r="D32" s="382">
        <v>12.146291666666666</v>
      </c>
      <c r="E32" s="382">
        <v>11.371666666666666</v>
      </c>
      <c r="F32" s="382">
        <v>10.360416666666666</v>
      </c>
      <c r="G32" s="382">
        <v>10.459375</v>
      </c>
      <c r="H32" s="390">
        <v>13.271875</v>
      </c>
      <c r="I32" s="382">
        <v>15.654999999999999</v>
      </c>
      <c r="J32" s="382">
        <v>12.857312500000001</v>
      </c>
      <c r="K32" s="384">
        <v>10.282983333333334</v>
      </c>
      <c r="L32" s="385">
        <v>14.5525</v>
      </c>
      <c r="M32" s="384">
        <v>13.6975</v>
      </c>
      <c r="N32" s="384">
        <v>14.451399999999998</v>
      </c>
      <c r="O32" s="386">
        <f t="shared" si="0"/>
        <v>12.671100520833335</v>
      </c>
    </row>
    <row r="33" spans="1:15" ht="15.6" customHeight="1" x14ac:dyDescent="0.25">
      <c r="A33" s="7" t="s">
        <v>25</v>
      </c>
      <c r="B33" s="411" t="s">
        <v>14</v>
      </c>
      <c r="C33" s="382">
        <v>13.387656249999999</v>
      </c>
      <c r="D33" s="382">
        <v>9.8888333333333325</v>
      </c>
      <c r="E33" s="382">
        <v>10.221233333333332</v>
      </c>
      <c r="F33" s="382">
        <v>7.2437500000000004</v>
      </c>
      <c r="G33" s="382">
        <v>6.5750937500000006</v>
      </c>
      <c r="H33" s="387">
        <v>7.5721249999999998</v>
      </c>
      <c r="I33" s="382">
        <v>8.4375</v>
      </c>
      <c r="J33" s="382">
        <v>9.5688281249999996</v>
      </c>
      <c r="K33" s="384">
        <v>8.2060750000000002</v>
      </c>
      <c r="L33" s="385">
        <v>7.6351250000000004</v>
      </c>
      <c r="M33" s="384">
        <v>8.5368333333333322</v>
      </c>
      <c r="N33" s="384">
        <v>9.7510999999999992</v>
      </c>
      <c r="O33" s="386">
        <f t="shared" si="0"/>
        <v>8.9186794270833314</v>
      </c>
    </row>
    <row r="34" spans="1:15" ht="15.6" customHeight="1" thickBot="1" x14ac:dyDescent="0.3">
      <c r="A34" s="391" t="s">
        <v>26</v>
      </c>
      <c r="B34" s="392" t="s">
        <v>263</v>
      </c>
      <c r="C34" s="392">
        <v>9.4408854166666671</v>
      </c>
      <c r="D34" s="392">
        <v>12.74510119047619</v>
      </c>
      <c r="E34" s="392">
        <v>8.5361999999999991</v>
      </c>
      <c r="F34" s="392">
        <v>5.7086428571428574</v>
      </c>
      <c r="G34" s="392">
        <v>5.1236250000000005</v>
      </c>
      <c r="H34" s="415">
        <v>4.8896607142857142</v>
      </c>
      <c r="I34" s="392">
        <v>6.0281857142857138</v>
      </c>
      <c r="J34" s="392">
        <v>6.8043080357142856</v>
      </c>
      <c r="K34" s="394">
        <v>7.6719357142857145</v>
      </c>
      <c r="L34" s="395">
        <v>6.6543154761904759</v>
      </c>
      <c r="M34" s="394">
        <v>5.6669714285714283</v>
      </c>
      <c r="N34" s="394">
        <v>7.0768292997198881</v>
      </c>
      <c r="O34" s="396">
        <f t="shared" si="0"/>
        <v>7.1955550706115767</v>
      </c>
    </row>
    <row r="35" spans="1:15" ht="6" customHeight="1" thickTop="1" x14ac:dyDescent="0.2">
      <c r="A35" s="424"/>
      <c r="B35" s="441"/>
      <c r="C35" s="425"/>
      <c r="D35" s="426"/>
      <c r="E35" s="425"/>
      <c r="F35" s="427"/>
      <c r="G35" s="428"/>
      <c r="I35" s="425"/>
      <c r="J35" s="425"/>
      <c r="K35" s="429"/>
      <c r="L35" s="430"/>
      <c r="M35" s="429"/>
      <c r="N35" s="429"/>
      <c r="O35" s="431"/>
    </row>
    <row r="36" spans="1:15" ht="6" customHeight="1" x14ac:dyDescent="0.2">
      <c r="A36" s="424"/>
      <c r="B36" s="441"/>
      <c r="C36" s="425"/>
      <c r="D36" s="426"/>
      <c r="E36" s="425"/>
      <c r="F36" s="427"/>
      <c r="G36" s="428"/>
      <c r="H36" s="428"/>
      <c r="I36" s="425"/>
      <c r="J36" s="425"/>
      <c r="K36" s="429"/>
      <c r="L36" s="430"/>
      <c r="M36" s="429"/>
      <c r="N36" s="429"/>
      <c r="O36" s="431"/>
    </row>
    <row r="37" spans="1:15" ht="16.5" customHeight="1" x14ac:dyDescent="0.2">
      <c r="A37" s="432"/>
      <c r="B37" s="441"/>
      <c r="E37" s="425"/>
      <c r="F37" s="433"/>
      <c r="G37" s="425"/>
      <c r="H37" s="433"/>
      <c r="I37" s="433"/>
      <c r="J37" s="433"/>
      <c r="K37" s="429"/>
      <c r="M37" s="429"/>
      <c r="N37" s="429"/>
      <c r="O37" s="431"/>
    </row>
    <row r="38" spans="1:15" ht="16.5" customHeight="1" x14ac:dyDescent="0.2">
      <c r="A38" s="724" t="s">
        <v>369</v>
      </c>
      <c r="B38" s="724"/>
      <c r="C38" s="724"/>
      <c r="D38" s="724"/>
      <c r="E38" s="724"/>
      <c r="F38" s="724"/>
      <c r="G38" s="724"/>
      <c r="H38" s="724"/>
      <c r="I38" s="724"/>
      <c r="J38" s="724"/>
      <c r="K38" s="724"/>
      <c r="L38" s="724"/>
      <c r="M38" s="724"/>
      <c r="N38" s="724"/>
      <c r="O38" s="724"/>
    </row>
    <row r="39" spans="1:15" ht="11.25" customHeight="1" thickBot="1" x14ac:dyDescent="0.25">
      <c r="A39" s="434"/>
      <c r="C39" s="434"/>
      <c r="D39" s="434"/>
      <c r="E39" s="425"/>
      <c r="F39" s="434"/>
      <c r="G39" s="434"/>
      <c r="H39" s="434"/>
      <c r="I39" s="434"/>
      <c r="J39" s="434"/>
      <c r="K39" s="434"/>
      <c r="L39" s="434"/>
      <c r="M39" s="434"/>
      <c r="N39" s="434"/>
      <c r="O39" s="435"/>
    </row>
    <row r="40" spans="1:15" s="423" customFormat="1" ht="16.5" customHeight="1" thickTop="1" x14ac:dyDescent="0.25">
      <c r="A40" s="365"/>
      <c r="B40" s="365"/>
      <c r="C40" s="365"/>
      <c r="D40" s="365"/>
      <c r="E40" s="416"/>
      <c r="F40" s="365"/>
      <c r="G40" s="365"/>
      <c r="H40" s="365"/>
      <c r="I40" s="365"/>
      <c r="J40" s="365"/>
      <c r="K40" s="365"/>
      <c r="L40" s="365"/>
      <c r="M40" s="365"/>
      <c r="N40" s="365"/>
      <c r="O40" s="365"/>
    </row>
    <row r="41" spans="1:15" s="423" customFormat="1" ht="16.5" customHeight="1" thickBot="1" x14ac:dyDescent="0.3">
      <c r="A41" s="366" t="s">
        <v>0</v>
      </c>
      <c r="B41" s="366" t="s">
        <v>263</v>
      </c>
      <c r="C41" s="366" t="s">
        <v>1</v>
      </c>
      <c r="D41" s="366" t="s">
        <v>2</v>
      </c>
      <c r="E41" s="417" t="s">
        <v>3</v>
      </c>
      <c r="F41" s="366" t="s">
        <v>4</v>
      </c>
      <c r="G41" s="366" t="s">
        <v>5</v>
      </c>
      <c r="H41" s="366" t="s">
        <v>6</v>
      </c>
      <c r="I41" s="366" t="s">
        <v>7</v>
      </c>
      <c r="J41" s="366" t="s">
        <v>8</v>
      </c>
      <c r="K41" s="366" t="s">
        <v>9</v>
      </c>
      <c r="L41" s="366" t="s">
        <v>339</v>
      </c>
      <c r="M41" s="366" t="s">
        <v>11</v>
      </c>
      <c r="N41" s="366" t="s">
        <v>12</v>
      </c>
      <c r="O41" s="366" t="s">
        <v>13</v>
      </c>
    </row>
    <row r="42" spans="1:15" ht="16.5" customHeight="1" thickTop="1" x14ac:dyDescent="0.25">
      <c r="A42" s="7" t="s">
        <v>242</v>
      </c>
      <c r="B42" s="411" t="s">
        <v>14</v>
      </c>
      <c r="C42" s="382">
        <v>13.759270833333334</v>
      </c>
      <c r="D42" s="382">
        <v>15.519125000000001</v>
      </c>
      <c r="E42" s="382">
        <v>8.902099999999999</v>
      </c>
      <c r="F42" s="382">
        <v>8.2035416666666681</v>
      </c>
      <c r="G42" s="382">
        <v>7.3818125000000006</v>
      </c>
      <c r="H42" s="383">
        <v>10.737937500000001</v>
      </c>
      <c r="I42" s="382">
        <v>17.442200000000003</v>
      </c>
      <c r="J42" s="382">
        <v>20.332249999999998</v>
      </c>
      <c r="K42" s="384">
        <v>13.319025</v>
      </c>
      <c r="L42" s="385">
        <v>16.421958333333333</v>
      </c>
      <c r="M42" s="384">
        <v>20.412966666666662</v>
      </c>
      <c r="N42" s="384">
        <v>20.048366666666666</v>
      </c>
      <c r="O42" s="386">
        <f>AVERAGE(C42:N42)</f>
        <v>14.373379513888887</v>
      </c>
    </row>
    <row r="43" spans="1:15" ht="16.5" customHeight="1" x14ac:dyDescent="0.25">
      <c r="A43" s="7" t="s">
        <v>203</v>
      </c>
      <c r="B43" s="411" t="s">
        <v>14</v>
      </c>
      <c r="C43" s="382">
        <v>12.939791666666666</v>
      </c>
      <c r="D43" s="382">
        <v>12.758708333333333</v>
      </c>
      <c r="E43" s="382">
        <v>8.0982666666666656</v>
      </c>
      <c r="F43" s="382">
        <v>7.1603333333333339</v>
      </c>
      <c r="G43" s="382">
        <v>6.3425625000000005</v>
      </c>
      <c r="H43" s="387">
        <v>9.2635312499999998</v>
      </c>
      <c r="I43" s="382">
        <v>16.087066666666665</v>
      </c>
      <c r="J43" s="382">
        <v>18.14913541666667</v>
      </c>
      <c r="K43" s="384">
        <v>11.683600000000002</v>
      </c>
      <c r="L43" s="385">
        <v>11.781833333333335</v>
      </c>
      <c r="M43" s="384">
        <v>13.265566666666668</v>
      </c>
      <c r="N43" s="384">
        <v>14.1082</v>
      </c>
      <c r="O43" s="386">
        <f>AVERAGE(C43:N43)</f>
        <v>11.803216319444445</v>
      </c>
    </row>
    <row r="44" spans="1:15" ht="16.5" customHeight="1" x14ac:dyDescent="0.25">
      <c r="A44" s="7" t="s">
        <v>27</v>
      </c>
      <c r="B44" s="411" t="s">
        <v>14</v>
      </c>
      <c r="C44" s="382">
        <v>10.673447916666667</v>
      </c>
      <c r="D44" s="382">
        <v>9.9569166666666664</v>
      </c>
      <c r="E44" s="382">
        <v>9.8942333333333323</v>
      </c>
      <c r="F44" s="382">
        <v>7.941791666666667</v>
      </c>
      <c r="G44" s="382">
        <v>7.2755625000000004</v>
      </c>
      <c r="H44" s="387">
        <v>8.5141249999999999</v>
      </c>
      <c r="I44" s="382">
        <v>7.9360000000000017</v>
      </c>
      <c r="J44" s="382">
        <v>8.7248020833333335</v>
      </c>
      <c r="K44" s="384">
        <v>7.9272916666666671</v>
      </c>
      <c r="L44" s="385">
        <v>8.0075416666666666</v>
      </c>
      <c r="M44" s="384">
        <v>8.0106666666666655</v>
      </c>
      <c r="N44" s="384">
        <v>9.8234666666666666</v>
      </c>
      <c r="O44" s="386">
        <f>AVERAGE(C44:N44)</f>
        <v>8.7238204861111104</v>
      </c>
    </row>
    <row r="45" spans="1:15" ht="16.5" customHeight="1" x14ac:dyDescent="0.25">
      <c r="A45" s="7" t="s">
        <v>32</v>
      </c>
      <c r="B45" s="411" t="s">
        <v>263</v>
      </c>
      <c r="C45" s="382">
        <v>8.1979166666666679</v>
      </c>
      <c r="D45" s="382">
        <v>8.1656250000000004</v>
      </c>
      <c r="E45" s="382">
        <v>7.96</v>
      </c>
      <c r="F45" s="388">
        <v>8.7161666666666662</v>
      </c>
      <c r="G45" s="389">
        <v>8.815291666666667</v>
      </c>
      <c r="H45" s="389">
        <v>8.4437499999999996</v>
      </c>
      <c r="I45" s="382">
        <v>8.9350000000000005</v>
      </c>
      <c r="J45" s="382">
        <v>10.0625</v>
      </c>
      <c r="K45" s="384">
        <v>7.2555750000000003</v>
      </c>
      <c r="L45" s="385">
        <v>7.491625</v>
      </c>
      <c r="M45" s="384">
        <v>7.3700666666666663</v>
      </c>
      <c r="N45" s="384">
        <v>10.160633333333333</v>
      </c>
      <c r="O45" s="386">
        <f>AVERAGE(C45:N45)</f>
        <v>8.4645125000000014</v>
      </c>
    </row>
    <row r="46" spans="1:15" ht="16.5" customHeight="1" x14ac:dyDescent="0.25">
      <c r="A46" s="7" t="s">
        <v>363</v>
      </c>
      <c r="B46" s="411" t="s">
        <v>263</v>
      </c>
      <c r="C46" s="382"/>
      <c r="D46" s="382"/>
      <c r="E46" s="382"/>
      <c r="F46" s="382"/>
      <c r="G46" s="382"/>
      <c r="H46" s="387"/>
      <c r="I46" s="382"/>
      <c r="J46" s="382"/>
      <c r="K46" s="384"/>
      <c r="L46" s="384"/>
      <c r="M46" s="384"/>
      <c r="N46" s="384"/>
      <c r="O46" s="386"/>
    </row>
    <row r="47" spans="1:15" ht="16.5" customHeight="1" x14ac:dyDescent="0.25">
      <c r="A47" s="7" t="s">
        <v>33</v>
      </c>
      <c r="B47" s="411" t="s">
        <v>263</v>
      </c>
      <c r="C47" s="382">
        <v>1.1567708333333333</v>
      </c>
      <c r="D47" s="382">
        <v>1.1422916666666667</v>
      </c>
      <c r="E47" s="382">
        <v>1.5198333333333331</v>
      </c>
      <c r="F47" s="382">
        <v>1.85625</v>
      </c>
      <c r="G47" s="382">
        <v>2.1370624999999999</v>
      </c>
      <c r="H47" s="387">
        <v>2.125</v>
      </c>
      <c r="I47" s="382">
        <v>2.0649999999999999</v>
      </c>
      <c r="J47" s="382">
        <v>2</v>
      </c>
      <c r="K47" s="384">
        <v>1.98</v>
      </c>
      <c r="L47" s="384">
        <v>1.90625</v>
      </c>
      <c r="M47" s="384">
        <v>2</v>
      </c>
      <c r="N47" s="384">
        <v>2.0649999999999999</v>
      </c>
      <c r="O47" s="386">
        <f>AVERAGE(C47:N47)</f>
        <v>1.8294548611111112</v>
      </c>
    </row>
    <row r="48" spans="1:15" ht="16.5" customHeight="1" x14ac:dyDescent="0.25">
      <c r="A48" s="7" t="s">
        <v>34</v>
      </c>
      <c r="B48" s="411" t="s">
        <v>263</v>
      </c>
      <c r="C48" s="382">
        <v>25.209218750000002</v>
      </c>
      <c r="D48" s="382">
        <v>28.420791666666666</v>
      </c>
      <c r="E48" s="382">
        <v>29.212933333333332</v>
      </c>
      <c r="F48" s="382">
        <v>25.095083333333335</v>
      </c>
      <c r="G48" s="382">
        <v>22.911718749999999</v>
      </c>
      <c r="H48" s="387">
        <v>23.307749999999999</v>
      </c>
      <c r="I48" s="382">
        <v>24.931900000000002</v>
      </c>
      <c r="J48" s="382">
        <v>26.798874999999999</v>
      </c>
      <c r="K48" s="384">
        <v>27.330549999999999</v>
      </c>
      <c r="L48" s="385">
        <v>26.737791666666666</v>
      </c>
      <c r="M48" s="384">
        <v>27.890366666666669</v>
      </c>
      <c r="N48" s="384">
        <v>28.660466666666661</v>
      </c>
      <c r="O48" s="386">
        <f t="shared" ref="O48:O55" si="1">AVERAGE(C48:N48)</f>
        <v>26.375620486111114</v>
      </c>
    </row>
    <row r="49" spans="1:15" ht="16.5" customHeight="1" x14ac:dyDescent="0.25">
      <c r="A49" s="7" t="s">
        <v>364</v>
      </c>
      <c r="B49" s="411" t="s">
        <v>356</v>
      </c>
      <c r="C49" s="382">
        <v>11.281104166666665</v>
      </c>
      <c r="D49" s="382">
        <v>11.310141666666667</v>
      </c>
      <c r="E49" s="382">
        <v>11.39309111111111</v>
      </c>
      <c r="F49" s="382">
        <v>25.805611111111109</v>
      </c>
      <c r="G49" s="382">
        <v>24.513906250000002</v>
      </c>
      <c r="H49" s="387">
        <v>16.64815625</v>
      </c>
      <c r="I49" s="382">
        <v>10.480966666666665</v>
      </c>
      <c r="J49" s="382">
        <v>8.3203645833333333</v>
      </c>
      <c r="K49" s="384">
        <v>9.2324249999999992</v>
      </c>
      <c r="L49" s="385">
        <v>10.721708333333334</v>
      </c>
      <c r="M49" s="384">
        <v>12.870933333333332</v>
      </c>
      <c r="N49" s="384">
        <v>15.670171111111108</v>
      </c>
      <c r="O49" s="386">
        <f t="shared" si="1"/>
        <v>14.020714965277778</v>
      </c>
    </row>
    <row r="50" spans="1:15" ht="16.5" customHeight="1" x14ac:dyDescent="0.25">
      <c r="A50" s="7" t="s">
        <v>35</v>
      </c>
      <c r="B50" s="411" t="s">
        <v>263</v>
      </c>
      <c r="C50" s="382">
        <v>16.03125</v>
      </c>
      <c r="D50" s="382">
        <v>16.835583333333332</v>
      </c>
      <c r="E50" s="382">
        <v>18.139266666666668</v>
      </c>
      <c r="F50" s="382">
        <v>19.232083333333335</v>
      </c>
      <c r="G50" s="382">
        <v>17.942343749999999</v>
      </c>
      <c r="H50" s="387">
        <v>14.7</v>
      </c>
      <c r="I50" s="382">
        <v>17.791800000000002</v>
      </c>
      <c r="J50" s="382">
        <v>19.032499999999999</v>
      </c>
      <c r="K50" s="384">
        <v>18.067235</v>
      </c>
      <c r="L50" s="385">
        <v>17.61825</v>
      </c>
      <c r="M50" s="384">
        <v>14.634933333333333</v>
      </c>
      <c r="N50" s="384">
        <v>18.436199999999999</v>
      </c>
      <c r="O50" s="386">
        <f t="shared" si="1"/>
        <v>17.371787118055554</v>
      </c>
    </row>
    <row r="51" spans="1:15" ht="16.5" customHeight="1" x14ac:dyDescent="0.25">
      <c r="A51" s="7" t="s">
        <v>317</v>
      </c>
      <c r="B51" s="411" t="s">
        <v>356</v>
      </c>
      <c r="C51" s="382">
        <v>11.290625</v>
      </c>
      <c r="D51" s="382">
        <v>11.28</v>
      </c>
      <c r="E51" s="382">
        <v>11.661333333333333</v>
      </c>
      <c r="F51" s="382">
        <v>13.298333333333332</v>
      </c>
      <c r="G51" s="382">
        <v>14.237500000000001</v>
      </c>
      <c r="H51" s="387">
        <v>22.4</v>
      </c>
      <c r="I51" s="382">
        <v>19.39</v>
      </c>
      <c r="J51" s="382">
        <v>22.079166666666666</v>
      </c>
      <c r="K51" s="384">
        <v>15.646666666666667</v>
      </c>
      <c r="L51" s="385">
        <v>17.403333333333332</v>
      </c>
      <c r="M51" s="384">
        <v>19.077666666666666</v>
      </c>
      <c r="N51" s="384">
        <v>19.141066666666667</v>
      </c>
      <c r="O51" s="386">
        <f t="shared" si="1"/>
        <v>16.408807638888888</v>
      </c>
    </row>
    <row r="52" spans="1:15" ht="16.5" customHeight="1" x14ac:dyDescent="0.25">
      <c r="A52" s="7" t="s">
        <v>300</v>
      </c>
      <c r="B52" s="411" t="s">
        <v>356</v>
      </c>
      <c r="C52" s="382">
        <v>24</v>
      </c>
      <c r="D52" s="382">
        <v>27.599999999999998</v>
      </c>
      <c r="E52" s="382">
        <v>28.200000000000003</v>
      </c>
      <c r="F52" s="382">
        <v>36</v>
      </c>
      <c r="G52" s="382">
        <v>38.400000000000006</v>
      </c>
      <c r="H52" s="387">
        <v>39</v>
      </c>
      <c r="I52" s="382">
        <v>46.32</v>
      </c>
      <c r="J52" s="382">
        <v>45.24</v>
      </c>
      <c r="K52" s="384">
        <v>47.76</v>
      </c>
      <c r="L52" s="385">
        <v>36</v>
      </c>
      <c r="M52" s="384">
        <v>35.76</v>
      </c>
      <c r="N52" s="384">
        <v>36</v>
      </c>
      <c r="O52" s="386">
        <f t="shared" si="1"/>
        <v>36.69</v>
      </c>
    </row>
    <row r="53" spans="1:15" ht="16.5" customHeight="1" x14ac:dyDescent="0.25">
      <c r="A53" s="7" t="s">
        <v>36</v>
      </c>
      <c r="B53" s="411" t="s">
        <v>263</v>
      </c>
      <c r="C53" s="382">
        <v>18.925718750000001</v>
      </c>
      <c r="D53" s="382">
        <v>21.05425</v>
      </c>
      <c r="E53" s="382">
        <v>22.482666666666667</v>
      </c>
      <c r="F53" s="382">
        <v>22.139583333333334</v>
      </c>
      <c r="G53" s="382">
        <v>22.328343750000002</v>
      </c>
      <c r="H53" s="387">
        <v>24.9</v>
      </c>
      <c r="I53" s="382">
        <v>19.835599999999999</v>
      </c>
      <c r="J53" s="382">
        <v>21.593187499999999</v>
      </c>
      <c r="K53" s="384">
        <v>22.645999999999997</v>
      </c>
      <c r="L53" s="385">
        <v>22.616166666666668</v>
      </c>
      <c r="M53" s="384">
        <v>23.553000000000001</v>
      </c>
      <c r="N53" s="384">
        <v>26.915499999999998</v>
      </c>
      <c r="O53" s="386">
        <f t="shared" si="1"/>
        <v>22.415834722222218</v>
      </c>
    </row>
    <row r="54" spans="1:15" ht="16.5" customHeight="1" x14ac:dyDescent="0.25">
      <c r="A54" s="7" t="s">
        <v>303</v>
      </c>
      <c r="B54" s="411" t="s">
        <v>263</v>
      </c>
      <c r="C54" s="382">
        <v>4.0959062500000005</v>
      </c>
      <c r="D54" s="382">
        <v>5.2766250000000001</v>
      </c>
      <c r="E54" s="382">
        <v>5.051733333333333</v>
      </c>
      <c r="F54" s="382">
        <v>4.8384999999999998</v>
      </c>
      <c r="G54" s="382">
        <v>4.8301875000000001</v>
      </c>
      <c r="H54" s="387">
        <v>3.3778125000000001</v>
      </c>
      <c r="I54" s="382">
        <v>4.5763000000000007</v>
      </c>
      <c r="J54" s="382">
        <v>4.7673125000000001</v>
      </c>
      <c r="K54" s="384">
        <v>4.6044499999999999</v>
      </c>
      <c r="L54" s="385">
        <v>4.6820416666666667</v>
      </c>
      <c r="M54" s="384">
        <v>4.7701666666666664</v>
      </c>
      <c r="N54" s="384">
        <v>5.9254666666666669</v>
      </c>
      <c r="O54" s="386">
        <f t="shared" si="1"/>
        <v>4.7330418402777781</v>
      </c>
    </row>
    <row r="55" spans="1:15" ht="16.5" customHeight="1" x14ac:dyDescent="0.25">
      <c r="A55" s="7" t="s">
        <v>346</v>
      </c>
      <c r="B55" s="411" t="s">
        <v>263</v>
      </c>
      <c r="C55" s="382">
        <v>2.5364583333333335</v>
      </c>
      <c r="D55" s="382">
        <v>3.1468750000000001</v>
      </c>
      <c r="E55" s="382">
        <v>3.181</v>
      </c>
      <c r="F55" s="382">
        <v>3.4533333333333336</v>
      </c>
      <c r="G55" s="382">
        <v>3.4482291666666667</v>
      </c>
      <c r="H55" s="387">
        <v>1.5</v>
      </c>
      <c r="I55" s="382">
        <v>3.1741666666666668</v>
      </c>
      <c r="J55" s="382">
        <v>2.9283333333333332</v>
      </c>
      <c r="K55" s="384">
        <v>2.7879999999999998</v>
      </c>
      <c r="L55" s="385">
        <v>2.7050000000000001</v>
      </c>
      <c r="M55" s="384">
        <v>2.835</v>
      </c>
      <c r="N55" s="384">
        <v>2.9</v>
      </c>
      <c r="O55" s="386">
        <f t="shared" si="1"/>
        <v>2.8830329861111115</v>
      </c>
    </row>
    <row r="56" spans="1:15" ht="16.5" customHeight="1" x14ac:dyDescent="0.25">
      <c r="A56" s="7" t="s">
        <v>318</v>
      </c>
      <c r="B56" s="411" t="s">
        <v>263</v>
      </c>
      <c r="C56" s="382">
        <v>1.0440624999999999</v>
      </c>
      <c r="D56" s="382">
        <v>1.524</v>
      </c>
      <c r="E56" s="382">
        <v>1.5701333333333332</v>
      </c>
      <c r="F56" s="382">
        <v>1.5137499999999999</v>
      </c>
      <c r="G56" s="382">
        <v>1.5</v>
      </c>
      <c r="H56" s="387">
        <v>1.3875</v>
      </c>
      <c r="I56" s="382">
        <v>1.53</v>
      </c>
      <c r="J56" s="382">
        <v>1.8792500000000001</v>
      </c>
      <c r="K56" s="384">
        <v>1.4639250000000001</v>
      </c>
      <c r="L56" s="385">
        <v>1.6102916666666667</v>
      </c>
      <c r="M56" s="384">
        <v>1.8333333333333333</v>
      </c>
      <c r="N56" s="384">
        <v>1.8716666666666668</v>
      </c>
      <c r="O56" s="386">
        <f>AVERAGE(C56:N56)</f>
        <v>1.560659375</v>
      </c>
    </row>
    <row r="57" spans="1:15" ht="16.5" customHeight="1" x14ac:dyDescent="0.25">
      <c r="A57" s="7" t="s">
        <v>250</v>
      </c>
      <c r="B57" s="411" t="s">
        <v>14</v>
      </c>
      <c r="C57" s="382">
        <v>41.009374999999999</v>
      </c>
      <c r="D57" s="382">
        <v>46.59375</v>
      </c>
      <c r="E57" s="382">
        <v>48.891666666666666</v>
      </c>
      <c r="F57" s="382">
        <v>51.375</v>
      </c>
      <c r="G57" s="382">
        <v>51.984375</v>
      </c>
      <c r="H57" s="387">
        <v>55.9375</v>
      </c>
      <c r="I57" s="382">
        <v>56.55</v>
      </c>
      <c r="J57" s="382">
        <v>58.2</v>
      </c>
      <c r="K57" s="384">
        <v>57.33</v>
      </c>
      <c r="L57" s="385">
        <v>57.208333333333329</v>
      </c>
      <c r="M57" s="384">
        <v>57.5</v>
      </c>
      <c r="N57" s="384">
        <v>61.135288888888887</v>
      </c>
      <c r="O57" s="386">
        <f>AVERAGE(C57:N57)</f>
        <v>53.642940740740748</v>
      </c>
    </row>
    <row r="58" spans="1:15" ht="16.5" customHeight="1" x14ac:dyDescent="0.25">
      <c r="A58" s="7" t="s">
        <v>251</v>
      </c>
      <c r="B58" s="411" t="s">
        <v>14</v>
      </c>
      <c r="C58" s="382">
        <v>41.009374999999999</v>
      </c>
      <c r="D58" s="382">
        <v>46.53125</v>
      </c>
      <c r="E58" s="382">
        <v>48.686666666666667</v>
      </c>
      <c r="F58" s="382">
        <v>50.9375</v>
      </c>
      <c r="G58" s="382">
        <v>51.78125</v>
      </c>
      <c r="H58" s="387">
        <v>55.9375</v>
      </c>
      <c r="I58" s="382">
        <v>56.55</v>
      </c>
      <c r="J58" s="382">
        <v>58.166666666666664</v>
      </c>
      <c r="K58" s="384">
        <v>57.316666666666663</v>
      </c>
      <c r="L58" s="385">
        <v>57.208333333333329</v>
      </c>
      <c r="M58" s="384">
        <v>57.5</v>
      </c>
      <c r="N58" s="384">
        <v>61.135288888888887</v>
      </c>
      <c r="O58" s="386">
        <f t="shared" ref="O58:O64" si="2">AVERAGE(C58:N58)</f>
        <v>53.563374768518521</v>
      </c>
    </row>
    <row r="59" spans="1:15" ht="16.5" customHeight="1" x14ac:dyDescent="0.25">
      <c r="A59" s="7" t="s">
        <v>252</v>
      </c>
      <c r="B59" s="411" t="s">
        <v>14</v>
      </c>
      <c r="C59" s="382">
        <v>26.274999999999999</v>
      </c>
      <c r="D59" s="382">
        <v>34.14791666666666</v>
      </c>
      <c r="E59" s="382">
        <v>37.666666666666671</v>
      </c>
      <c r="F59" s="382">
        <v>35</v>
      </c>
      <c r="G59" s="382">
        <v>35</v>
      </c>
      <c r="H59" s="387">
        <v>36.125</v>
      </c>
      <c r="I59" s="382">
        <v>36.25</v>
      </c>
      <c r="J59" s="382">
        <v>36.666666666666664</v>
      </c>
      <c r="K59" s="384">
        <v>35.816666666666663</v>
      </c>
      <c r="L59" s="385">
        <v>36.958333333333329</v>
      </c>
      <c r="M59" s="384">
        <v>37.5</v>
      </c>
      <c r="N59" s="384">
        <v>37.028888888888886</v>
      </c>
      <c r="O59" s="386">
        <f t="shared" si="2"/>
        <v>35.369594907407411</v>
      </c>
    </row>
    <row r="60" spans="1:15" ht="16.5" customHeight="1" x14ac:dyDescent="0.25">
      <c r="A60" s="7" t="s">
        <v>253</v>
      </c>
      <c r="B60" s="411" t="s">
        <v>14</v>
      </c>
      <c r="C60" s="382">
        <v>41.009374999999999</v>
      </c>
      <c r="D60" s="382">
        <v>46.239583333333336</v>
      </c>
      <c r="E60" s="382">
        <v>48.573333333333338</v>
      </c>
      <c r="F60" s="382">
        <v>50</v>
      </c>
      <c r="G60" s="382">
        <v>50.375</v>
      </c>
      <c r="H60" s="387">
        <v>55.9375</v>
      </c>
      <c r="I60" s="382">
        <v>56.55</v>
      </c>
      <c r="J60" s="382">
        <v>58.166666666666664</v>
      </c>
      <c r="K60" s="384">
        <v>57.15</v>
      </c>
      <c r="L60" s="385">
        <v>57.208333333333329</v>
      </c>
      <c r="M60" s="384">
        <v>57.5</v>
      </c>
      <c r="N60" s="384">
        <v>61.028888888888886</v>
      </c>
      <c r="O60" s="386">
        <f t="shared" si="2"/>
        <v>53.311556712962961</v>
      </c>
    </row>
    <row r="61" spans="1:15" ht="16.5" customHeight="1" x14ac:dyDescent="0.25">
      <c r="A61" s="7" t="s">
        <v>348</v>
      </c>
      <c r="B61" s="411" t="s">
        <v>14</v>
      </c>
      <c r="C61" s="382">
        <v>39.325000000000003</v>
      </c>
      <c r="D61" s="382">
        <v>42.737499999999997</v>
      </c>
      <c r="E61" s="382">
        <v>45.146666666666661</v>
      </c>
      <c r="F61" s="382">
        <v>48.3125</v>
      </c>
      <c r="G61" s="382">
        <v>48.671875</v>
      </c>
      <c r="H61" s="387">
        <v>50.774999999999999</v>
      </c>
      <c r="I61" s="382">
        <v>52.4</v>
      </c>
      <c r="J61" s="382">
        <v>53.203125</v>
      </c>
      <c r="K61" s="384">
        <v>54.05</v>
      </c>
      <c r="L61" s="385">
        <v>54.375</v>
      </c>
      <c r="M61" s="384">
        <v>55</v>
      </c>
      <c r="N61" s="384">
        <v>55.233333333333334</v>
      </c>
      <c r="O61" s="386">
        <f t="shared" si="2"/>
        <v>49.935833333333335</v>
      </c>
    </row>
    <row r="62" spans="1:15" ht="16.5" customHeight="1" x14ac:dyDescent="0.25">
      <c r="A62" s="7" t="s">
        <v>349</v>
      </c>
      <c r="B62" s="411" t="s">
        <v>14</v>
      </c>
      <c r="C62" s="382">
        <v>39.559375000000003</v>
      </c>
      <c r="D62" s="382">
        <v>42.69583333333334</v>
      </c>
      <c r="E62" s="382">
        <v>44.86</v>
      </c>
      <c r="F62" s="382">
        <v>48.3125</v>
      </c>
      <c r="G62" s="382">
        <v>48.671875</v>
      </c>
      <c r="H62" s="387">
        <v>50.774999999999999</v>
      </c>
      <c r="I62" s="382">
        <v>52.4</v>
      </c>
      <c r="J62" s="382">
        <v>53.203125</v>
      </c>
      <c r="K62" s="384">
        <v>54.05</v>
      </c>
      <c r="L62" s="385">
        <v>54.375</v>
      </c>
      <c r="M62" s="384">
        <v>55</v>
      </c>
      <c r="N62" s="384">
        <v>55.233333333333334</v>
      </c>
      <c r="O62" s="386">
        <f t="shared" si="2"/>
        <v>49.928003472222223</v>
      </c>
    </row>
    <row r="63" spans="1:15" ht="16.5" customHeight="1" x14ac:dyDescent="0.25">
      <c r="A63" s="7" t="s">
        <v>257</v>
      </c>
      <c r="B63" s="411" t="s">
        <v>14</v>
      </c>
      <c r="C63" s="382">
        <v>20.925000000000001</v>
      </c>
      <c r="D63" s="382">
        <v>25.708333333333336</v>
      </c>
      <c r="E63" s="382">
        <v>27.1</v>
      </c>
      <c r="F63" s="382">
        <v>27.666666666666664</v>
      </c>
      <c r="G63" s="382">
        <v>27.145833333333332</v>
      </c>
      <c r="H63" s="390">
        <v>27.9</v>
      </c>
      <c r="I63" s="390">
        <v>28.733333333333331</v>
      </c>
      <c r="J63" s="390">
        <v>30.75</v>
      </c>
      <c r="K63" s="390">
        <v>32.06</v>
      </c>
      <c r="L63" s="390">
        <v>30.883333333333336</v>
      </c>
      <c r="M63" s="390">
        <v>29.966666666666669</v>
      </c>
      <c r="N63" s="384">
        <v>30.093333333333334</v>
      </c>
      <c r="O63" s="386">
        <f>AVERAGE(C63:N63)</f>
        <v>28.244375000000002</v>
      </c>
    </row>
    <row r="64" spans="1:15" ht="16.5" customHeight="1" x14ac:dyDescent="0.25">
      <c r="A64" s="7" t="s">
        <v>258</v>
      </c>
      <c r="B64" s="411" t="s">
        <v>14</v>
      </c>
      <c r="C64" s="382">
        <v>26.381250000000001</v>
      </c>
      <c r="D64" s="382">
        <v>30.441666666666663</v>
      </c>
      <c r="E64" s="382">
        <v>31.64</v>
      </c>
      <c r="F64" s="382">
        <v>30.591666666666669</v>
      </c>
      <c r="G64" s="382">
        <v>30.690625000000001</v>
      </c>
      <c r="H64" s="387">
        <v>31.5</v>
      </c>
      <c r="I64" s="382">
        <v>33.034999999999997</v>
      </c>
      <c r="J64" s="382">
        <v>34.954687499999999</v>
      </c>
      <c r="K64" s="384">
        <v>35.422499999999999</v>
      </c>
      <c r="L64" s="385">
        <v>34.291666666666664</v>
      </c>
      <c r="M64" s="384">
        <v>33.393333333333331</v>
      </c>
      <c r="N64" s="384">
        <v>30.508333333333333</v>
      </c>
      <c r="O64" s="386">
        <f t="shared" si="2"/>
        <v>31.904227430555554</v>
      </c>
    </row>
    <row r="65" spans="1:18" ht="16.5" customHeight="1" thickBot="1" x14ac:dyDescent="0.3">
      <c r="A65" s="391" t="s">
        <v>358</v>
      </c>
      <c r="B65" s="418" t="s">
        <v>263</v>
      </c>
      <c r="C65" s="392">
        <v>2.6076562499999998</v>
      </c>
      <c r="D65" s="392">
        <v>3.0150000000000001</v>
      </c>
      <c r="E65" s="392">
        <v>3.36</v>
      </c>
      <c r="F65" s="392">
        <v>3.28525</v>
      </c>
      <c r="G65" s="393">
        <v>3.165</v>
      </c>
      <c r="H65" s="393">
        <v>3.0506250000000001</v>
      </c>
      <c r="I65" s="392">
        <v>3.1509999999999998</v>
      </c>
      <c r="J65" s="392">
        <v>3.6690624999999999</v>
      </c>
      <c r="K65" s="394">
        <v>3.7313749999999999</v>
      </c>
      <c r="L65" s="395">
        <v>3.7085416666666666</v>
      </c>
      <c r="M65" s="394">
        <v>3.8583333333333334</v>
      </c>
      <c r="N65" s="394">
        <v>3.3934333333333333</v>
      </c>
      <c r="O65" s="396">
        <f>AVERAGE(C65:N65)</f>
        <v>3.3329397569444446</v>
      </c>
    </row>
    <row r="66" spans="1:18" ht="6" customHeight="1" thickTop="1" x14ac:dyDescent="0.2">
      <c r="A66" s="424"/>
      <c r="B66" s="441"/>
      <c r="C66" s="26"/>
      <c r="D66" s="26"/>
      <c r="E66" s="26"/>
      <c r="F66" s="26"/>
      <c r="G66" s="26"/>
      <c r="H66" s="27"/>
      <c r="I66" s="26"/>
      <c r="J66" s="26"/>
      <c r="K66" s="28"/>
      <c r="L66" s="29"/>
      <c r="M66" s="28"/>
      <c r="N66" s="28"/>
      <c r="O66" s="431"/>
    </row>
    <row r="67" spans="1:18" ht="19.5" customHeight="1" x14ac:dyDescent="0.25">
      <c r="A67" s="9" t="s">
        <v>370</v>
      </c>
      <c r="D67" s="426"/>
    </row>
    <row r="69" spans="1:18" x14ac:dyDescent="0.2">
      <c r="R69" s="436"/>
    </row>
    <row r="70" spans="1:18" x14ac:dyDescent="0.2">
      <c r="R70" s="436"/>
    </row>
    <row r="71" spans="1:18" x14ac:dyDescent="0.2">
      <c r="C71" s="437"/>
      <c r="R71" s="436"/>
    </row>
    <row r="72" spans="1:18" x14ac:dyDescent="0.2">
      <c r="R72" s="436"/>
    </row>
    <row r="73" spans="1:18" x14ac:dyDescent="0.2">
      <c r="R73" s="436"/>
    </row>
    <row r="74" spans="1:18" x14ac:dyDescent="0.2"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06"/>
      <c r="R74" s="436"/>
    </row>
    <row r="75" spans="1:18" x14ac:dyDescent="0.2">
      <c r="C75" s="407"/>
      <c r="D75" s="407"/>
      <c r="E75" s="407"/>
      <c r="F75" s="407"/>
      <c r="G75" s="407"/>
      <c r="H75" s="408"/>
      <c r="I75" s="407"/>
      <c r="J75" s="407"/>
      <c r="K75" s="409"/>
      <c r="L75" s="408"/>
      <c r="M75" s="409"/>
      <c r="N75" s="409"/>
      <c r="O75" s="406"/>
      <c r="R75" s="436"/>
    </row>
    <row r="76" spans="1:18" x14ac:dyDescent="0.2">
      <c r="C76" s="438"/>
      <c r="D76" s="438"/>
      <c r="E76" s="438"/>
      <c r="F76" s="438"/>
      <c r="G76" s="438"/>
      <c r="H76" s="438"/>
      <c r="I76" s="438"/>
      <c r="J76" s="438"/>
      <c r="K76" s="438"/>
      <c r="L76" s="438"/>
      <c r="M76" s="438"/>
      <c r="N76" s="438"/>
      <c r="O76" s="439"/>
      <c r="R76" s="436"/>
    </row>
    <row r="77" spans="1:18" ht="12.75" x14ac:dyDescent="0.2">
      <c r="C77" s="26"/>
      <c r="D77" s="26"/>
      <c r="E77" s="26"/>
      <c r="F77" s="26"/>
      <c r="G77" s="26"/>
      <c r="H77" s="27"/>
      <c r="I77" s="26"/>
      <c r="J77" s="26"/>
      <c r="K77" s="28"/>
      <c r="L77" s="29"/>
      <c r="M77" s="28"/>
      <c r="N77" s="28"/>
      <c r="R77" s="436"/>
    </row>
    <row r="78" spans="1:18" x14ac:dyDescent="0.2">
      <c r="R78" s="436"/>
    </row>
    <row r="79" spans="1:18" x14ac:dyDescent="0.2">
      <c r="R79" s="436"/>
    </row>
    <row r="80" spans="1:18" x14ac:dyDescent="0.2">
      <c r="R80" s="436"/>
    </row>
    <row r="81" spans="18:18" x14ac:dyDescent="0.2">
      <c r="R81" s="436"/>
    </row>
    <row r="82" spans="18:18" x14ac:dyDescent="0.2">
      <c r="R82" s="436"/>
    </row>
    <row r="83" spans="18:18" x14ac:dyDescent="0.2">
      <c r="R83" s="436"/>
    </row>
    <row r="84" spans="18:18" x14ac:dyDescent="0.2">
      <c r="R84" s="436"/>
    </row>
    <row r="85" spans="18:18" x14ac:dyDescent="0.2">
      <c r="R85" s="436"/>
    </row>
    <row r="86" spans="18:18" x14ac:dyDescent="0.2">
      <c r="R86" s="436"/>
    </row>
    <row r="87" spans="18:18" x14ac:dyDescent="0.2">
      <c r="R87" s="436"/>
    </row>
    <row r="88" spans="18:18" x14ac:dyDescent="0.2">
      <c r="R88" s="436"/>
    </row>
    <row r="89" spans="18:18" x14ac:dyDescent="0.2">
      <c r="R89" s="436"/>
    </row>
    <row r="90" spans="18:18" x14ac:dyDescent="0.2">
      <c r="R90" s="436"/>
    </row>
    <row r="91" spans="18:18" x14ac:dyDescent="0.2">
      <c r="R91" s="436"/>
    </row>
    <row r="92" spans="18:18" x14ac:dyDescent="0.2">
      <c r="R92" s="436"/>
    </row>
    <row r="93" spans="18:18" x14ac:dyDescent="0.2">
      <c r="R93" s="436"/>
    </row>
    <row r="94" spans="18:18" x14ac:dyDescent="0.2">
      <c r="R94" s="436"/>
    </row>
    <row r="95" spans="18:18" x14ac:dyDescent="0.2">
      <c r="R95" s="436"/>
    </row>
    <row r="96" spans="18:18" x14ac:dyDescent="0.2">
      <c r="R96" s="436"/>
    </row>
    <row r="97" spans="18:18" x14ac:dyDescent="0.2">
      <c r="R97" s="436"/>
    </row>
    <row r="98" spans="18:18" x14ac:dyDescent="0.2">
      <c r="R98" s="436"/>
    </row>
    <row r="99" spans="18:18" x14ac:dyDescent="0.2">
      <c r="R99" s="436"/>
    </row>
    <row r="100" spans="18:18" x14ac:dyDescent="0.2">
      <c r="R100" s="436"/>
    </row>
    <row r="101" spans="18:18" x14ac:dyDescent="0.2">
      <c r="R101" s="436"/>
    </row>
    <row r="102" spans="18:18" x14ac:dyDescent="0.2">
      <c r="R102" s="436"/>
    </row>
    <row r="103" spans="18:18" x14ac:dyDescent="0.2">
      <c r="R103" s="436"/>
    </row>
    <row r="104" spans="18:18" x14ac:dyDescent="0.2">
      <c r="R104" s="436"/>
    </row>
    <row r="105" spans="18:18" x14ac:dyDescent="0.2">
      <c r="R105" s="436"/>
    </row>
    <row r="106" spans="18:18" x14ac:dyDescent="0.2">
      <c r="R106" s="436"/>
    </row>
    <row r="107" spans="18:18" x14ac:dyDescent="0.2">
      <c r="R107" s="436"/>
    </row>
    <row r="108" spans="18:18" x14ac:dyDescent="0.2">
      <c r="R108" s="436"/>
    </row>
    <row r="109" spans="18:18" x14ac:dyDescent="0.2">
      <c r="R109" s="436"/>
    </row>
    <row r="110" spans="18:18" x14ac:dyDescent="0.2">
      <c r="R110" s="436"/>
    </row>
    <row r="111" spans="18:18" x14ac:dyDescent="0.2">
      <c r="R111" s="436"/>
    </row>
    <row r="112" spans="18:18" x14ac:dyDescent="0.2">
      <c r="R112" s="436"/>
    </row>
    <row r="113" spans="18:18" x14ac:dyDescent="0.2">
      <c r="R113" s="436"/>
    </row>
    <row r="114" spans="18:18" x14ac:dyDescent="0.2">
      <c r="R114" s="436"/>
    </row>
    <row r="115" spans="18:18" x14ac:dyDescent="0.2">
      <c r="R115" s="436"/>
    </row>
    <row r="116" spans="18:18" x14ac:dyDescent="0.2">
      <c r="R116" s="436"/>
    </row>
    <row r="117" spans="18:18" x14ac:dyDescent="0.2">
      <c r="R117" s="436"/>
    </row>
    <row r="118" spans="18:18" x14ac:dyDescent="0.2">
      <c r="R118" s="436"/>
    </row>
    <row r="119" spans="18:18" x14ac:dyDescent="0.2">
      <c r="R119" s="436"/>
    </row>
    <row r="120" spans="18:18" x14ac:dyDescent="0.2">
      <c r="R120" s="436"/>
    </row>
    <row r="121" spans="18:18" x14ac:dyDescent="0.2">
      <c r="R121" s="436"/>
    </row>
    <row r="122" spans="18:18" x14ac:dyDescent="0.2">
      <c r="R122" s="436"/>
    </row>
    <row r="123" spans="18:18" x14ac:dyDescent="0.2">
      <c r="R123" s="436"/>
    </row>
    <row r="124" spans="18:18" x14ac:dyDescent="0.2">
      <c r="R124" s="436"/>
    </row>
    <row r="125" spans="18:18" x14ac:dyDescent="0.2">
      <c r="R125" s="436"/>
    </row>
    <row r="126" spans="18:18" x14ac:dyDescent="0.2">
      <c r="R126" s="436"/>
    </row>
    <row r="127" spans="18:18" x14ac:dyDescent="0.2">
      <c r="R127" s="436"/>
    </row>
    <row r="128" spans="18:18" x14ac:dyDescent="0.2">
      <c r="R128" s="436"/>
    </row>
    <row r="129" spans="18:18" x14ac:dyDescent="0.2">
      <c r="R129" s="436"/>
    </row>
    <row r="130" spans="18:18" x14ac:dyDescent="0.2">
      <c r="R130" s="436"/>
    </row>
    <row r="131" spans="18:18" x14ac:dyDescent="0.2">
      <c r="R131" s="436"/>
    </row>
    <row r="132" spans="18:18" x14ac:dyDescent="0.2">
      <c r="R132" s="436"/>
    </row>
    <row r="133" spans="18:18" x14ac:dyDescent="0.2">
      <c r="R133" s="436"/>
    </row>
    <row r="134" spans="18:18" x14ac:dyDescent="0.2">
      <c r="R134" s="436"/>
    </row>
    <row r="135" spans="18:18" x14ac:dyDescent="0.2">
      <c r="R135" s="436"/>
    </row>
    <row r="136" spans="18:18" x14ac:dyDescent="0.2">
      <c r="R136" s="436"/>
    </row>
    <row r="137" spans="18:18" x14ac:dyDescent="0.2">
      <c r="R137" s="436"/>
    </row>
    <row r="138" spans="18:18" x14ac:dyDescent="0.2">
      <c r="R138" s="436"/>
    </row>
    <row r="139" spans="18:18" x14ac:dyDescent="0.2">
      <c r="R139" s="436"/>
    </row>
    <row r="140" spans="18:18" x14ac:dyDescent="0.2">
      <c r="R140" s="436"/>
    </row>
    <row r="141" spans="18:18" x14ac:dyDescent="0.2">
      <c r="R141" s="436"/>
    </row>
    <row r="142" spans="18:18" x14ac:dyDescent="0.2">
      <c r="R142" s="436"/>
    </row>
    <row r="143" spans="18:18" x14ac:dyDescent="0.2">
      <c r="R143" s="436"/>
    </row>
    <row r="144" spans="18:18" x14ac:dyDescent="0.2">
      <c r="R144" s="436"/>
    </row>
    <row r="145" spans="18:18" x14ac:dyDescent="0.2">
      <c r="R145" s="436"/>
    </row>
    <row r="146" spans="18:18" x14ac:dyDescent="0.2">
      <c r="R146" s="436"/>
    </row>
    <row r="147" spans="18:18" x14ac:dyDescent="0.2">
      <c r="R147" s="436"/>
    </row>
    <row r="148" spans="18:18" x14ac:dyDescent="0.2">
      <c r="R148" s="436"/>
    </row>
    <row r="149" spans="18:18" x14ac:dyDescent="0.2">
      <c r="R149" s="436"/>
    </row>
    <row r="150" spans="18:18" x14ac:dyDescent="0.2">
      <c r="R150" s="436"/>
    </row>
    <row r="151" spans="18:18" x14ac:dyDescent="0.2">
      <c r="R151" s="436"/>
    </row>
    <row r="152" spans="18:18" x14ac:dyDescent="0.2">
      <c r="R152" s="436"/>
    </row>
    <row r="153" spans="18:18" x14ac:dyDescent="0.2">
      <c r="R153" s="436"/>
    </row>
    <row r="154" spans="18:18" x14ac:dyDescent="0.2">
      <c r="R154" s="436"/>
    </row>
    <row r="155" spans="18:18" x14ac:dyDescent="0.2">
      <c r="R155" s="436"/>
    </row>
    <row r="156" spans="18:18" x14ac:dyDescent="0.2">
      <c r="R156" s="436"/>
    </row>
    <row r="157" spans="18:18" x14ac:dyDescent="0.2">
      <c r="R157" s="436"/>
    </row>
    <row r="158" spans="18:18" x14ac:dyDescent="0.2">
      <c r="R158" s="436"/>
    </row>
    <row r="159" spans="18:18" x14ac:dyDescent="0.2">
      <c r="R159" s="436"/>
    </row>
    <row r="160" spans="18:18" x14ac:dyDescent="0.2">
      <c r="R160" s="436"/>
    </row>
    <row r="161" spans="18:18" x14ac:dyDescent="0.2">
      <c r="R161" s="436"/>
    </row>
    <row r="162" spans="18:18" x14ac:dyDescent="0.2">
      <c r="R162" s="436"/>
    </row>
    <row r="163" spans="18:18" x14ac:dyDescent="0.2">
      <c r="R163" s="436"/>
    </row>
    <row r="164" spans="18:18" x14ac:dyDescent="0.2">
      <c r="R164" s="436"/>
    </row>
    <row r="165" spans="18:18" x14ac:dyDescent="0.2">
      <c r="R165" s="436"/>
    </row>
    <row r="166" spans="18:18" x14ac:dyDescent="0.2">
      <c r="R166" s="436"/>
    </row>
    <row r="167" spans="18:18" x14ac:dyDescent="0.2">
      <c r="R167" s="436"/>
    </row>
    <row r="168" spans="18:18" x14ac:dyDescent="0.2">
      <c r="R168" s="436"/>
    </row>
    <row r="169" spans="18:18" x14ac:dyDescent="0.2">
      <c r="R169" s="436"/>
    </row>
    <row r="170" spans="18:18" x14ac:dyDescent="0.2">
      <c r="R170" s="436"/>
    </row>
    <row r="171" spans="18:18" x14ac:dyDescent="0.2">
      <c r="R171" s="436"/>
    </row>
    <row r="172" spans="18:18" x14ac:dyDescent="0.2">
      <c r="R172" s="436"/>
    </row>
    <row r="173" spans="18:18" x14ac:dyDescent="0.2">
      <c r="R173" s="436"/>
    </row>
    <row r="174" spans="18:18" x14ac:dyDescent="0.2">
      <c r="R174" s="436"/>
    </row>
    <row r="175" spans="18:18" x14ac:dyDescent="0.2">
      <c r="R175" s="436"/>
    </row>
    <row r="176" spans="18:18" x14ac:dyDescent="0.2">
      <c r="R176" s="436"/>
    </row>
    <row r="177" spans="18:18" x14ac:dyDescent="0.2">
      <c r="R177" s="436"/>
    </row>
    <row r="178" spans="18:18" x14ac:dyDescent="0.2">
      <c r="R178" s="436"/>
    </row>
    <row r="179" spans="18:18" x14ac:dyDescent="0.2">
      <c r="R179" s="436"/>
    </row>
    <row r="180" spans="18:18" x14ac:dyDescent="0.2">
      <c r="R180" s="436"/>
    </row>
    <row r="181" spans="18:18" x14ac:dyDescent="0.2">
      <c r="R181" s="436"/>
    </row>
    <row r="182" spans="18:18" x14ac:dyDescent="0.2">
      <c r="R182" s="436"/>
    </row>
    <row r="183" spans="18:18" x14ac:dyDescent="0.2">
      <c r="R183" s="436"/>
    </row>
    <row r="184" spans="18:18" x14ac:dyDescent="0.2">
      <c r="R184" s="436"/>
    </row>
    <row r="185" spans="18:18" x14ac:dyDescent="0.2">
      <c r="R185" s="436"/>
    </row>
    <row r="186" spans="18:18" x14ac:dyDescent="0.2">
      <c r="R186" s="436"/>
    </row>
    <row r="187" spans="18:18" x14ac:dyDescent="0.2">
      <c r="R187" s="436"/>
    </row>
    <row r="188" spans="18:18" x14ac:dyDescent="0.2">
      <c r="R188" s="436"/>
    </row>
    <row r="189" spans="18:18" x14ac:dyDescent="0.2">
      <c r="R189" s="436"/>
    </row>
    <row r="190" spans="18:18" x14ac:dyDescent="0.2">
      <c r="R190" s="436"/>
    </row>
    <row r="191" spans="18:18" x14ac:dyDescent="0.2">
      <c r="R191" s="436"/>
    </row>
    <row r="192" spans="18:18" x14ac:dyDescent="0.2">
      <c r="R192" s="436"/>
    </row>
    <row r="193" spans="18:18" x14ac:dyDescent="0.2">
      <c r="R193" s="436"/>
    </row>
    <row r="194" spans="18:18" x14ac:dyDescent="0.2">
      <c r="R194" s="436"/>
    </row>
    <row r="195" spans="18:18" x14ac:dyDescent="0.2">
      <c r="R195" s="436"/>
    </row>
    <row r="196" spans="18:18" x14ac:dyDescent="0.2">
      <c r="R196" s="436"/>
    </row>
    <row r="197" spans="18:18" x14ac:dyDescent="0.2">
      <c r="R197" s="436"/>
    </row>
    <row r="198" spans="18:18" x14ac:dyDescent="0.2">
      <c r="R198" s="436"/>
    </row>
    <row r="199" spans="18:18" x14ac:dyDescent="0.2">
      <c r="R199" s="436"/>
    </row>
    <row r="200" spans="18:18" x14ac:dyDescent="0.2">
      <c r="R200" s="436"/>
    </row>
    <row r="201" spans="18:18" x14ac:dyDescent="0.2">
      <c r="R201" s="436"/>
    </row>
    <row r="202" spans="18:18" x14ac:dyDescent="0.2">
      <c r="R202" s="436"/>
    </row>
    <row r="203" spans="18:18" x14ac:dyDescent="0.2">
      <c r="R203" s="436"/>
    </row>
    <row r="204" spans="18:18" x14ac:dyDescent="0.2">
      <c r="R204" s="436"/>
    </row>
    <row r="205" spans="18:18" x14ac:dyDescent="0.2">
      <c r="R205" s="436"/>
    </row>
    <row r="206" spans="18:18" x14ac:dyDescent="0.2">
      <c r="R206" s="436"/>
    </row>
    <row r="207" spans="18:18" x14ac:dyDescent="0.2">
      <c r="R207" s="436"/>
    </row>
    <row r="208" spans="18:18" x14ac:dyDescent="0.2">
      <c r="R208" s="436"/>
    </row>
    <row r="209" spans="18:18" x14ac:dyDescent="0.2">
      <c r="R209" s="436"/>
    </row>
    <row r="210" spans="18:18" x14ac:dyDescent="0.2">
      <c r="R210" s="436"/>
    </row>
    <row r="211" spans="18:18" x14ac:dyDescent="0.2">
      <c r="R211" s="436"/>
    </row>
    <row r="212" spans="18:18" x14ac:dyDescent="0.2">
      <c r="R212" s="436"/>
    </row>
    <row r="213" spans="18:18" x14ac:dyDescent="0.2">
      <c r="R213" s="436"/>
    </row>
    <row r="214" spans="18:18" x14ac:dyDescent="0.2">
      <c r="R214" s="436"/>
    </row>
    <row r="215" spans="18:18" x14ac:dyDescent="0.2">
      <c r="R215" s="436"/>
    </row>
    <row r="216" spans="18:18" x14ac:dyDescent="0.2">
      <c r="R216" s="436"/>
    </row>
    <row r="217" spans="18:18" x14ac:dyDescent="0.2">
      <c r="R217" s="436"/>
    </row>
    <row r="218" spans="18:18" x14ac:dyDescent="0.2">
      <c r="R218" s="436"/>
    </row>
    <row r="219" spans="18:18" x14ac:dyDescent="0.2">
      <c r="R219" s="436"/>
    </row>
    <row r="220" spans="18:18" x14ac:dyDescent="0.2">
      <c r="R220" s="436"/>
    </row>
    <row r="221" spans="18:18" x14ac:dyDescent="0.2">
      <c r="R221" s="436"/>
    </row>
    <row r="222" spans="18:18" x14ac:dyDescent="0.2">
      <c r="R222" s="436"/>
    </row>
    <row r="223" spans="18:18" x14ac:dyDescent="0.2">
      <c r="R223" s="436"/>
    </row>
    <row r="224" spans="18:18" x14ac:dyDescent="0.2">
      <c r="R224" s="436"/>
    </row>
    <row r="225" spans="18:18" x14ac:dyDescent="0.2">
      <c r="R225" s="436"/>
    </row>
    <row r="226" spans="18:18" x14ac:dyDescent="0.2">
      <c r="R226" s="436"/>
    </row>
    <row r="227" spans="18:18" x14ac:dyDescent="0.2">
      <c r="R227" s="436"/>
    </row>
    <row r="228" spans="18:18" x14ac:dyDescent="0.2">
      <c r="R228" s="436"/>
    </row>
    <row r="229" spans="18:18" x14ac:dyDescent="0.2">
      <c r="R229" s="436"/>
    </row>
    <row r="230" spans="18:18" x14ac:dyDescent="0.2">
      <c r="R230" s="436"/>
    </row>
    <row r="231" spans="18:18" x14ac:dyDescent="0.2">
      <c r="R231" s="436"/>
    </row>
    <row r="232" spans="18:18" x14ac:dyDescent="0.2">
      <c r="R232" s="436"/>
    </row>
    <row r="233" spans="18:18" x14ac:dyDescent="0.2">
      <c r="R233" s="436"/>
    </row>
    <row r="234" spans="18:18" x14ac:dyDescent="0.2">
      <c r="R234" s="436"/>
    </row>
    <row r="235" spans="18:18" x14ac:dyDescent="0.2">
      <c r="R235" s="436"/>
    </row>
    <row r="236" spans="18:18" x14ac:dyDescent="0.2">
      <c r="R236" s="436"/>
    </row>
    <row r="237" spans="18:18" x14ac:dyDescent="0.2">
      <c r="R237" s="436"/>
    </row>
    <row r="238" spans="18:18" x14ac:dyDescent="0.2">
      <c r="R238" s="436"/>
    </row>
    <row r="239" spans="18:18" x14ac:dyDescent="0.2">
      <c r="R239" s="436"/>
    </row>
    <row r="240" spans="18:18" x14ac:dyDescent="0.2">
      <c r="R240" s="436"/>
    </row>
    <row r="241" spans="18:18" x14ac:dyDescent="0.2">
      <c r="R241" s="436"/>
    </row>
    <row r="242" spans="18:18" x14ac:dyDescent="0.2">
      <c r="R242" s="436"/>
    </row>
    <row r="243" spans="18:18" x14ac:dyDescent="0.2">
      <c r="R243" s="436"/>
    </row>
    <row r="244" spans="18:18" x14ac:dyDescent="0.2">
      <c r="R244" s="436"/>
    </row>
    <row r="245" spans="18:18" x14ac:dyDescent="0.2">
      <c r="R245" s="436"/>
    </row>
    <row r="246" spans="18:18" x14ac:dyDescent="0.2">
      <c r="R246" s="436"/>
    </row>
    <row r="247" spans="18:18" x14ac:dyDescent="0.2">
      <c r="R247" s="436"/>
    </row>
    <row r="248" spans="18:18" x14ac:dyDescent="0.2">
      <c r="R248" s="436"/>
    </row>
    <row r="249" spans="18:18" x14ac:dyDescent="0.2">
      <c r="R249" s="436"/>
    </row>
    <row r="250" spans="18:18" x14ac:dyDescent="0.2">
      <c r="R250" s="436"/>
    </row>
    <row r="251" spans="18:18" x14ac:dyDescent="0.2">
      <c r="R251" s="436"/>
    </row>
    <row r="252" spans="18:18" x14ac:dyDescent="0.2">
      <c r="R252" s="436"/>
    </row>
    <row r="253" spans="18:18" x14ac:dyDescent="0.2">
      <c r="R253" s="436"/>
    </row>
    <row r="254" spans="18:18" x14ac:dyDescent="0.2">
      <c r="R254" s="436"/>
    </row>
    <row r="255" spans="18:18" x14ac:dyDescent="0.2">
      <c r="R255" s="436"/>
    </row>
    <row r="256" spans="18:18" x14ac:dyDescent="0.2">
      <c r="R256" s="436"/>
    </row>
    <row r="257" spans="18:18" x14ac:dyDescent="0.2">
      <c r="R257" s="436"/>
    </row>
    <row r="258" spans="18:18" x14ac:dyDescent="0.2">
      <c r="R258" s="436"/>
    </row>
    <row r="259" spans="18:18" x14ac:dyDescent="0.2">
      <c r="R259" s="436"/>
    </row>
    <row r="260" spans="18:18" x14ac:dyDescent="0.2">
      <c r="R260" s="436"/>
    </row>
    <row r="261" spans="18:18" x14ac:dyDescent="0.2">
      <c r="R261" s="436"/>
    </row>
    <row r="262" spans="18:18" x14ac:dyDescent="0.2">
      <c r="R262" s="436"/>
    </row>
    <row r="263" spans="18:18" x14ac:dyDescent="0.2">
      <c r="R263" s="436"/>
    </row>
    <row r="264" spans="18:18" x14ac:dyDescent="0.2">
      <c r="R264" s="436"/>
    </row>
    <row r="265" spans="18:18" x14ac:dyDescent="0.2">
      <c r="R265" s="436"/>
    </row>
    <row r="266" spans="18:18" x14ac:dyDescent="0.2">
      <c r="R266" s="436"/>
    </row>
    <row r="267" spans="18:18" x14ac:dyDescent="0.2">
      <c r="R267" s="436"/>
    </row>
    <row r="268" spans="18:18" x14ac:dyDescent="0.2">
      <c r="R268" s="436"/>
    </row>
    <row r="269" spans="18:18" x14ac:dyDescent="0.2">
      <c r="R269" s="436"/>
    </row>
    <row r="270" spans="18:18" x14ac:dyDescent="0.2">
      <c r="R270" s="436"/>
    </row>
    <row r="271" spans="18:18" x14ac:dyDescent="0.2">
      <c r="R271" s="436"/>
    </row>
    <row r="272" spans="18:18" x14ac:dyDescent="0.2">
      <c r="R272" s="436"/>
    </row>
    <row r="273" spans="18:18" x14ac:dyDescent="0.2">
      <c r="R273" s="436"/>
    </row>
    <row r="274" spans="18:18" x14ac:dyDescent="0.2">
      <c r="R274" s="436"/>
    </row>
    <row r="275" spans="18:18" x14ac:dyDescent="0.2">
      <c r="R275" s="436"/>
    </row>
    <row r="276" spans="18:18" x14ac:dyDescent="0.2">
      <c r="R276" s="436"/>
    </row>
    <row r="277" spans="18:18" x14ac:dyDescent="0.2">
      <c r="R277" s="436"/>
    </row>
    <row r="278" spans="18:18" x14ac:dyDescent="0.2">
      <c r="R278" s="436"/>
    </row>
    <row r="279" spans="18:18" x14ac:dyDescent="0.2">
      <c r="R279" s="436"/>
    </row>
    <row r="280" spans="18:18" x14ac:dyDescent="0.2">
      <c r="R280" s="436"/>
    </row>
    <row r="281" spans="18:18" x14ac:dyDescent="0.2">
      <c r="R281" s="436"/>
    </row>
    <row r="282" spans="18:18" x14ac:dyDescent="0.2">
      <c r="R282" s="436"/>
    </row>
    <row r="283" spans="18:18" x14ac:dyDescent="0.2">
      <c r="R283" s="436"/>
    </row>
    <row r="284" spans="18:18" x14ac:dyDescent="0.2">
      <c r="R284" s="436"/>
    </row>
    <row r="285" spans="18:18" x14ac:dyDescent="0.2">
      <c r="R285" s="436"/>
    </row>
    <row r="286" spans="18:18" x14ac:dyDescent="0.2">
      <c r="R286" s="436"/>
    </row>
    <row r="287" spans="18:18" x14ac:dyDescent="0.2">
      <c r="R287" s="436"/>
    </row>
    <row r="288" spans="18:18" x14ac:dyDescent="0.2">
      <c r="R288" s="436"/>
    </row>
    <row r="289" spans="18:18" x14ac:dyDescent="0.2">
      <c r="R289" s="436"/>
    </row>
    <row r="290" spans="18:18" x14ac:dyDescent="0.2">
      <c r="R290" s="436"/>
    </row>
    <row r="291" spans="18:18" x14ac:dyDescent="0.2">
      <c r="R291" s="436"/>
    </row>
    <row r="292" spans="18:18" x14ac:dyDescent="0.2">
      <c r="R292" s="436"/>
    </row>
    <row r="293" spans="18:18" x14ac:dyDescent="0.2">
      <c r="R293" s="436"/>
    </row>
    <row r="294" spans="18:18" x14ac:dyDescent="0.2">
      <c r="R294" s="436"/>
    </row>
    <row r="295" spans="18:18" x14ac:dyDescent="0.2">
      <c r="R295" s="436"/>
    </row>
    <row r="296" spans="18:18" x14ac:dyDescent="0.2">
      <c r="R296" s="436"/>
    </row>
    <row r="297" spans="18:18" x14ac:dyDescent="0.2">
      <c r="R297" s="436"/>
    </row>
    <row r="298" spans="18:18" x14ac:dyDescent="0.2">
      <c r="R298" s="436"/>
    </row>
    <row r="299" spans="18:18" x14ac:dyDescent="0.2">
      <c r="R299" s="436"/>
    </row>
    <row r="300" spans="18:18" x14ac:dyDescent="0.2">
      <c r="R300" s="436"/>
    </row>
    <row r="301" spans="18:18" x14ac:dyDescent="0.2">
      <c r="R301" s="436"/>
    </row>
    <row r="302" spans="18:18" x14ac:dyDescent="0.2">
      <c r="R302" s="436"/>
    </row>
    <row r="303" spans="18:18" x14ac:dyDescent="0.2">
      <c r="R303" s="436"/>
    </row>
    <row r="304" spans="18:18" x14ac:dyDescent="0.2">
      <c r="R304" s="436"/>
    </row>
    <row r="305" spans="18:18" x14ac:dyDescent="0.2">
      <c r="R305" s="436"/>
    </row>
    <row r="306" spans="18:18" x14ac:dyDescent="0.2">
      <c r="R306" s="436"/>
    </row>
    <row r="307" spans="18:18" x14ac:dyDescent="0.2">
      <c r="R307" s="436"/>
    </row>
    <row r="308" spans="18:18" x14ac:dyDescent="0.2">
      <c r="R308" s="436"/>
    </row>
    <row r="309" spans="18:18" x14ac:dyDescent="0.2">
      <c r="R309" s="436"/>
    </row>
    <row r="310" spans="18:18" x14ac:dyDescent="0.2">
      <c r="R310" s="436"/>
    </row>
    <row r="311" spans="18:18" x14ac:dyDescent="0.2">
      <c r="R311" s="436"/>
    </row>
    <row r="312" spans="18:18" x14ac:dyDescent="0.2">
      <c r="R312" s="436"/>
    </row>
    <row r="313" spans="18:18" x14ac:dyDescent="0.2">
      <c r="R313" s="436"/>
    </row>
    <row r="314" spans="18:18" x14ac:dyDescent="0.2">
      <c r="R314" s="436"/>
    </row>
    <row r="315" spans="18:18" x14ac:dyDescent="0.2">
      <c r="R315" s="436"/>
    </row>
    <row r="316" spans="18:18" x14ac:dyDescent="0.2">
      <c r="R316" s="436"/>
    </row>
    <row r="317" spans="18:18" x14ac:dyDescent="0.2">
      <c r="R317" s="436"/>
    </row>
    <row r="318" spans="18:18" x14ac:dyDescent="0.2">
      <c r="R318" s="436"/>
    </row>
    <row r="319" spans="18:18" x14ac:dyDescent="0.2">
      <c r="R319" s="436"/>
    </row>
    <row r="320" spans="18:18" x14ac:dyDescent="0.2">
      <c r="R320" s="436"/>
    </row>
    <row r="321" spans="18:18" x14ac:dyDescent="0.2">
      <c r="R321" s="436"/>
    </row>
    <row r="322" spans="18:18" x14ac:dyDescent="0.2">
      <c r="R322" s="436"/>
    </row>
    <row r="323" spans="18:18" x14ac:dyDescent="0.2">
      <c r="R323" s="436"/>
    </row>
    <row r="324" spans="18:18" x14ac:dyDescent="0.2">
      <c r="R324" s="436"/>
    </row>
    <row r="325" spans="18:18" x14ac:dyDescent="0.2">
      <c r="R325" s="436"/>
    </row>
    <row r="326" spans="18:18" x14ac:dyDescent="0.2">
      <c r="R326" s="436"/>
    </row>
    <row r="327" spans="18:18" x14ac:dyDescent="0.2">
      <c r="R327" s="436"/>
    </row>
    <row r="328" spans="18:18" x14ac:dyDescent="0.2">
      <c r="R328" s="436"/>
    </row>
    <row r="329" spans="18:18" x14ac:dyDescent="0.2">
      <c r="R329" s="436"/>
    </row>
    <row r="330" spans="18:18" x14ac:dyDescent="0.2">
      <c r="R330" s="436"/>
    </row>
    <row r="331" spans="18:18" x14ac:dyDescent="0.2">
      <c r="R331" s="436"/>
    </row>
    <row r="332" spans="18:18" x14ac:dyDescent="0.2">
      <c r="R332" s="436"/>
    </row>
    <row r="333" spans="18:18" x14ac:dyDescent="0.2">
      <c r="R333" s="436"/>
    </row>
    <row r="334" spans="18:18" x14ac:dyDescent="0.2">
      <c r="R334" s="436"/>
    </row>
    <row r="335" spans="18:18" x14ac:dyDescent="0.2">
      <c r="R335" s="436"/>
    </row>
    <row r="336" spans="18:18" x14ac:dyDescent="0.2">
      <c r="R336" s="436"/>
    </row>
    <row r="337" spans="18:18" x14ac:dyDescent="0.2">
      <c r="R337" s="436"/>
    </row>
    <row r="338" spans="18:18" x14ac:dyDescent="0.2">
      <c r="R338" s="436"/>
    </row>
    <row r="339" spans="18:18" x14ac:dyDescent="0.2">
      <c r="R339" s="436"/>
    </row>
    <row r="340" spans="18:18" x14ac:dyDescent="0.2">
      <c r="R340" s="436"/>
    </row>
    <row r="341" spans="18:18" x14ac:dyDescent="0.2">
      <c r="R341" s="436"/>
    </row>
    <row r="342" spans="18:18" x14ac:dyDescent="0.2">
      <c r="R342" s="436"/>
    </row>
    <row r="343" spans="18:18" x14ac:dyDescent="0.2">
      <c r="R343" s="436"/>
    </row>
    <row r="344" spans="18:18" x14ac:dyDescent="0.2">
      <c r="R344" s="436"/>
    </row>
  </sheetData>
  <mergeCells count="2">
    <mergeCell ref="A1:O1"/>
    <mergeCell ref="A38:O3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activeCell="O12" sqref="O12"/>
    </sheetView>
  </sheetViews>
  <sheetFormatPr baseColWidth="10" defaultRowHeight="12.75" x14ac:dyDescent="0.2"/>
  <cols>
    <col min="1" max="1" width="15.7109375" style="442" customWidth="1"/>
    <col min="2" max="2" width="5.5703125" style="443" customWidth="1"/>
    <col min="3" max="14" width="7.5703125" style="420" customWidth="1"/>
    <col min="15" max="15" width="7.42578125" style="423" customWidth="1"/>
    <col min="16" max="16" width="11.42578125" style="442"/>
    <col min="17" max="17" width="20" style="442" customWidth="1"/>
    <col min="18" max="22" width="11.42578125" style="442"/>
    <col min="23" max="23" width="18.140625" style="442" customWidth="1"/>
    <col min="24" max="25" width="14" style="442" customWidth="1"/>
    <col min="26" max="27" width="12.140625" style="442" customWidth="1"/>
    <col min="28" max="254" width="11.42578125" style="442"/>
    <col min="255" max="255" width="18.140625" style="442" customWidth="1"/>
    <col min="256" max="256" width="5.5703125" style="442" customWidth="1"/>
    <col min="257" max="257" width="6.5703125" style="442" customWidth="1"/>
    <col min="258" max="259" width="7" style="442" customWidth="1"/>
    <col min="260" max="260" width="7.140625" style="442" customWidth="1"/>
    <col min="261" max="262" width="7" style="442" customWidth="1"/>
    <col min="263" max="263" width="7.140625" style="442" customWidth="1"/>
    <col min="264" max="264" width="6.7109375" style="442" customWidth="1"/>
    <col min="265" max="265" width="7" style="442" customWidth="1"/>
    <col min="266" max="266" width="6.5703125" style="442" customWidth="1"/>
    <col min="267" max="267" width="7.28515625" style="442" customWidth="1"/>
    <col min="268" max="268" width="7.140625" style="442" customWidth="1"/>
    <col min="269" max="269" width="7.42578125" style="442" customWidth="1"/>
    <col min="270" max="270" width="6.28515625" style="442" customWidth="1"/>
    <col min="271" max="271" width="6.5703125" style="442" customWidth="1"/>
    <col min="272" max="272" width="11.42578125" style="442"/>
    <col min="273" max="273" width="20" style="442" customWidth="1"/>
    <col min="274" max="278" width="11.42578125" style="442"/>
    <col min="279" max="279" width="18.140625" style="442" customWidth="1"/>
    <col min="280" max="281" width="14" style="442" customWidth="1"/>
    <col min="282" max="283" width="12.140625" style="442" customWidth="1"/>
    <col min="284" max="510" width="11.42578125" style="442"/>
    <col min="511" max="511" width="18.140625" style="442" customWidth="1"/>
    <col min="512" max="512" width="5.5703125" style="442" customWidth="1"/>
    <col min="513" max="513" width="6.5703125" style="442" customWidth="1"/>
    <col min="514" max="515" width="7" style="442" customWidth="1"/>
    <col min="516" max="516" width="7.140625" style="442" customWidth="1"/>
    <col min="517" max="518" width="7" style="442" customWidth="1"/>
    <col min="519" max="519" width="7.140625" style="442" customWidth="1"/>
    <col min="520" max="520" width="6.7109375" style="442" customWidth="1"/>
    <col min="521" max="521" width="7" style="442" customWidth="1"/>
    <col min="522" max="522" width="6.5703125" style="442" customWidth="1"/>
    <col min="523" max="523" width="7.28515625" style="442" customWidth="1"/>
    <col min="524" max="524" width="7.140625" style="442" customWidth="1"/>
    <col min="525" max="525" width="7.42578125" style="442" customWidth="1"/>
    <col min="526" max="526" width="6.28515625" style="442" customWidth="1"/>
    <col min="527" max="527" width="6.5703125" style="442" customWidth="1"/>
    <col min="528" max="528" width="11.42578125" style="442"/>
    <col min="529" max="529" width="20" style="442" customWidth="1"/>
    <col min="530" max="534" width="11.42578125" style="442"/>
    <col min="535" max="535" width="18.140625" style="442" customWidth="1"/>
    <col min="536" max="537" width="14" style="442" customWidth="1"/>
    <col min="538" max="539" width="12.140625" style="442" customWidth="1"/>
    <col min="540" max="766" width="11.42578125" style="442"/>
    <col min="767" max="767" width="18.140625" style="442" customWidth="1"/>
    <col min="768" max="768" width="5.5703125" style="442" customWidth="1"/>
    <col min="769" max="769" width="6.5703125" style="442" customWidth="1"/>
    <col min="770" max="771" width="7" style="442" customWidth="1"/>
    <col min="772" max="772" width="7.140625" style="442" customWidth="1"/>
    <col min="773" max="774" width="7" style="442" customWidth="1"/>
    <col min="775" max="775" width="7.140625" style="442" customWidth="1"/>
    <col min="776" max="776" width="6.7109375" style="442" customWidth="1"/>
    <col min="777" max="777" width="7" style="442" customWidth="1"/>
    <col min="778" max="778" width="6.5703125" style="442" customWidth="1"/>
    <col min="779" max="779" width="7.28515625" style="442" customWidth="1"/>
    <col min="780" max="780" width="7.140625" style="442" customWidth="1"/>
    <col min="781" max="781" width="7.42578125" style="442" customWidth="1"/>
    <col min="782" max="782" width="6.28515625" style="442" customWidth="1"/>
    <col min="783" max="783" width="6.5703125" style="442" customWidth="1"/>
    <col min="784" max="784" width="11.42578125" style="442"/>
    <col min="785" max="785" width="20" style="442" customWidth="1"/>
    <col min="786" max="790" width="11.42578125" style="442"/>
    <col min="791" max="791" width="18.140625" style="442" customWidth="1"/>
    <col min="792" max="793" width="14" style="442" customWidth="1"/>
    <col min="794" max="795" width="12.140625" style="442" customWidth="1"/>
    <col min="796" max="1022" width="11.42578125" style="442"/>
    <col min="1023" max="1023" width="18.140625" style="442" customWidth="1"/>
    <col min="1024" max="1024" width="5.5703125" style="442" customWidth="1"/>
    <col min="1025" max="1025" width="6.5703125" style="442" customWidth="1"/>
    <col min="1026" max="1027" width="7" style="442" customWidth="1"/>
    <col min="1028" max="1028" width="7.140625" style="442" customWidth="1"/>
    <col min="1029" max="1030" width="7" style="442" customWidth="1"/>
    <col min="1031" max="1031" width="7.140625" style="442" customWidth="1"/>
    <col min="1032" max="1032" width="6.7109375" style="442" customWidth="1"/>
    <col min="1033" max="1033" width="7" style="442" customWidth="1"/>
    <col min="1034" max="1034" width="6.5703125" style="442" customWidth="1"/>
    <col min="1035" max="1035" width="7.28515625" style="442" customWidth="1"/>
    <col min="1036" max="1036" width="7.140625" style="442" customWidth="1"/>
    <col min="1037" max="1037" width="7.42578125" style="442" customWidth="1"/>
    <col min="1038" max="1038" width="6.28515625" style="442" customWidth="1"/>
    <col min="1039" max="1039" width="6.5703125" style="442" customWidth="1"/>
    <col min="1040" max="1040" width="11.42578125" style="442"/>
    <col min="1041" max="1041" width="20" style="442" customWidth="1"/>
    <col min="1042" max="1046" width="11.42578125" style="442"/>
    <col min="1047" max="1047" width="18.140625" style="442" customWidth="1"/>
    <col min="1048" max="1049" width="14" style="442" customWidth="1"/>
    <col min="1050" max="1051" width="12.140625" style="442" customWidth="1"/>
    <col min="1052" max="1278" width="11.42578125" style="442"/>
    <col min="1279" max="1279" width="18.140625" style="442" customWidth="1"/>
    <col min="1280" max="1280" width="5.5703125" style="442" customWidth="1"/>
    <col min="1281" max="1281" width="6.5703125" style="442" customWidth="1"/>
    <col min="1282" max="1283" width="7" style="442" customWidth="1"/>
    <col min="1284" max="1284" width="7.140625" style="442" customWidth="1"/>
    <col min="1285" max="1286" width="7" style="442" customWidth="1"/>
    <col min="1287" max="1287" width="7.140625" style="442" customWidth="1"/>
    <col min="1288" max="1288" width="6.7109375" style="442" customWidth="1"/>
    <col min="1289" max="1289" width="7" style="442" customWidth="1"/>
    <col min="1290" max="1290" width="6.5703125" style="442" customWidth="1"/>
    <col min="1291" max="1291" width="7.28515625" style="442" customWidth="1"/>
    <col min="1292" max="1292" width="7.140625" style="442" customWidth="1"/>
    <col min="1293" max="1293" width="7.42578125" style="442" customWidth="1"/>
    <col min="1294" max="1294" width="6.28515625" style="442" customWidth="1"/>
    <col min="1295" max="1295" width="6.5703125" style="442" customWidth="1"/>
    <col min="1296" max="1296" width="11.42578125" style="442"/>
    <col min="1297" max="1297" width="20" style="442" customWidth="1"/>
    <col min="1298" max="1302" width="11.42578125" style="442"/>
    <col min="1303" max="1303" width="18.140625" style="442" customWidth="1"/>
    <col min="1304" max="1305" width="14" style="442" customWidth="1"/>
    <col min="1306" max="1307" width="12.140625" style="442" customWidth="1"/>
    <col min="1308" max="1534" width="11.42578125" style="442"/>
    <col min="1535" max="1535" width="18.140625" style="442" customWidth="1"/>
    <col min="1536" max="1536" width="5.5703125" style="442" customWidth="1"/>
    <col min="1537" max="1537" width="6.5703125" style="442" customWidth="1"/>
    <col min="1538" max="1539" width="7" style="442" customWidth="1"/>
    <col min="1540" max="1540" width="7.140625" style="442" customWidth="1"/>
    <col min="1541" max="1542" width="7" style="442" customWidth="1"/>
    <col min="1543" max="1543" width="7.140625" style="442" customWidth="1"/>
    <col min="1544" max="1544" width="6.7109375" style="442" customWidth="1"/>
    <col min="1545" max="1545" width="7" style="442" customWidth="1"/>
    <col min="1546" max="1546" width="6.5703125" style="442" customWidth="1"/>
    <col min="1547" max="1547" width="7.28515625" style="442" customWidth="1"/>
    <col min="1548" max="1548" width="7.140625" style="442" customWidth="1"/>
    <col min="1549" max="1549" width="7.42578125" style="442" customWidth="1"/>
    <col min="1550" max="1550" width="6.28515625" style="442" customWidth="1"/>
    <col min="1551" max="1551" width="6.5703125" style="442" customWidth="1"/>
    <col min="1552" max="1552" width="11.42578125" style="442"/>
    <col min="1553" max="1553" width="20" style="442" customWidth="1"/>
    <col min="1554" max="1558" width="11.42578125" style="442"/>
    <col min="1559" max="1559" width="18.140625" style="442" customWidth="1"/>
    <col min="1560" max="1561" width="14" style="442" customWidth="1"/>
    <col min="1562" max="1563" width="12.140625" style="442" customWidth="1"/>
    <col min="1564" max="1790" width="11.42578125" style="442"/>
    <col min="1791" max="1791" width="18.140625" style="442" customWidth="1"/>
    <col min="1792" max="1792" width="5.5703125" style="442" customWidth="1"/>
    <col min="1793" max="1793" width="6.5703125" style="442" customWidth="1"/>
    <col min="1794" max="1795" width="7" style="442" customWidth="1"/>
    <col min="1796" max="1796" width="7.140625" style="442" customWidth="1"/>
    <col min="1797" max="1798" width="7" style="442" customWidth="1"/>
    <col min="1799" max="1799" width="7.140625" style="442" customWidth="1"/>
    <col min="1800" max="1800" width="6.7109375" style="442" customWidth="1"/>
    <col min="1801" max="1801" width="7" style="442" customWidth="1"/>
    <col min="1802" max="1802" width="6.5703125" style="442" customWidth="1"/>
    <col min="1803" max="1803" width="7.28515625" style="442" customWidth="1"/>
    <col min="1804" max="1804" width="7.140625" style="442" customWidth="1"/>
    <col min="1805" max="1805" width="7.42578125" style="442" customWidth="1"/>
    <col min="1806" max="1806" width="6.28515625" style="442" customWidth="1"/>
    <col min="1807" max="1807" width="6.5703125" style="442" customWidth="1"/>
    <col min="1808" max="1808" width="11.42578125" style="442"/>
    <col min="1809" max="1809" width="20" style="442" customWidth="1"/>
    <col min="1810" max="1814" width="11.42578125" style="442"/>
    <col min="1815" max="1815" width="18.140625" style="442" customWidth="1"/>
    <col min="1816" max="1817" width="14" style="442" customWidth="1"/>
    <col min="1818" max="1819" width="12.140625" style="442" customWidth="1"/>
    <col min="1820" max="2046" width="11.42578125" style="442"/>
    <col min="2047" max="2047" width="18.140625" style="442" customWidth="1"/>
    <col min="2048" max="2048" width="5.5703125" style="442" customWidth="1"/>
    <col min="2049" max="2049" width="6.5703125" style="442" customWidth="1"/>
    <col min="2050" max="2051" width="7" style="442" customWidth="1"/>
    <col min="2052" max="2052" width="7.140625" style="442" customWidth="1"/>
    <col min="2053" max="2054" width="7" style="442" customWidth="1"/>
    <col min="2055" max="2055" width="7.140625" style="442" customWidth="1"/>
    <col min="2056" max="2056" width="6.7109375" style="442" customWidth="1"/>
    <col min="2057" max="2057" width="7" style="442" customWidth="1"/>
    <col min="2058" max="2058" width="6.5703125" style="442" customWidth="1"/>
    <col min="2059" max="2059" width="7.28515625" style="442" customWidth="1"/>
    <col min="2060" max="2060" width="7.140625" style="442" customWidth="1"/>
    <col min="2061" max="2061" width="7.42578125" style="442" customWidth="1"/>
    <col min="2062" max="2062" width="6.28515625" style="442" customWidth="1"/>
    <col min="2063" max="2063" width="6.5703125" style="442" customWidth="1"/>
    <col min="2064" max="2064" width="11.42578125" style="442"/>
    <col min="2065" max="2065" width="20" style="442" customWidth="1"/>
    <col min="2066" max="2070" width="11.42578125" style="442"/>
    <col min="2071" max="2071" width="18.140625" style="442" customWidth="1"/>
    <col min="2072" max="2073" width="14" style="442" customWidth="1"/>
    <col min="2074" max="2075" width="12.140625" style="442" customWidth="1"/>
    <col min="2076" max="2302" width="11.42578125" style="442"/>
    <col min="2303" max="2303" width="18.140625" style="442" customWidth="1"/>
    <col min="2304" max="2304" width="5.5703125" style="442" customWidth="1"/>
    <col min="2305" max="2305" width="6.5703125" style="442" customWidth="1"/>
    <col min="2306" max="2307" width="7" style="442" customWidth="1"/>
    <col min="2308" max="2308" width="7.140625" style="442" customWidth="1"/>
    <col min="2309" max="2310" width="7" style="442" customWidth="1"/>
    <col min="2311" max="2311" width="7.140625" style="442" customWidth="1"/>
    <col min="2312" max="2312" width="6.7109375" style="442" customWidth="1"/>
    <col min="2313" max="2313" width="7" style="442" customWidth="1"/>
    <col min="2314" max="2314" width="6.5703125" style="442" customWidth="1"/>
    <col min="2315" max="2315" width="7.28515625" style="442" customWidth="1"/>
    <col min="2316" max="2316" width="7.140625" style="442" customWidth="1"/>
    <col min="2317" max="2317" width="7.42578125" style="442" customWidth="1"/>
    <col min="2318" max="2318" width="6.28515625" style="442" customWidth="1"/>
    <col min="2319" max="2319" width="6.5703125" style="442" customWidth="1"/>
    <col min="2320" max="2320" width="11.42578125" style="442"/>
    <col min="2321" max="2321" width="20" style="442" customWidth="1"/>
    <col min="2322" max="2326" width="11.42578125" style="442"/>
    <col min="2327" max="2327" width="18.140625" style="442" customWidth="1"/>
    <col min="2328" max="2329" width="14" style="442" customWidth="1"/>
    <col min="2330" max="2331" width="12.140625" style="442" customWidth="1"/>
    <col min="2332" max="2558" width="11.42578125" style="442"/>
    <col min="2559" max="2559" width="18.140625" style="442" customWidth="1"/>
    <col min="2560" max="2560" width="5.5703125" style="442" customWidth="1"/>
    <col min="2561" max="2561" width="6.5703125" style="442" customWidth="1"/>
    <col min="2562" max="2563" width="7" style="442" customWidth="1"/>
    <col min="2564" max="2564" width="7.140625" style="442" customWidth="1"/>
    <col min="2565" max="2566" width="7" style="442" customWidth="1"/>
    <col min="2567" max="2567" width="7.140625" style="442" customWidth="1"/>
    <col min="2568" max="2568" width="6.7109375" style="442" customWidth="1"/>
    <col min="2569" max="2569" width="7" style="442" customWidth="1"/>
    <col min="2570" max="2570" width="6.5703125" style="442" customWidth="1"/>
    <col min="2571" max="2571" width="7.28515625" style="442" customWidth="1"/>
    <col min="2572" max="2572" width="7.140625" style="442" customWidth="1"/>
    <col min="2573" max="2573" width="7.42578125" style="442" customWidth="1"/>
    <col min="2574" max="2574" width="6.28515625" style="442" customWidth="1"/>
    <col min="2575" max="2575" width="6.5703125" style="442" customWidth="1"/>
    <col min="2576" max="2576" width="11.42578125" style="442"/>
    <col min="2577" max="2577" width="20" style="442" customWidth="1"/>
    <col min="2578" max="2582" width="11.42578125" style="442"/>
    <col min="2583" max="2583" width="18.140625" style="442" customWidth="1"/>
    <col min="2584" max="2585" width="14" style="442" customWidth="1"/>
    <col min="2586" max="2587" width="12.140625" style="442" customWidth="1"/>
    <col min="2588" max="2814" width="11.42578125" style="442"/>
    <col min="2815" max="2815" width="18.140625" style="442" customWidth="1"/>
    <col min="2816" max="2816" width="5.5703125" style="442" customWidth="1"/>
    <col min="2817" max="2817" width="6.5703125" style="442" customWidth="1"/>
    <col min="2818" max="2819" width="7" style="442" customWidth="1"/>
    <col min="2820" max="2820" width="7.140625" style="442" customWidth="1"/>
    <col min="2821" max="2822" width="7" style="442" customWidth="1"/>
    <col min="2823" max="2823" width="7.140625" style="442" customWidth="1"/>
    <col min="2824" max="2824" width="6.7109375" style="442" customWidth="1"/>
    <col min="2825" max="2825" width="7" style="442" customWidth="1"/>
    <col min="2826" max="2826" width="6.5703125" style="442" customWidth="1"/>
    <col min="2827" max="2827" width="7.28515625" style="442" customWidth="1"/>
    <col min="2828" max="2828" width="7.140625" style="442" customWidth="1"/>
    <col min="2829" max="2829" width="7.42578125" style="442" customWidth="1"/>
    <col min="2830" max="2830" width="6.28515625" style="442" customWidth="1"/>
    <col min="2831" max="2831" width="6.5703125" style="442" customWidth="1"/>
    <col min="2832" max="2832" width="11.42578125" style="442"/>
    <col min="2833" max="2833" width="20" style="442" customWidth="1"/>
    <col min="2834" max="2838" width="11.42578125" style="442"/>
    <col min="2839" max="2839" width="18.140625" style="442" customWidth="1"/>
    <col min="2840" max="2841" width="14" style="442" customWidth="1"/>
    <col min="2842" max="2843" width="12.140625" style="442" customWidth="1"/>
    <col min="2844" max="3070" width="11.42578125" style="442"/>
    <col min="3071" max="3071" width="18.140625" style="442" customWidth="1"/>
    <col min="3072" max="3072" width="5.5703125" style="442" customWidth="1"/>
    <col min="3073" max="3073" width="6.5703125" style="442" customWidth="1"/>
    <col min="3074" max="3075" width="7" style="442" customWidth="1"/>
    <col min="3076" max="3076" width="7.140625" style="442" customWidth="1"/>
    <col min="3077" max="3078" width="7" style="442" customWidth="1"/>
    <col min="3079" max="3079" width="7.140625" style="442" customWidth="1"/>
    <col min="3080" max="3080" width="6.7109375" style="442" customWidth="1"/>
    <col min="3081" max="3081" width="7" style="442" customWidth="1"/>
    <col min="3082" max="3082" width="6.5703125" style="442" customWidth="1"/>
    <col min="3083" max="3083" width="7.28515625" style="442" customWidth="1"/>
    <col min="3084" max="3084" width="7.140625" style="442" customWidth="1"/>
    <col min="3085" max="3085" width="7.42578125" style="442" customWidth="1"/>
    <col min="3086" max="3086" width="6.28515625" style="442" customWidth="1"/>
    <col min="3087" max="3087" width="6.5703125" style="442" customWidth="1"/>
    <col min="3088" max="3088" width="11.42578125" style="442"/>
    <col min="3089" max="3089" width="20" style="442" customWidth="1"/>
    <col min="3090" max="3094" width="11.42578125" style="442"/>
    <col min="3095" max="3095" width="18.140625" style="442" customWidth="1"/>
    <col min="3096" max="3097" width="14" style="442" customWidth="1"/>
    <col min="3098" max="3099" width="12.140625" style="442" customWidth="1"/>
    <col min="3100" max="3326" width="11.42578125" style="442"/>
    <col min="3327" max="3327" width="18.140625" style="442" customWidth="1"/>
    <col min="3328" max="3328" width="5.5703125" style="442" customWidth="1"/>
    <col min="3329" max="3329" width="6.5703125" style="442" customWidth="1"/>
    <col min="3330" max="3331" width="7" style="442" customWidth="1"/>
    <col min="3332" max="3332" width="7.140625" style="442" customWidth="1"/>
    <col min="3333" max="3334" width="7" style="442" customWidth="1"/>
    <col min="3335" max="3335" width="7.140625" style="442" customWidth="1"/>
    <col min="3336" max="3336" width="6.7109375" style="442" customWidth="1"/>
    <col min="3337" max="3337" width="7" style="442" customWidth="1"/>
    <col min="3338" max="3338" width="6.5703125" style="442" customWidth="1"/>
    <col min="3339" max="3339" width="7.28515625" style="442" customWidth="1"/>
    <col min="3340" max="3340" width="7.140625" style="442" customWidth="1"/>
    <col min="3341" max="3341" width="7.42578125" style="442" customWidth="1"/>
    <col min="3342" max="3342" width="6.28515625" style="442" customWidth="1"/>
    <col min="3343" max="3343" width="6.5703125" style="442" customWidth="1"/>
    <col min="3344" max="3344" width="11.42578125" style="442"/>
    <col min="3345" max="3345" width="20" style="442" customWidth="1"/>
    <col min="3346" max="3350" width="11.42578125" style="442"/>
    <col min="3351" max="3351" width="18.140625" style="442" customWidth="1"/>
    <col min="3352" max="3353" width="14" style="442" customWidth="1"/>
    <col min="3354" max="3355" width="12.140625" style="442" customWidth="1"/>
    <col min="3356" max="3582" width="11.42578125" style="442"/>
    <col min="3583" max="3583" width="18.140625" style="442" customWidth="1"/>
    <col min="3584" max="3584" width="5.5703125" style="442" customWidth="1"/>
    <col min="3585" max="3585" width="6.5703125" style="442" customWidth="1"/>
    <col min="3586" max="3587" width="7" style="442" customWidth="1"/>
    <col min="3588" max="3588" width="7.140625" style="442" customWidth="1"/>
    <col min="3589" max="3590" width="7" style="442" customWidth="1"/>
    <col min="3591" max="3591" width="7.140625" style="442" customWidth="1"/>
    <col min="3592" max="3592" width="6.7109375" style="442" customWidth="1"/>
    <col min="3593" max="3593" width="7" style="442" customWidth="1"/>
    <col min="3594" max="3594" width="6.5703125" style="442" customWidth="1"/>
    <col min="3595" max="3595" width="7.28515625" style="442" customWidth="1"/>
    <col min="3596" max="3596" width="7.140625" style="442" customWidth="1"/>
    <col min="3597" max="3597" width="7.42578125" style="442" customWidth="1"/>
    <col min="3598" max="3598" width="6.28515625" style="442" customWidth="1"/>
    <col min="3599" max="3599" width="6.5703125" style="442" customWidth="1"/>
    <col min="3600" max="3600" width="11.42578125" style="442"/>
    <col min="3601" max="3601" width="20" style="442" customWidth="1"/>
    <col min="3602" max="3606" width="11.42578125" style="442"/>
    <col min="3607" max="3607" width="18.140625" style="442" customWidth="1"/>
    <col min="3608" max="3609" width="14" style="442" customWidth="1"/>
    <col min="3610" max="3611" width="12.140625" style="442" customWidth="1"/>
    <col min="3612" max="3838" width="11.42578125" style="442"/>
    <col min="3839" max="3839" width="18.140625" style="442" customWidth="1"/>
    <col min="3840" max="3840" width="5.5703125" style="442" customWidth="1"/>
    <col min="3841" max="3841" width="6.5703125" style="442" customWidth="1"/>
    <col min="3842" max="3843" width="7" style="442" customWidth="1"/>
    <col min="3844" max="3844" width="7.140625" style="442" customWidth="1"/>
    <col min="3845" max="3846" width="7" style="442" customWidth="1"/>
    <col min="3847" max="3847" width="7.140625" style="442" customWidth="1"/>
    <col min="3848" max="3848" width="6.7109375" style="442" customWidth="1"/>
    <col min="3849" max="3849" width="7" style="442" customWidth="1"/>
    <col min="3850" max="3850" width="6.5703125" style="442" customWidth="1"/>
    <col min="3851" max="3851" width="7.28515625" style="442" customWidth="1"/>
    <col min="3852" max="3852" width="7.140625" style="442" customWidth="1"/>
    <col min="3853" max="3853" width="7.42578125" style="442" customWidth="1"/>
    <col min="3854" max="3854" width="6.28515625" style="442" customWidth="1"/>
    <col min="3855" max="3855" width="6.5703125" style="442" customWidth="1"/>
    <col min="3856" max="3856" width="11.42578125" style="442"/>
    <col min="3857" max="3857" width="20" style="442" customWidth="1"/>
    <col min="3858" max="3862" width="11.42578125" style="442"/>
    <col min="3863" max="3863" width="18.140625" style="442" customWidth="1"/>
    <col min="3864" max="3865" width="14" style="442" customWidth="1"/>
    <col min="3866" max="3867" width="12.140625" style="442" customWidth="1"/>
    <col min="3868" max="4094" width="11.42578125" style="442"/>
    <col min="4095" max="4095" width="18.140625" style="442" customWidth="1"/>
    <col min="4096" max="4096" width="5.5703125" style="442" customWidth="1"/>
    <col min="4097" max="4097" width="6.5703125" style="442" customWidth="1"/>
    <col min="4098" max="4099" width="7" style="442" customWidth="1"/>
    <col min="4100" max="4100" width="7.140625" style="442" customWidth="1"/>
    <col min="4101" max="4102" width="7" style="442" customWidth="1"/>
    <col min="4103" max="4103" width="7.140625" style="442" customWidth="1"/>
    <col min="4104" max="4104" width="6.7109375" style="442" customWidth="1"/>
    <col min="4105" max="4105" width="7" style="442" customWidth="1"/>
    <col min="4106" max="4106" width="6.5703125" style="442" customWidth="1"/>
    <col min="4107" max="4107" width="7.28515625" style="442" customWidth="1"/>
    <col min="4108" max="4108" width="7.140625" style="442" customWidth="1"/>
    <col min="4109" max="4109" width="7.42578125" style="442" customWidth="1"/>
    <col min="4110" max="4110" width="6.28515625" style="442" customWidth="1"/>
    <col min="4111" max="4111" width="6.5703125" style="442" customWidth="1"/>
    <col min="4112" max="4112" width="11.42578125" style="442"/>
    <col min="4113" max="4113" width="20" style="442" customWidth="1"/>
    <col min="4114" max="4118" width="11.42578125" style="442"/>
    <col min="4119" max="4119" width="18.140625" style="442" customWidth="1"/>
    <col min="4120" max="4121" width="14" style="442" customWidth="1"/>
    <col min="4122" max="4123" width="12.140625" style="442" customWidth="1"/>
    <col min="4124" max="4350" width="11.42578125" style="442"/>
    <col min="4351" max="4351" width="18.140625" style="442" customWidth="1"/>
    <col min="4352" max="4352" width="5.5703125" style="442" customWidth="1"/>
    <col min="4353" max="4353" width="6.5703125" style="442" customWidth="1"/>
    <col min="4354" max="4355" width="7" style="442" customWidth="1"/>
    <col min="4356" max="4356" width="7.140625" style="442" customWidth="1"/>
    <col min="4357" max="4358" width="7" style="442" customWidth="1"/>
    <col min="4359" max="4359" width="7.140625" style="442" customWidth="1"/>
    <col min="4360" max="4360" width="6.7109375" style="442" customWidth="1"/>
    <col min="4361" max="4361" width="7" style="442" customWidth="1"/>
    <col min="4362" max="4362" width="6.5703125" style="442" customWidth="1"/>
    <col min="4363" max="4363" width="7.28515625" style="442" customWidth="1"/>
    <col min="4364" max="4364" width="7.140625" style="442" customWidth="1"/>
    <col min="4365" max="4365" width="7.42578125" style="442" customWidth="1"/>
    <col min="4366" max="4366" width="6.28515625" style="442" customWidth="1"/>
    <col min="4367" max="4367" width="6.5703125" style="442" customWidth="1"/>
    <col min="4368" max="4368" width="11.42578125" style="442"/>
    <col min="4369" max="4369" width="20" style="442" customWidth="1"/>
    <col min="4370" max="4374" width="11.42578125" style="442"/>
    <col min="4375" max="4375" width="18.140625" style="442" customWidth="1"/>
    <col min="4376" max="4377" width="14" style="442" customWidth="1"/>
    <col min="4378" max="4379" width="12.140625" style="442" customWidth="1"/>
    <col min="4380" max="4606" width="11.42578125" style="442"/>
    <col min="4607" max="4607" width="18.140625" style="442" customWidth="1"/>
    <col min="4608" max="4608" width="5.5703125" style="442" customWidth="1"/>
    <col min="4609" max="4609" width="6.5703125" style="442" customWidth="1"/>
    <col min="4610" max="4611" width="7" style="442" customWidth="1"/>
    <col min="4612" max="4612" width="7.140625" style="442" customWidth="1"/>
    <col min="4613" max="4614" width="7" style="442" customWidth="1"/>
    <col min="4615" max="4615" width="7.140625" style="442" customWidth="1"/>
    <col min="4616" max="4616" width="6.7109375" style="442" customWidth="1"/>
    <col min="4617" max="4617" width="7" style="442" customWidth="1"/>
    <col min="4618" max="4618" width="6.5703125" style="442" customWidth="1"/>
    <col min="4619" max="4619" width="7.28515625" style="442" customWidth="1"/>
    <col min="4620" max="4620" width="7.140625" style="442" customWidth="1"/>
    <col min="4621" max="4621" width="7.42578125" style="442" customWidth="1"/>
    <col min="4622" max="4622" width="6.28515625" style="442" customWidth="1"/>
    <col min="4623" max="4623" width="6.5703125" style="442" customWidth="1"/>
    <col min="4624" max="4624" width="11.42578125" style="442"/>
    <col min="4625" max="4625" width="20" style="442" customWidth="1"/>
    <col min="4626" max="4630" width="11.42578125" style="442"/>
    <col min="4631" max="4631" width="18.140625" style="442" customWidth="1"/>
    <col min="4632" max="4633" width="14" style="442" customWidth="1"/>
    <col min="4634" max="4635" width="12.140625" style="442" customWidth="1"/>
    <col min="4636" max="4862" width="11.42578125" style="442"/>
    <col min="4863" max="4863" width="18.140625" style="442" customWidth="1"/>
    <col min="4864" max="4864" width="5.5703125" style="442" customWidth="1"/>
    <col min="4865" max="4865" width="6.5703125" style="442" customWidth="1"/>
    <col min="4866" max="4867" width="7" style="442" customWidth="1"/>
    <col min="4868" max="4868" width="7.140625" style="442" customWidth="1"/>
    <col min="4869" max="4870" width="7" style="442" customWidth="1"/>
    <col min="4871" max="4871" width="7.140625" style="442" customWidth="1"/>
    <col min="4872" max="4872" width="6.7109375" style="442" customWidth="1"/>
    <col min="4873" max="4873" width="7" style="442" customWidth="1"/>
    <col min="4874" max="4874" width="6.5703125" style="442" customWidth="1"/>
    <col min="4875" max="4875" width="7.28515625" style="442" customWidth="1"/>
    <col min="4876" max="4876" width="7.140625" style="442" customWidth="1"/>
    <col min="4877" max="4877" width="7.42578125" style="442" customWidth="1"/>
    <col min="4878" max="4878" width="6.28515625" style="442" customWidth="1"/>
    <col min="4879" max="4879" width="6.5703125" style="442" customWidth="1"/>
    <col min="4880" max="4880" width="11.42578125" style="442"/>
    <col min="4881" max="4881" width="20" style="442" customWidth="1"/>
    <col min="4882" max="4886" width="11.42578125" style="442"/>
    <col min="4887" max="4887" width="18.140625" style="442" customWidth="1"/>
    <col min="4888" max="4889" width="14" style="442" customWidth="1"/>
    <col min="4890" max="4891" width="12.140625" style="442" customWidth="1"/>
    <col min="4892" max="5118" width="11.42578125" style="442"/>
    <col min="5119" max="5119" width="18.140625" style="442" customWidth="1"/>
    <col min="5120" max="5120" width="5.5703125" style="442" customWidth="1"/>
    <col min="5121" max="5121" width="6.5703125" style="442" customWidth="1"/>
    <col min="5122" max="5123" width="7" style="442" customWidth="1"/>
    <col min="5124" max="5124" width="7.140625" style="442" customWidth="1"/>
    <col min="5125" max="5126" width="7" style="442" customWidth="1"/>
    <col min="5127" max="5127" width="7.140625" style="442" customWidth="1"/>
    <col min="5128" max="5128" width="6.7109375" style="442" customWidth="1"/>
    <col min="5129" max="5129" width="7" style="442" customWidth="1"/>
    <col min="5130" max="5130" width="6.5703125" style="442" customWidth="1"/>
    <col min="5131" max="5131" width="7.28515625" style="442" customWidth="1"/>
    <col min="5132" max="5132" width="7.140625" style="442" customWidth="1"/>
    <col min="5133" max="5133" width="7.42578125" style="442" customWidth="1"/>
    <col min="5134" max="5134" width="6.28515625" style="442" customWidth="1"/>
    <col min="5135" max="5135" width="6.5703125" style="442" customWidth="1"/>
    <col min="5136" max="5136" width="11.42578125" style="442"/>
    <col min="5137" max="5137" width="20" style="442" customWidth="1"/>
    <col min="5138" max="5142" width="11.42578125" style="442"/>
    <col min="5143" max="5143" width="18.140625" style="442" customWidth="1"/>
    <col min="5144" max="5145" width="14" style="442" customWidth="1"/>
    <col min="5146" max="5147" width="12.140625" style="442" customWidth="1"/>
    <col min="5148" max="5374" width="11.42578125" style="442"/>
    <col min="5375" max="5375" width="18.140625" style="442" customWidth="1"/>
    <col min="5376" max="5376" width="5.5703125" style="442" customWidth="1"/>
    <col min="5377" max="5377" width="6.5703125" style="442" customWidth="1"/>
    <col min="5378" max="5379" width="7" style="442" customWidth="1"/>
    <col min="5380" max="5380" width="7.140625" style="442" customWidth="1"/>
    <col min="5381" max="5382" width="7" style="442" customWidth="1"/>
    <col min="5383" max="5383" width="7.140625" style="442" customWidth="1"/>
    <col min="5384" max="5384" width="6.7109375" style="442" customWidth="1"/>
    <col min="5385" max="5385" width="7" style="442" customWidth="1"/>
    <col min="5386" max="5386" width="6.5703125" style="442" customWidth="1"/>
    <col min="5387" max="5387" width="7.28515625" style="442" customWidth="1"/>
    <col min="5388" max="5388" width="7.140625" style="442" customWidth="1"/>
    <col min="5389" max="5389" width="7.42578125" style="442" customWidth="1"/>
    <col min="5390" max="5390" width="6.28515625" style="442" customWidth="1"/>
    <col min="5391" max="5391" width="6.5703125" style="442" customWidth="1"/>
    <col min="5392" max="5392" width="11.42578125" style="442"/>
    <col min="5393" max="5393" width="20" style="442" customWidth="1"/>
    <col min="5394" max="5398" width="11.42578125" style="442"/>
    <col min="5399" max="5399" width="18.140625" style="442" customWidth="1"/>
    <col min="5400" max="5401" width="14" style="442" customWidth="1"/>
    <col min="5402" max="5403" width="12.140625" style="442" customWidth="1"/>
    <col min="5404" max="5630" width="11.42578125" style="442"/>
    <col min="5631" max="5631" width="18.140625" style="442" customWidth="1"/>
    <col min="5632" max="5632" width="5.5703125" style="442" customWidth="1"/>
    <col min="5633" max="5633" width="6.5703125" style="442" customWidth="1"/>
    <col min="5634" max="5635" width="7" style="442" customWidth="1"/>
    <col min="5636" max="5636" width="7.140625" style="442" customWidth="1"/>
    <col min="5637" max="5638" width="7" style="442" customWidth="1"/>
    <col min="5639" max="5639" width="7.140625" style="442" customWidth="1"/>
    <col min="5640" max="5640" width="6.7109375" style="442" customWidth="1"/>
    <col min="5641" max="5641" width="7" style="442" customWidth="1"/>
    <col min="5642" max="5642" width="6.5703125" style="442" customWidth="1"/>
    <col min="5643" max="5643" width="7.28515625" style="442" customWidth="1"/>
    <col min="5644" max="5644" width="7.140625" style="442" customWidth="1"/>
    <col min="5645" max="5645" width="7.42578125" style="442" customWidth="1"/>
    <col min="5646" max="5646" width="6.28515625" style="442" customWidth="1"/>
    <col min="5647" max="5647" width="6.5703125" style="442" customWidth="1"/>
    <col min="5648" max="5648" width="11.42578125" style="442"/>
    <col min="5649" max="5649" width="20" style="442" customWidth="1"/>
    <col min="5650" max="5654" width="11.42578125" style="442"/>
    <col min="5655" max="5655" width="18.140625" style="442" customWidth="1"/>
    <col min="5656" max="5657" width="14" style="442" customWidth="1"/>
    <col min="5658" max="5659" width="12.140625" style="442" customWidth="1"/>
    <col min="5660" max="5886" width="11.42578125" style="442"/>
    <col min="5887" max="5887" width="18.140625" style="442" customWidth="1"/>
    <col min="5888" max="5888" width="5.5703125" style="442" customWidth="1"/>
    <col min="5889" max="5889" width="6.5703125" style="442" customWidth="1"/>
    <col min="5890" max="5891" width="7" style="442" customWidth="1"/>
    <col min="5892" max="5892" width="7.140625" style="442" customWidth="1"/>
    <col min="5893" max="5894" width="7" style="442" customWidth="1"/>
    <col min="5895" max="5895" width="7.140625" style="442" customWidth="1"/>
    <col min="5896" max="5896" width="6.7109375" style="442" customWidth="1"/>
    <col min="5897" max="5897" width="7" style="442" customWidth="1"/>
    <col min="5898" max="5898" width="6.5703125" style="442" customWidth="1"/>
    <col min="5899" max="5899" width="7.28515625" style="442" customWidth="1"/>
    <col min="5900" max="5900" width="7.140625" style="442" customWidth="1"/>
    <col min="5901" max="5901" width="7.42578125" style="442" customWidth="1"/>
    <col min="5902" max="5902" width="6.28515625" style="442" customWidth="1"/>
    <col min="5903" max="5903" width="6.5703125" style="442" customWidth="1"/>
    <col min="5904" max="5904" width="11.42578125" style="442"/>
    <col min="5905" max="5905" width="20" style="442" customWidth="1"/>
    <col min="5906" max="5910" width="11.42578125" style="442"/>
    <col min="5911" max="5911" width="18.140625" style="442" customWidth="1"/>
    <col min="5912" max="5913" width="14" style="442" customWidth="1"/>
    <col min="5914" max="5915" width="12.140625" style="442" customWidth="1"/>
    <col min="5916" max="6142" width="11.42578125" style="442"/>
    <col min="6143" max="6143" width="18.140625" style="442" customWidth="1"/>
    <col min="6144" max="6144" width="5.5703125" style="442" customWidth="1"/>
    <col min="6145" max="6145" width="6.5703125" style="442" customWidth="1"/>
    <col min="6146" max="6147" width="7" style="442" customWidth="1"/>
    <col min="6148" max="6148" width="7.140625" style="442" customWidth="1"/>
    <col min="6149" max="6150" width="7" style="442" customWidth="1"/>
    <col min="6151" max="6151" width="7.140625" style="442" customWidth="1"/>
    <col min="6152" max="6152" width="6.7109375" style="442" customWidth="1"/>
    <col min="6153" max="6153" width="7" style="442" customWidth="1"/>
    <col min="6154" max="6154" width="6.5703125" style="442" customWidth="1"/>
    <col min="6155" max="6155" width="7.28515625" style="442" customWidth="1"/>
    <col min="6156" max="6156" width="7.140625" style="442" customWidth="1"/>
    <col min="6157" max="6157" width="7.42578125" style="442" customWidth="1"/>
    <col min="6158" max="6158" width="6.28515625" style="442" customWidth="1"/>
    <col min="6159" max="6159" width="6.5703125" style="442" customWidth="1"/>
    <col min="6160" max="6160" width="11.42578125" style="442"/>
    <col min="6161" max="6161" width="20" style="442" customWidth="1"/>
    <col min="6162" max="6166" width="11.42578125" style="442"/>
    <col min="6167" max="6167" width="18.140625" style="442" customWidth="1"/>
    <col min="6168" max="6169" width="14" style="442" customWidth="1"/>
    <col min="6170" max="6171" width="12.140625" style="442" customWidth="1"/>
    <col min="6172" max="6398" width="11.42578125" style="442"/>
    <col min="6399" max="6399" width="18.140625" style="442" customWidth="1"/>
    <col min="6400" max="6400" width="5.5703125" style="442" customWidth="1"/>
    <col min="6401" max="6401" width="6.5703125" style="442" customWidth="1"/>
    <col min="6402" max="6403" width="7" style="442" customWidth="1"/>
    <col min="6404" max="6404" width="7.140625" style="442" customWidth="1"/>
    <col min="6405" max="6406" width="7" style="442" customWidth="1"/>
    <col min="6407" max="6407" width="7.140625" style="442" customWidth="1"/>
    <col min="6408" max="6408" width="6.7109375" style="442" customWidth="1"/>
    <col min="6409" max="6409" width="7" style="442" customWidth="1"/>
    <col min="6410" max="6410" width="6.5703125" style="442" customWidth="1"/>
    <col min="6411" max="6411" width="7.28515625" style="442" customWidth="1"/>
    <col min="6412" max="6412" width="7.140625" style="442" customWidth="1"/>
    <col min="6413" max="6413" width="7.42578125" style="442" customWidth="1"/>
    <col min="6414" max="6414" width="6.28515625" style="442" customWidth="1"/>
    <col min="6415" max="6415" width="6.5703125" style="442" customWidth="1"/>
    <col min="6416" max="6416" width="11.42578125" style="442"/>
    <col min="6417" max="6417" width="20" style="442" customWidth="1"/>
    <col min="6418" max="6422" width="11.42578125" style="442"/>
    <col min="6423" max="6423" width="18.140625" style="442" customWidth="1"/>
    <col min="6424" max="6425" width="14" style="442" customWidth="1"/>
    <col min="6426" max="6427" width="12.140625" style="442" customWidth="1"/>
    <col min="6428" max="6654" width="11.42578125" style="442"/>
    <col min="6655" max="6655" width="18.140625" style="442" customWidth="1"/>
    <col min="6656" max="6656" width="5.5703125" style="442" customWidth="1"/>
    <col min="6657" max="6657" width="6.5703125" style="442" customWidth="1"/>
    <col min="6658" max="6659" width="7" style="442" customWidth="1"/>
    <col min="6660" max="6660" width="7.140625" style="442" customWidth="1"/>
    <col min="6661" max="6662" width="7" style="442" customWidth="1"/>
    <col min="6663" max="6663" width="7.140625" style="442" customWidth="1"/>
    <col min="6664" max="6664" width="6.7109375" style="442" customWidth="1"/>
    <col min="6665" max="6665" width="7" style="442" customWidth="1"/>
    <col min="6666" max="6666" width="6.5703125" style="442" customWidth="1"/>
    <col min="6667" max="6667" width="7.28515625" style="442" customWidth="1"/>
    <col min="6668" max="6668" width="7.140625" style="442" customWidth="1"/>
    <col min="6669" max="6669" width="7.42578125" style="442" customWidth="1"/>
    <col min="6670" max="6670" width="6.28515625" style="442" customWidth="1"/>
    <col min="6671" max="6671" width="6.5703125" style="442" customWidth="1"/>
    <col min="6672" max="6672" width="11.42578125" style="442"/>
    <col min="6673" max="6673" width="20" style="442" customWidth="1"/>
    <col min="6674" max="6678" width="11.42578125" style="442"/>
    <col min="6679" max="6679" width="18.140625" style="442" customWidth="1"/>
    <col min="6680" max="6681" width="14" style="442" customWidth="1"/>
    <col min="6682" max="6683" width="12.140625" style="442" customWidth="1"/>
    <col min="6684" max="6910" width="11.42578125" style="442"/>
    <col min="6911" max="6911" width="18.140625" style="442" customWidth="1"/>
    <col min="6912" max="6912" width="5.5703125" style="442" customWidth="1"/>
    <col min="6913" max="6913" width="6.5703125" style="442" customWidth="1"/>
    <col min="6914" max="6915" width="7" style="442" customWidth="1"/>
    <col min="6916" max="6916" width="7.140625" style="442" customWidth="1"/>
    <col min="6917" max="6918" width="7" style="442" customWidth="1"/>
    <col min="6919" max="6919" width="7.140625" style="442" customWidth="1"/>
    <col min="6920" max="6920" width="6.7109375" style="442" customWidth="1"/>
    <col min="6921" max="6921" width="7" style="442" customWidth="1"/>
    <col min="6922" max="6922" width="6.5703125" style="442" customWidth="1"/>
    <col min="6923" max="6923" width="7.28515625" style="442" customWidth="1"/>
    <col min="6924" max="6924" width="7.140625" style="442" customWidth="1"/>
    <col min="6925" max="6925" width="7.42578125" style="442" customWidth="1"/>
    <col min="6926" max="6926" width="6.28515625" style="442" customWidth="1"/>
    <col min="6927" max="6927" width="6.5703125" style="442" customWidth="1"/>
    <col min="6928" max="6928" width="11.42578125" style="442"/>
    <col min="6929" max="6929" width="20" style="442" customWidth="1"/>
    <col min="6930" max="6934" width="11.42578125" style="442"/>
    <col min="6935" max="6935" width="18.140625" style="442" customWidth="1"/>
    <col min="6936" max="6937" width="14" style="442" customWidth="1"/>
    <col min="6938" max="6939" width="12.140625" style="442" customWidth="1"/>
    <col min="6940" max="7166" width="11.42578125" style="442"/>
    <col min="7167" max="7167" width="18.140625" style="442" customWidth="1"/>
    <col min="7168" max="7168" width="5.5703125" style="442" customWidth="1"/>
    <col min="7169" max="7169" width="6.5703125" style="442" customWidth="1"/>
    <col min="7170" max="7171" width="7" style="442" customWidth="1"/>
    <col min="7172" max="7172" width="7.140625" style="442" customWidth="1"/>
    <col min="7173" max="7174" width="7" style="442" customWidth="1"/>
    <col min="7175" max="7175" width="7.140625" style="442" customWidth="1"/>
    <col min="7176" max="7176" width="6.7109375" style="442" customWidth="1"/>
    <col min="7177" max="7177" width="7" style="442" customWidth="1"/>
    <col min="7178" max="7178" width="6.5703125" style="442" customWidth="1"/>
    <col min="7179" max="7179" width="7.28515625" style="442" customWidth="1"/>
    <col min="7180" max="7180" width="7.140625" style="442" customWidth="1"/>
    <col min="7181" max="7181" width="7.42578125" style="442" customWidth="1"/>
    <col min="7182" max="7182" width="6.28515625" style="442" customWidth="1"/>
    <col min="7183" max="7183" width="6.5703125" style="442" customWidth="1"/>
    <col min="7184" max="7184" width="11.42578125" style="442"/>
    <col min="7185" max="7185" width="20" style="442" customWidth="1"/>
    <col min="7186" max="7190" width="11.42578125" style="442"/>
    <col min="7191" max="7191" width="18.140625" style="442" customWidth="1"/>
    <col min="7192" max="7193" width="14" style="442" customWidth="1"/>
    <col min="7194" max="7195" width="12.140625" style="442" customWidth="1"/>
    <col min="7196" max="7422" width="11.42578125" style="442"/>
    <col min="7423" max="7423" width="18.140625" style="442" customWidth="1"/>
    <col min="7424" max="7424" width="5.5703125" style="442" customWidth="1"/>
    <col min="7425" max="7425" width="6.5703125" style="442" customWidth="1"/>
    <col min="7426" max="7427" width="7" style="442" customWidth="1"/>
    <col min="7428" max="7428" width="7.140625" style="442" customWidth="1"/>
    <col min="7429" max="7430" width="7" style="442" customWidth="1"/>
    <col min="7431" max="7431" width="7.140625" style="442" customWidth="1"/>
    <col min="7432" max="7432" width="6.7109375" style="442" customWidth="1"/>
    <col min="7433" max="7433" width="7" style="442" customWidth="1"/>
    <col min="7434" max="7434" width="6.5703125" style="442" customWidth="1"/>
    <col min="7435" max="7435" width="7.28515625" style="442" customWidth="1"/>
    <col min="7436" max="7436" width="7.140625" style="442" customWidth="1"/>
    <col min="7437" max="7437" width="7.42578125" style="442" customWidth="1"/>
    <col min="7438" max="7438" width="6.28515625" style="442" customWidth="1"/>
    <col min="7439" max="7439" width="6.5703125" style="442" customWidth="1"/>
    <col min="7440" max="7440" width="11.42578125" style="442"/>
    <col min="7441" max="7441" width="20" style="442" customWidth="1"/>
    <col min="7442" max="7446" width="11.42578125" style="442"/>
    <col min="7447" max="7447" width="18.140625" style="442" customWidth="1"/>
    <col min="7448" max="7449" width="14" style="442" customWidth="1"/>
    <col min="7450" max="7451" width="12.140625" style="442" customWidth="1"/>
    <col min="7452" max="7678" width="11.42578125" style="442"/>
    <col min="7679" max="7679" width="18.140625" style="442" customWidth="1"/>
    <col min="7680" max="7680" width="5.5703125" style="442" customWidth="1"/>
    <col min="7681" max="7681" width="6.5703125" style="442" customWidth="1"/>
    <col min="7682" max="7683" width="7" style="442" customWidth="1"/>
    <col min="7684" max="7684" width="7.140625" style="442" customWidth="1"/>
    <col min="7685" max="7686" width="7" style="442" customWidth="1"/>
    <col min="7687" max="7687" width="7.140625" style="442" customWidth="1"/>
    <col min="7688" max="7688" width="6.7109375" style="442" customWidth="1"/>
    <col min="7689" max="7689" width="7" style="442" customWidth="1"/>
    <col min="7690" max="7690" width="6.5703125" style="442" customWidth="1"/>
    <col min="7691" max="7691" width="7.28515625" style="442" customWidth="1"/>
    <col min="7692" max="7692" width="7.140625" style="442" customWidth="1"/>
    <col min="7693" max="7693" width="7.42578125" style="442" customWidth="1"/>
    <col min="7694" max="7694" width="6.28515625" style="442" customWidth="1"/>
    <col min="7695" max="7695" width="6.5703125" style="442" customWidth="1"/>
    <col min="7696" max="7696" width="11.42578125" style="442"/>
    <col min="7697" max="7697" width="20" style="442" customWidth="1"/>
    <col min="7698" max="7702" width="11.42578125" style="442"/>
    <col min="7703" max="7703" width="18.140625" style="442" customWidth="1"/>
    <col min="7704" max="7705" width="14" style="442" customWidth="1"/>
    <col min="7706" max="7707" width="12.140625" style="442" customWidth="1"/>
    <col min="7708" max="7934" width="11.42578125" style="442"/>
    <col min="7935" max="7935" width="18.140625" style="442" customWidth="1"/>
    <col min="7936" max="7936" width="5.5703125" style="442" customWidth="1"/>
    <col min="7937" max="7937" width="6.5703125" style="442" customWidth="1"/>
    <col min="7938" max="7939" width="7" style="442" customWidth="1"/>
    <col min="7940" max="7940" width="7.140625" style="442" customWidth="1"/>
    <col min="7941" max="7942" width="7" style="442" customWidth="1"/>
    <col min="7943" max="7943" width="7.140625" style="442" customWidth="1"/>
    <col min="7944" max="7944" width="6.7109375" style="442" customWidth="1"/>
    <col min="7945" max="7945" width="7" style="442" customWidth="1"/>
    <col min="7946" max="7946" width="6.5703125" style="442" customWidth="1"/>
    <col min="7947" max="7947" width="7.28515625" style="442" customWidth="1"/>
    <col min="7948" max="7948" width="7.140625" style="442" customWidth="1"/>
    <col min="7949" max="7949" width="7.42578125" style="442" customWidth="1"/>
    <col min="7950" max="7950" width="6.28515625" style="442" customWidth="1"/>
    <col min="7951" max="7951" width="6.5703125" style="442" customWidth="1"/>
    <col min="7952" max="7952" width="11.42578125" style="442"/>
    <col min="7953" max="7953" width="20" style="442" customWidth="1"/>
    <col min="7954" max="7958" width="11.42578125" style="442"/>
    <col min="7959" max="7959" width="18.140625" style="442" customWidth="1"/>
    <col min="7960" max="7961" width="14" style="442" customWidth="1"/>
    <col min="7962" max="7963" width="12.140625" style="442" customWidth="1"/>
    <col min="7964" max="8190" width="11.42578125" style="442"/>
    <col min="8191" max="8191" width="18.140625" style="442" customWidth="1"/>
    <col min="8192" max="8192" width="5.5703125" style="442" customWidth="1"/>
    <col min="8193" max="8193" width="6.5703125" style="442" customWidth="1"/>
    <col min="8194" max="8195" width="7" style="442" customWidth="1"/>
    <col min="8196" max="8196" width="7.140625" style="442" customWidth="1"/>
    <col min="8197" max="8198" width="7" style="442" customWidth="1"/>
    <col min="8199" max="8199" width="7.140625" style="442" customWidth="1"/>
    <col min="8200" max="8200" width="6.7109375" style="442" customWidth="1"/>
    <col min="8201" max="8201" width="7" style="442" customWidth="1"/>
    <col min="8202" max="8202" width="6.5703125" style="442" customWidth="1"/>
    <col min="8203" max="8203" width="7.28515625" style="442" customWidth="1"/>
    <col min="8204" max="8204" width="7.140625" style="442" customWidth="1"/>
    <col min="8205" max="8205" width="7.42578125" style="442" customWidth="1"/>
    <col min="8206" max="8206" width="6.28515625" style="442" customWidth="1"/>
    <col min="8207" max="8207" width="6.5703125" style="442" customWidth="1"/>
    <col min="8208" max="8208" width="11.42578125" style="442"/>
    <col min="8209" max="8209" width="20" style="442" customWidth="1"/>
    <col min="8210" max="8214" width="11.42578125" style="442"/>
    <col min="8215" max="8215" width="18.140625" style="442" customWidth="1"/>
    <col min="8216" max="8217" width="14" style="442" customWidth="1"/>
    <col min="8218" max="8219" width="12.140625" style="442" customWidth="1"/>
    <col min="8220" max="8446" width="11.42578125" style="442"/>
    <col min="8447" max="8447" width="18.140625" style="442" customWidth="1"/>
    <col min="8448" max="8448" width="5.5703125" style="442" customWidth="1"/>
    <col min="8449" max="8449" width="6.5703125" style="442" customWidth="1"/>
    <col min="8450" max="8451" width="7" style="442" customWidth="1"/>
    <col min="8452" max="8452" width="7.140625" style="442" customWidth="1"/>
    <col min="8453" max="8454" width="7" style="442" customWidth="1"/>
    <col min="8455" max="8455" width="7.140625" style="442" customWidth="1"/>
    <col min="8456" max="8456" width="6.7109375" style="442" customWidth="1"/>
    <col min="8457" max="8457" width="7" style="442" customWidth="1"/>
    <col min="8458" max="8458" width="6.5703125" style="442" customWidth="1"/>
    <col min="8459" max="8459" width="7.28515625" style="442" customWidth="1"/>
    <col min="8460" max="8460" width="7.140625" style="442" customWidth="1"/>
    <col min="8461" max="8461" width="7.42578125" style="442" customWidth="1"/>
    <col min="8462" max="8462" width="6.28515625" style="442" customWidth="1"/>
    <col min="8463" max="8463" width="6.5703125" style="442" customWidth="1"/>
    <col min="8464" max="8464" width="11.42578125" style="442"/>
    <col min="8465" max="8465" width="20" style="442" customWidth="1"/>
    <col min="8466" max="8470" width="11.42578125" style="442"/>
    <col min="8471" max="8471" width="18.140625" style="442" customWidth="1"/>
    <col min="8472" max="8473" width="14" style="442" customWidth="1"/>
    <col min="8474" max="8475" width="12.140625" style="442" customWidth="1"/>
    <col min="8476" max="8702" width="11.42578125" style="442"/>
    <col min="8703" max="8703" width="18.140625" style="442" customWidth="1"/>
    <col min="8704" max="8704" width="5.5703125" style="442" customWidth="1"/>
    <col min="8705" max="8705" width="6.5703125" style="442" customWidth="1"/>
    <col min="8706" max="8707" width="7" style="442" customWidth="1"/>
    <col min="8708" max="8708" width="7.140625" style="442" customWidth="1"/>
    <col min="8709" max="8710" width="7" style="442" customWidth="1"/>
    <col min="8711" max="8711" width="7.140625" style="442" customWidth="1"/>
    <col min="8712" max="8712" width="6.7109375" style="442" customWidth="1"/>
    <col min="8713" max="8713" width="7" style="442" customWidth="1"/>
    <col min="8714" max="8714" width="6.5703125" style="442" customWidth="1"/>
    <col min="8715" max="8715" width="7.28515625" style="442" customWidth="1"/>
    <col min="8716" max="8716" width="7.140625" style="442" customWidth="1"/>
    <col min="8717" max="8717" width="7.42578125" style="442" customWidth="1"/>
    <col min="8718" max="8718" width="6.28515625" style="442" customWidth="1"/>
    <col min="8719" max="8719" width="6.5703125" style="442" customWidth="1"/>
    <col min="8720" max="8720" width="11.42578125" style="442"/>
    <col min="8721" max="8721" width="20" style="442" customWidth="1"/>
    <col min="8722" max="8726" width="11.42578125" style="442"/>
    <col min="8727" max="8727" width="18.140625" style="442" customWidth="1"/>
    <col min="8728" max="8729" width="14" style="442" customWidth="1"/>
    <col min="8730" max="8731" width="12.140625" style="442" customWidth="1"/>
    <col min="8732" max="8958" width="11.42578125" style="442"/>
    <col min="8959" max="8959" width="18.140625" style="442" customWidth="1"/>
    <col min="8960" max="8960" width="5.5703125" style="442" customWidth="1"/>
    <col min="8961" max="8961" width="6.5703125" style="442" customWidth="1"/>
    <col min="8962" max="8963" width="7" style="442" customWidth="1"/>
    <col min="8964" max="8964" width="7.140625" style="442" customWidth="1"/>
    <col min="8965" max="8966" width="7" style="442" customWidth="1"/>
    <col min="8967" max="8967" width="7.140625" style="442" customWidth="1"/>
    <col min="8968" max="8968" width="6.7109375" style="442" customWidth="1"/>
    <col min="8969" max="8969" width="7" style="442" customWidth="1"/>
    <col min="8970" max="8970" width="6.5703125" style="442" customWidth="1"/>
    <col min="8971" max="8971" width="7.28515625" style="442" customWidth="1"/>
    <col min="8972" max="8972" width="7.140625" style="442" customWidth="1"/>
    <col min="8973" max="8973" width="7.42578125" style="442" customWidth="1"/>
    <col min="8974" max="8974" width="6.28515625" style="442" customWidth="1"/>
    <col min="8975" max="8975" width="6.5703125" style="442" customWidth="1"/>
    <col min="8976" max="8976" width="11.42578125" style="442"/>
    <col min="8977" max="8977" width="20" style="442" customWidth="1"/>
    <col min="8978" max="8982" width="11.42578125" style="442"/>
    <col min="8983" max="8983" width="18.140625" style="442" customWidth="1"/>
    <col min="8984" max="8985" width="14" style="442" customWidth="1"/>
    <col min="8986" max="8987" width="12.140625" style="442" customWidth="1"/>
    <col min="8988" max="9214" width="11.42578125" style="442"/>
    <col min="9215" max="9215" width="18.140625" style="442" customWidth="1"/>
    <col min="9216" max="9216" width="5.5703125" style="442" customWidth="1"/>
    <col min="9217" max="9217" width="6.5703125" style="442" customWidth="1"/>
    <col min="9218" max="9219" width="7" style="442" customWidth="1"/>
    <col min="9220" max="9220" width="7.140625" style="442" customWidth="1"/>
    <col min="9221" max="9222" width="7" style="442" customWidth="1"/>
    <col min="9223" max="9223" width="7.140625" style="442" customWidth="1"/>
    <col min="9224" max="9224" width="6.7109375" style="442" customWidth="1"/>
    <col min="9225" max="9225" width="7" style="442" customWidth="1"/>
    <col min="9226" max="9226" width="6.5703125" style="442" customWidth="1"/>
    <col min="9227" max="9227" width="7.28515625" style="442" customWidth="1"/>
    <col min="9228" max="9228" width="7.140625" style="442" customWidth="1"/>
    <col min="9229" max="9229" width="7.42578125" style="442" customWidth="1"/>
    <col min="9230" max="9230" width="6.28515625" style="442" customWidth="1"/>
    <col min="9231" max="9231" width="6.5703125" style="442" customWidth="1"/>
    <col min="9232" max="9232" width="11.42578125" style="442"/>
    <col min="9233" max="9233" width="20" style="442" customWidth="1"/>
    <col min="9234" max="9238" width="11.42578125" style="442"/>
    <col min="9239" max="9239" width="18.140625" style="442" customWidth="1"/>
    <col min="9240" max="9241" width="14" style="442" customWidth="1"/>
    <col min="9242" max="9243" width="12.140625" style="442" customWidth="1"/>
    <col min="9244" max="9470" width="11.42578125" style="442"/>
    <col min="9471" max="9471" width="18.140625" style="442" customWidth="1"/>
    <col min="9472" max="9472" width="5.5703125" style="442" customWidth="1"/>
    <col min="9473" max="9473" width="6.5703125" style="442" customWidth="1"/>
    <col min="9474" max="9475" width="7" style="442" customWidth="1"/>
    <col min="9476" max="9476" width="7.140625" style="442" customWidth="1"/>
    <col min="9477" max="9478" width="7" style="442" customWidth="1"/>
    <col min="9479" max="9479" width="7.140625" style="442" customWidth="1"/>
    <col min="9480" max="9480" width="6.7109375" style="442" customWidth="1"/>
    <col min="9481" max="9481" width="7" style="442" customWidth="1"/>
    <col min="9482" max="9482" width="6.5703125" style="442" customWidth="1"/>
    <col min="9483" max="9483" width="7.28515625" style="442" customWidth="1"/>
    <col min="9484" max="9484" width="7.140625" style="442" customWidth="1"/>
    <col min="9485" max="9485" width="7.42578125" style="442" customWidth="1"/>
    <col min="9486" max="9486" width="6.28515625" style="442" customWidth="1"/>
    <col min="9487" max="9487" width="6.5703125" style="442" customWidth="1"/>
    <col min="9488" max="9488" width="11.42578125" style="442"/>
    <col min="9489" max="9489" width="20" style="442" customWidth="1"/>
    <col min="9490" max="9494" width="11.42578125" style="442"/>
    <col min="9495" max="9495" width="18.140625" style="442" customWidth="1"/>
    <col min="9496" max="9497" width="14" style="442" customWidth="1"/>
    <col min="9498" max="9499" width="12.140625" style="442" customWidth="1"/>
    <col min="9500" max="9726" width="11.42578125" style="442"/>
    <col min="9727" max="9727" width="18.140625" style="442" customWidth="1"/>
    <col min="9728" max="9728" width="5.5703125" style="442" customWidth="1"/>
    <col min="9729" max="9729" width="6.5703125" style="442" customWidth="1"/>
    <col min="9730" max="9731" width="7" style="442" customWidth="1"/>
    <col min="9732" max="9732" width="7.140625" style="442" customWidth="1"/>
    <col min="9733" max="9734" width="7" style="442" customWidth="1"/>
    <col min="9735" max="9735" width="7.140625" style="442" customWidth="1"/>
    <col min="9736" max="9736" width="6.7109375" style="442" customWidth="1"/>
    <col min="9737" max="9737" width="7" style="442" customWidth="1"/>
    <col min="9738" max="9738" width="6.5703125" style="442" customWidth="1"/>
    <col min="9739" max="9739" width="7.28515625" style="442" customWidth="1"/>
    <col min="9740" max="9740" width="7.140625" style="442" customWidth="1"/>
    <col min="9741" max="9741" width="7.42578125" style="442" customWidth="1"/>
    <col min="9742" max="9742" width="6.28515625" style="442" customWidth="1"/>
    <col min="9743" max="9743" width="6.5703125" style="442" customWidth="1"/>
    <col min="9744" max="9744" width="11.42578125" style="442"/>
    <col min="9745" max="9745" width="20" style="442" customWidth="1"/>
    <col min="9746" max="9750" width="11.42578125" style="442"/>
    <col min="9751" max="9751" width="18.140625" style="442" customWidth="1"/>
    <col min="9752" max="9753" width="14" style="442" customWidth="1"/>
    <col min="9754" max="9755" width="12.140625" style="442" customWidth="1"/>
    <col min="9756" max="9982" width="11.42578125" style="442"/>
    <col min="9983" max="9983" width="18.140625" style="442" customWidth="1"/>
    <col min="9984" max="9984" width="5.5703125" style="442" customWidth="1"/>
    <col min="9985" max="9985" width="6.5703125" style="442" customWidth="1"/>
    <col min="9986" max="9987" width="7" style="442" customWidth="1"/>
    <col min="9988" max="9988" width="7.140625" style="442" customWidth="1"/>
    <col min="9989" max="9990" width="7" style="442" customWidth="1"/>
    <col min="9991" max="9991" width="7.140625" style="442" customWidth="1"/>
    <col min="9992" max="9992" width="6.7109375" style="442" customWidth="1"/>
    <col min="9993" max="9993" width="7" style="442" customWidth="1"/>
    <col min="9994" max="9994" width="6.5703125" style="442" customWidth="1"/>
    <col min="9995" max="9995" width="7.28515625" style="442" customWidth="1"/>
    <col min="9996" max="9996" width="7.140625" style="442" customWidth="1"/>
    <col min="9997" max="9997" width="7.42578125" style="442" customWidth="1"/>
    <col min="9998" max="9998" width="6.28515625" style="442" customWidth="1"/>
    <col min="9999" max="9999" width="6.5703125" style="442" customWidth="1"/>
    <col min="10000" max="10000" width="11.42578125" style="442"/>
    <col min="10001" max="10001" width="20" style="442" customWidth="1"/>
    <col min="10002" max="10006" width="11.42578125" style="442"/>
    <col min="10007" max="10007" width="18.140625" style="442" customWidth="1"/>
    <col min="10008" max="10009" width="14" style="442" customWidth="1"/>
    <col min="10010" max="10011" width="12.140625" style="442" customWidth="1"/>
    <col min="10012" max="10238" width="11.42578125" style="442"/>
    <col min="10239" max="10239" width="18.140625" style="442" customWidth="1"/>
    <col min="10240" max="10240" width="5.5703125" style="442" customWidth="1"/>
    <col min="10241" max="10241" width="6.5703125" style="442" customWidth="1"/>
    <col min="10242" max="10243" width="7" style="442" customWidth="1"/>
    <col min="10244" max="10244" width="7.140625" style="442" customWidth="1"/>
    <col min="10245" max="10246" width="7" style="442" customWidth="1"/>
    <col min="10247" max="10247" width="7.140625" style="442" customWidth="1"/>
    <col min="10248" max="10248" width="6.7109375" style="442" customWidth="1"/>
    <col min="10249" max="10249" width="7" style="442" customWidth="1"/>
    <col min="10250" max="10250" width="6.5703125" style="442" customWidth="1"/>
    <col min="10251" max="10251" width="7.28515625" style="442" customWidth="1"/>
    <col min="10252" max="10252" width="7.140625" style="442" customWidth="1"/>
    <col min="10253" max="10253" width="7.42578125" style="442" customWidth="1"/>
    <col min="10254" max="10254" width="6.28515625" style="442" customWidth="1"/>
    <col min="10255" max="10255" width="6.5703125" style="442" customWidth="1"/>
    <col min="10256" max="10256" width="11.42578125" style="442"/>
    <col min="10257" max="10257" width="20" style="442" customWidth="1"/>
    <col min="10258" max="10262" width="11.42578125" style="442"/>
    <col min="10263" max="10263" width="18.140625" style="442" customWidth="1"/>
    <col min="10264" max="10265" width="14" style="442" customWidth="1"/>
    <col min="10266" max="10267" width="12.140625" style="442" customWidth="1"/>
    <col min="10268" max="10494" width="11.42578125" style="442"/>
    <col min="10495" max="10495" width="18.140625" style="442" customWidth="1"/>
    <col min="10496" max="10496" width="5.5703125" style="442" customWidth="1"/>
    <col min="10497" max="10497" width="6.5703125" style="442" customWidth="1"/>
    <col min="10498" max="10499" width="7" style="442" customWidth="1"/>
    <col min="10500" max="10500" width="7.140625" style="442" customWidth="1"/>
    <col min="10501" max="10502" width="7" style="442" customWidth="1"/>
    <col min="10503" max="10503" width="7.140625" style="442" customWidth="1"/>
    <col min="10504" max="10504" width="6.7109375" style="442" customWidth="1"/>
    <col min="10505" max="10505" width="7" style="442" customWidth="1"/>
    <col min="10506" max="10506" width="6.5703125" style="442" customWidth="1"/>
    <col min="10507" max="10507" width="7.28515625" style="442" customWidth="1"/>
    <col min="10508" max="10508" width="7.140625" style="442" customWidth="1"/>
    <col min="10509" max="10509" width="7.42578125" style="442" customWidth="1"/>
    <col min="10510" max="10510" width="6.28515625" style="442" customWidth="1"/>
    <col min="10511" max="10511" width="6.5703125" style="442" customWidth="1"/>
    <col min="10512" max="10512" width="11.42578125" style="442"/>
    <col min="10513" max="10513" width="20" style="442" customWidth="1"/>
    <col min="10514" max="10518" width="11.42578125" style="442"/>
    <col min="10519" max="10519" width="18.140625" style="442" customWidth="1"/>
    <col min="10520" max="10521" width="14" style="442" customWidth="1"/>
    <col min="10522" max="10523" width="12.140625" style="442" customWidth="1"/>
    <col min="10524" max="10750" width="11.42578125" style="442"/>
    <col min="10751" max="10751" width="18.140625" style="442" customWidth="1"/>
    <col min="10752" max="10752" width="5.5703125" style="442" customWidth="1"/>
    <col min="10753" max="10753" width="6.5703125" style="442" customWidth="1"/>
    <col min="10754" max="10755" width="7" style="442" customWidth="1"/>
    <col min="10756" max="10756" width="7.140625" style="442" customWidth="1"/>
    <col min="10757" max="10758" width="7" style="442" customWidth="1"/>
    <col min="10759" max="10759" width="7.140625" style="442" customWidth="1"/>
    <col min="10760" max="10760" width="6.7109375" style="442" customWidth="1"/>
    <col min="10761" max="10761" width="7" style="442" customWidth="1"/>
    <col min="10762" max="10762" width="6.5703125" style="442" customWidth="1"/>
    <col min="10763" max="10763" width="7.28515625" style="442" customWidth="1"/>
    <col min="10764" max="10764" width="7.140625" style="442" customWidth="1"/>
    <col min="10765" max="10765" width="7.42578125" style="442" customWidth="1"/>
    <col min="10766" max="10766" width="6.28515625" style="442" customWidth="1"/>
    <col min="10767" max="10767" width="6.5703125" style="442" customWidth="1"/>
    <col min="10768" max="10768" width="11.42578125" style="442"/>
    <col min="10769" max="10769" width="20" style="442" customWidth="1"/>
    <col min="10770" max="10774" width="11.42578125" style="442"/>
    <col min="10775" max="10775" width="18.140625" style="442" customWidth="1"/>
    <col min="10776" max="10777" width="14" style="442" customWidth="1"/>
    <col min="10778" max="10779" width="12.140625" style="442" customWidth="1"/>
    <col min="10780" max="11006" width="11.42578125" style="442"/>
    <col min="11007" max="11007" width="18.140625" style="442" customWidth="1"/>
    <col min="11008" max="11008" width="5.5703125" style="442" customWidth="1"/>
    <col min="11009" max="11009" width="6.5703125" style="442" customWidth="1"/>
    <col min="11010" max="11011" width="7" style="442" customWidth="1"/>
    <col min="11012" max="11012" width="7.140625" style="442" customWidth="1"/>
    <col min="11013" max="11014" width="7" style="442" customWidth="1"/>
    <col min="11015" max="11015" width="7.140625" style="442" customWidth="1"/>
    <col min="11016" max="11016" width="6.7109375" style="442" customWidth="1"/>
    <col min="11017" max="11017" width="7" style="442" customWidth="1"/>
    <col min="11018" max="11018" width="6.5703125" style="442" customWidth="1"/>
    <col min="11019" max="11019" width="7.28515625" style="442" customWidth="1"/>
    <col min="11020" max="11020" width="7.140625" style="442" customWidth="1"/>
    <col min="11021" max="11021" width="7.42578125" style="442" customWidth="1"/>
    <col min="11022" max="11022" width="6.28515625" style="442" customWidth="1"/>
    <col min="11023" max="11023" width="6.5703125" style="442" customWidth="1"/>
    <col min="11024" max="11024" width="11.42578125" style="442"/>
    <col min="11025" max="11025" width="20" style="442" customWidth="1"/>
    <col min="11026" max="11030" width="11.42578125" style="442"/>
    <col min="11031" max="11031" width="18.140625" style="442" customWidth="1"/>
    <col min="11032" max="11033" width="14" style="442" customWidth="1"/>
    <col min="11034" max="11035" width="12.140625" style="442" customWidth="1"/>
    <col min="11036" max="11262" width="11.42578125" style="442"/>
    <col min="11263" max="11263" width="18.140625" style="442" customWidth="1"/>
    <col min="11264" max="11264" width="5.5703125" style="442" customWidth="1"/>
    <col min="11265" max="11265" width="6.5703125" style="442" customWidth="1"/>
    <col min="11266" max="11267" width="7" style="442" customWidth="1"/>
    <col min="11268" max="11268" width="7.140625" style="442" customWidth="1"/>
    <col min="11269" max="11270" width="7" style="442" customWidth="1"/>
    <col min="11271" max="11271" width="7.140625" style="442" customWidth="1"/>
    <col min="11272" max="11272" width="6.7109375" style="442" customWidth="1"/>
    <col min="11273" max="11273" width="7" style="442" customWidth="1"/>
    <col min="11274" max="11274" width="6.5703125" style="442" customWidth="1"/>
    <col min="11275" max="11275" width="7.28515625" style="442" customWidth="1"/>
    <col min="11276" max="11276" width="7.140625" style="442" customWidth="1"/>
    <col min="11277" max="11277" width="7.42578125" style="442" customWidth="1"/>
    <col min="11278" max="11278" width="6.28515625" style="442" customWidth="1"/>
    <col min="11279" max="11279" width="6.5703125" style="442" customWidth="1"/>
    <col min="11280" max="11280" width="11.42578125" style="442"/>
    <col min="11281" max="11281" width="20" style="442" customWidth="1"/>
    <col min="11282" max="11286" width="11.42578125" style="442"/>
    <col min="11287" max="11287" width="18.140625" style="442" customWidth="1"/>
    <col min="11288" max="11289" width="14" style="442" customWidth="1"/>
    <col min="11290" max="11291" width="12.140625" style="442" customWidth="1"/>
    <col min="11292" max="11518" width="11.42578125" style="442"/>
    <col min="11519" max="11519" width="18.140625" style="442" customWidth="1"/>
    <col min="11520" max="11520" width="5.5703125" style="442" customWidth="1"/>
    <col min="11521" max="11521" width="6.5703125" style="442" customWidth="1"/>
    <col min="11522" max="11523" width="7" style="442" customWidth="1"/>
    <col min="11524" max="11524" width="7.140625" style="442" customWidth="1"/>
    <col min="11525" max="11526" width="7" style="442" customWidth="1"/>
    <col min="11527" max="11527" width="7.140625" style="442" customWidth="1"/>
    <col min="11528" max="11528" width="6.7109375" style="442" customWidth="1"/>
    <col min="11529" max="11529" width="7" style="442" customWidth="1"/>
    <col min="11530" max="11530" width="6.5703125" style="442" customWidth="1"/>
    <col min="11531" max="11531" width="7.28515625" style="442" customWidth="1"/>
    <col min="11532" max="11532" width="7.140625" style="442" customWidth="1"/>
    <col min="11533" max="11533" width="7.42578125" style="442" customWidth="1"/>
    <col min="11534" max="11534" width="6.28515625" style="442" customWidth="1"/>
    <col min="11535" max="11535" width="6.5703125" style="442" customWidth="1"/>
    <col min="11536" max="11536" width="11.42578125" style="442"/>
    <col min="11537" max="11537" width="20" style="442" customWidth="1"/>
    <col min="11538" max="11542" width="11.42578125" style="442"/>
    <col min="11543" max="11543" width="18.140625" style="442" customWidth="1"/>
    <col min="11544" max="11545" width="14" style="442" customWidth="1"/>
    <col min="11546" max="11547" width="12.140625" style="442" customWidth="1"/>
    <col min="11548" max="11774" width="11.42578125" style="442"/>
    <col min="11775" max="11775" width="18.140625" style="442" customWidth="1"/>
    <col min="11776" max="11776" width="5.5703125" style="442" customWidth="1"/>
    <col min="11777" max="11777" width="6.5703125" style="442" customWidth="1"/>
    <col min="11778" max="11779" width="7" style="442" customWidth="1"/>
    <col min="11780" max="11780" width="7.140625" style="442" customWidth="1"/>
    <col min="11781" max="11782" width="7" style="442" customWidth="1"/>
    <col min="11783" max="11783" width="7.140625" style="442" customWidth="1"/>
    <col min="11784" max="11784" width="6.7109375" style="442" customWidth="1"/>
    <col min="11785" max="11785" width="7" style="442" customWidth="1"/>
    <col min="11786" max="11786" width="6.5703125" style="442" customWidth="1"/>
    <col min="11787" max="11787" width="7.28515625" style="442" customWidth="1"/>
    <col min="11788" max="11788" width="7.140625" style="442" customWidth="1"/>
    <col min="11789" max="11789" width="7.42578125" style="442" customWidth="1"/>
    <col min="11790" max="11790" width="6.28515625" style="442" customWidth="1"/>
    <col min="11791" max="11791" width="6.5703125" style="442" customWidth="1"/>
    <col min="11792" max="11792" width="11.42578125" style="442"/>
    <col min="11793" max="11793" width="20" style="442" customWidth="1"/>
    <col min="11794" max="11798" width="11.42578125" style="442"/>
    <col min="11799" max="11799" width="18.140625" style="442" customWidth="1"/>
    <col min="11800" max="11801" width="14" style="442" customWidth="1"/>
    <col min="11802" max="11803" width="12.140625" style="442" customWidth="1"/>
    <col min="11804" max="12030" width="11.42578125" style="442"/>
    <col min="12031" max="12031" width="18.140625" style="442" customWidth="1"/>
    <col min="12032" max="12032" width="5.5703125" style="442" customWidth="1"/>
    <col min="12033" max="12033" width="6.5703125" style="442" customWidth="1"/>
    <col min="12034" max="12035" width="7" style="442" customWidth="1"/>
    <col min="12036" max="12036" width="7.140625" style="442" customWidth="1"/>
    <col min="12037" max="12038" width="7" style="442" customWidth="1"/>
    <col min="12039" max="12039" width="7.140625" style="442" customWidth="1"/>
    <col min="12040" max="12040" width="6.7109375" style="442" customWidth="1"/>
    <col min="12041" max="12041" width="7" style="442" customWidth="1"/>
    <col min="12042" max="12042" width="6.5703125" style="442" customWidth="1"/>
    <col min="12043" max="12043" width="7.28515625" style="442" customWidth="1"/>
    <col min="12044" max="12044" width="7.140625" style="442" customWidth="1"/>
    <col min="12045" max="12045" width="7.42578125" style="442" customWidth="1"/>
    <col min="12046" max="12046" width="6.28515625" style="442" customWidth="1"/>
    <col min="12047" max="12047" width="6.5703125" style="442" customWidth="1"/>
    <col min="12048" max="12048" width="11.42578125" style="442"/>
    <col min="12049" max="12049" width="20" style="442" customWidth="1"/>
    <col min="12050" max="12054" width="11.42578125" style="442"/>
    <col min="12055" max="12055" width="18.140625" style="442" customWidth="1"/>
    <col min="12056" max="12057" width="14" style="442" customWidth="1"/>
    <col min="12058" max="12059" width="12.140625" style="442" customWidth="1"/>
    <col min="12060" max="12286" width="11.42578125" style="442"/>
    <col min="12287" max="12287" width="18.140625" style="442" customWidth="1"/>
    <col min="12288" max="12288" width="5.5703125" style="442" customWidth="1"/>
    <col min="12289" max="12289" width="6.5703125" style="442" customWidth="1"/>
    <col min="12290" max="12291" width="7" style="442" customWidth="1"/>
    <col min="12292" max="12292" width="7.140625" style="442" customWidth="1"/>
    <col min="12293" max="12294" width="7" style="442" customWidth="1"/>
    <col min="12295" max="12295" width="7.140625" style="442" customWidth="1"/>
    <col min="12296" max="12296" width="6.7109375" style="442" customWidth="1"/>
    <col min="12297" max="12297" width="7" style="442" customWidth="1"/>
    <col min="12298" max="12298" width="6.5703125" style="442" customWidth="1"/>
    <col min="12299" max="12299" width="7.28515625" style="442" customWidth="1"/>
    <col min="12300" max="12300" width="7.140625" style="442" customWidth="1"/>
    <col min="12301" max="12301" width="7.42578125" style="442" customWidth="1"/>
    <col min="12302" max="12302" width="6.28515625" style="442" customWidth="1"/>
    <col min="12303" max="12303" width="6.5703125" style="442" customWidth="1"/>
    <col min="12304" max="12304" width="11.42578125" style="442"/>
    <col min="12305" max="12305" width="20" style="442" customWidth="1"/>
    <col min="12306" max="12310" width="11.42578125" style="442"/>
    <col min="12311" max="12311" width="18.140625" style="442" customWidth="1"/>
    <col min="12312" max="12313" width="14" style="442" customWidth="1"/>
    <col min="12314" max="12315" width="12.140625" style="442" customWidth="1"/>
    <col min="12316" max="12542" width="11.42578125" style="442"/>
    <col min="12543" max="12543" width="18.140625" style="442" customWidth="1"/>
    <col min="12544" max="12544" width="5.5703125" style="442" customWidth="1"/>
    <col min="12545" max="12545" width="6.5703125" style="442" customWidth="1"/>
    <col min="12546" max="12547" width="7" style="442" customWidth="1"/>
    <col min="12548" max="12548" width="7.140625" style="442" customWidth="1"/>
    <col min="12549" max="12550" width="7" style="442" customWidth="1"/>
    <col min="12551" max="12551" width="7.140625" style="442" customWidth="1"/>
    <col min="12552" max="12552" width="6.7109375" style="442" customWidth="1"/>
    <col min="12553" max="12553" width="7" style="442" customWidth="1"/>
    <col min="12554" max="12554" width="6.5703125" style="442" customWidth="1"/>
    <col min="12555" max="12555" width="7.28515625" style="442" customWidth="1"/>
    <col min="12556" max="12556" width="7.140625" style="442" customWidth="1"/>
    <col min="12557" max="12557" width="7.42578125" style="442" customWidth="1"/>
    <col min="12558" max="12558" width="6.28515625" style="442" customWidth="1"/>
    <col min="12559" max="12559" width="6.5703125" style="442" customWidth="1"/>
    <col min="12560" max="12560" width="11.42578125" style="442"/>
    <col min="12561" max="12561" width="20" style="442" customWidth="1"/>
    <col min="12562" max="12566" width="11.42578125" style="442"/>
    <col min="12567" max="12567" width="18.140625" style="442" customWidth="1"/>
    <col min="12568" max="12569" width="14" style="442" customWidth="1"/>
    <col min="12570" max="12571" width="12.140625" style="442" customWidth="1"/>
    <col min="12572" max="12798" width="11.42578125" style="442"/>
    <col min="12799" max="12799" width="18.140625" style="442" customWidth="1"/>
    <col min="12800" max="12800" width="5.5703125" style="442" customWidth="1"/>
    <col min="12801" max="12801" width="6.5703125" style="442" customWidth="1"/>
    <col min="12802" max="12803" width="7" style="442" customWidth="1"/>
    <col min="12804" max="12804" width="7.140625" style="442" customWidth="1"/>
    <col min="12805" max="12806" width="7" style="442" customWidth="1"/>
    <col min="12807" max="12807" width="7.140625" style="442" customWidth="1"/>
    <col min="12808" max="12808" width="6.7109375" style="442" customWidth="1"/>
    <col min="12809" max="12809" width="7" style="442" customWidth="1"/>
    <col min="12810" max="12810" width="6.5703125" style="442" customWidth="1"/>
    <col min="12811" max="12811" width="7.28515625" style="442" customWidth="1"/>
    <col min="12812" max="12812" width="7.140625" style="442" customWidth="1"/>
    <col min="12813" max="12813" width="7.42578125" style="442" customWidth="1"/>
    <col min="12814" max="12814" width="6.28515625" style="442" customWidth="1"/>
    <col min="12815" max="12815" width="6.5703125" style="442" customWidth="1"/>
    <col min="12816" max="12816" width="11.42578125" style="442"/>
    <col min="12817" max="12817" width="20" style="442" customWidth="1"/>
    <col min="12818" max="12822" width="11.42578125" style="442"/>
    <col min="12823" max="12823" width="18.140625" style="442" customWidth="1"/>
    <col min="12824" max="12825" width="14" style="442" customWidth="1"/>
    <col min="12826" max="12827" width="12.140625" style="442" customWidth="1"/>
    <col min="12828" max="13054" width="11.42578125" style="442"/>
    <col min="13055" max="13055" width="18.140625" style="442" customWidth="1"/>
    <col min="13056" max="13056" width="5.5703125" style="442" customWidth="1"/>
    <col min="13057" max="13057" width="6.5703125" style="442" customWidth="1"/>
    <col min="13058" max="13059" width="7" style="442" customWidth="1"/>
    <col min="13060" max="13060" width="7.140625" style="442" customWidth="1"/>
    <col min="13061" max="13062" width="7" style="442" customWidth="1"/>
    <col min="13063" max="13063" width="7.140625" style="442" customWidth="1"/>
    <col min="13064" max="13064" width="6.7109375" style="442" customWidth="1"/>
    <col min="13065" max="13065" width="7" style="442" customWidth="1"/>
    <col min="13066" max="13066" width="6.5703125" style="442" customWidth="1"/>
    <col min="13067" max="13067" width="7.28515625" style="442" customWidth="1"/>
    <col min="13068" max="13068" width="7.140625" style="442" customWidth="1"/>
    <col min="13069" max="13069" width="7.42578125" style="442" customWidth="1"/>
    <col min="13070" max="13070" width="6.28515625" style="442" customWidth="1"/>
    <col min="13071" max="13071" width="6.5703125" style="442" customWidth="1"/>
    <col min="13072" max="13072" width="11.42578125" style="442"/>
    <col min="13073" max="13073" width="20" style="442" customWidth="1"/>
    <col min="13074" max="13078" width="11.42578125" style="442"/>
    <col min="13079" max="13079" width="18.140625" style="442" customWidth="1"/>
    <col min="13080" max="13081" width="14" style="442" customWidth="1"/>
    <col min="13082" max="13083" width="12.140625" style="442" customWidth="1"/>
    <col min="13084" max="13310" width="11.42578125" style="442"/>
    <col min="13311" max="13311" width="18.140625" style="442" customWidth="1"/>
    <col min="13312" max="13312" width="5.5703125" style="442" customWidth="1"/>
    <col min="13313" max="13313" width="6.5703125" style="442" customWidth="1"/>
    <col min="13314" max="13315" width="7" style="442" customWidth="1"/>
    <col min="13316" max="13316" width="7.140625" style="442" customWidth="1"/>
    <col min="13317" max="13318" width="7" style="442" customWidth="1"/>
    <col min="13319" max="13319" width="7.140625" style="442" customWidth="1"/>
    <col min="13320" max="13320" width="6.7109375" style="442" customWidth="1"/>
    <col min="13321" max="13321" width="7" style="442" customWidth="1"/>
    <col min="13322" max="13322" width="6.5703125" style="442" customWidth="1"/>
    <col min="13323" max="13323" width="7.28515625" style="442" customWidth="1"/>
    <col min="13324" max="13324" width="7.140625" style="442" customWidth="1"/>
    <col min="13325" max="13325" width="7.42578125" style="442" customWidth="1"/>
    <col min="13326" max="13326" width="6.28515625" style="442" customWidth="1"/>
    <col min="13327" max="13327" width="6.5703125" style="442" customWidth="1"/>
    <col min="13328" max="13328" width="11.42578125" style="442"/>
    <col min="13329" max="13329" width="20" style="442" customWidth="1"/>
    <col min="13330" max="13334" width="11.42578125" style="442"/>
    <col min="13335" max="13335" width="18.140625" style="442" customWidth="1"/>
    <col min="13336" max="13337" width="14" style="442" customWidth="1"/>
    <col min="13338" max="13339" width="12.140625" style="442" customWidth="1"/>
    <col min="13340" max="13566" width="11.42578125" style="442"/>
    <col min="13567" max="13567" width="18.140625" style="442" customWidth="1"/>
    <col min="13568" max="13568" width="5.5703125" style="442" customWidth="1"/>
    <col min="13569" max="13569" width="6.5703125" style="442" customWidth="1"/>
    <col min="13570" max="13571" width="7" style="442" customWidth="1"/>
    <col min="13572" max="13572" width="7.140625" style="442" customWidth="1"/>
    <col min="13573" max="13574" width="7" style="442" customWidth="1"/>
    <col min="13575" max="13575" width="7.140625" style="442" customWidth="1"/>
    <col min="13576" max="13576" width="6.7109375" style="442" customWidth="1"/>
    <col min="13577" max="13577" width="7" style="442" customWidth="1"/>
    <col min="13578" max="13578" width="6.5703125" style="442" customWidth="1"/>
    <col min="13579" max="13579" width="7.28515625" style="442" customWidth="1"/>
    <col min="13580" max="13580" width="7.140625" style="442" customWidth="1"/>
    <col min="13581" max="13581" width="7.42578125" style="442" customWidth="1"/>
    <col min="13582" max="13582" width="6.28515625" style="442" customWidth="1"/>
    <col min="13583" max="13583" width="6.5703125" style="442" customWidth="1"/>
    <col min="13584" max="13584" width="11.42578125" style="442"/>
    <col min="13585" max="13585" width="20" style="442" customWidth="1"/>
    <col min="13586" max="13590" width="11.42578125" style="442"/>
    <col min="13591" max="13591" width="18.140625" style="442" customWidth="1"/>
    <col min="13592" max="13593" width="14" style="442" customWidth="1"/>
    <col min="13594" max="13595" width="12.140625" style="442" customWidth="1"/>
    <col min="13596" max="13822" width="11.42578125" style="442"/>
    <col min="13823" max="13823" width="18.140625" style="442" customWidth="1"/>
    <col min="13824" max="13824" width="5.5703125" style="442" customWidth="1"/>
    <col min="13825" max="13825" width="6.5703125" style="442" customWidth="1"/>
    <col min="13826" max="13827" width="7" style="442" customWidth="1"/>
    <col min="13828" max="13828" width="7.140625" style="442" customWidth="1"/>
    <col min="13829" max="13830" width="7" style="442" customWidth="1"/>
    <col min="13831" max="13831" width="7.140625" style="442" customWidth="1"/>
    <col min="13832" max="13832" width="6.7109375" style="442" customWidth="1"/>
    <col min="13833" max="13833" width="7" style="442" customWidth="1"/>
    <col min="13834" max="13834" width="6.5703125" style="442" customWidth="1"/>
    <col min="13835" max="13835" width="7.28515625" style="442" customWidth="1"/>
    <col min="13836" max="13836" width="7.140625" style="442" customWidth="1"/>
    <col min="13837" max="13837" width="7.42578125" style="442" customWidth="1"/>
    <col min="13838" max="13838" width="6.28515625" style="442" customWidth="1"/>
    <col min="13839" max="13839" width="6.5703125" style="442" customWidth="1"/>
    <col min="13840" max="13840" width="11.42578125" style="442"/>
    <col min="13841" max="13841" width="20" style="442" customWidth="1"/>
    <col min="13842" max="13846" width="11.42578125" style="442"/>
    <col min="13847" max="13847" width="18.140625" style="442" customWidth="1"/>
    <col min="13848" max="13849" width="14" style="442" customWidth="1"/>
    <col min="13850" max="13851" width="12.140625" style="442" customWidth="1"/>
    <col min="13852" max="14078" width="11.42578125" style="442"/>
    <col min="14079" max="14079" width="18.140625" style="442" customWidth="1"/>
    <col min="14080" max="14080" width="5.5703125" style="442" customWidth="1"/>
    <col min="14081" max="14081" width="6.5703125" style="442" customWidth="1"/>
    <col min="14082" max="14083" width="7" style="442" customWidth="1"/>
    <col min="14084" max="14084" width="7.140625" style="442" customWidth="1"/>
    <col min="14085" max="14086" width="7" style="442" customWidth="1"/>
    <col min="14087" max="14087" width="7.140625" style="442" customWidth="1"/>
    <col min="14088" max="14088" width="6.7109375" style="442" customWidth="1"/>
    <col min="14089" max="14089" width="7" style="442" customWidth="1"/>
    <col min="14090" max="14090" width="6.5703125" style="442" customWidth="1"/>
    <col min="14091" max="14091" width="7.28515625" style="442" customWidth="1"/>
    <col min="14092" max="14092" width="7.140625" style="442" customWidth="1"/>
    <col min="14093" max="14093" width="7.42578125" style="442" customWidth="1"/>
    <col min="14094" max="14094" width="6.28515625" style="442" customWidth="1"/>
    <col min="14095" max="14095" width="6.5703125" style="442" customWidth="1"/>
    <col min="14096" max="14096" width="11.42578125" style="442"/>
    <col min="14097" max="14097" width="20" style="442" customWidth="1"/>
    <col min="14098" max="14102" width="11.42578125" style="442"/>
    <col min="14103" max="14103" width="18.140625" style="442" customWidth="1"/>
    <col min="14104" max="14105" width="14" style="442" customWidth="1"/>
    <col min="14106" max="14107" width="12.140625" style="442" customWidth="1"/>
    <col min="14108" max="14334" width="11.42578125" style="442"/>
    <col min="14335" max="14335" width="18.140625" style="442" customWidth="1"/>
    <col min="14336" max="14336" width="5.5703125" style="442" customWidth="1"/>
    <col min="14337" max="14337" width="6.5703125" style="442" customWidth="1"/>
    <col min="14338" max="14339" width="7" style="442" customWidth="1"/>
    <col min="14340" max="14340" width="7.140625" style="442" customWidth="1"/>
    <col min="14341" max="14342" width="7" style="442" customWidth="1"/>
    <col min="14343" max="14343" width="7.140625" style="442" customWidth="1"/>
    <col min="14344" max="14344" width="6.7109375" style="442" customWidth="1"/>
    <col min="14345" max="14345" width="7" style="442" customWidth="1"/>
    <col min="14346" max="14346" width="6.5703125" style="442" customWidth="1"/>
    <col min="14347" max="14347" width="7.28515625" style="442" customWidth="1"/>
    <col min="14348" max="14348" width="7.140625" style="442" customWidth="1"/>
    <col min="14349" max="14349" width="7.42578125" style="442" customWidth="1"/>
    <col min="14350" max="14350" width="6.28515625" style="442" customWidth="1"/>
    <col min="14351" max="14351" width="6.5703125" style="442" customWidth="1"/>
    <col min="14352" max="14352" width="11.42578125" style="442"/>
    <col min="14353" max="14353" width="20" style="442" customWidth="1"/>
    <col min="14354" max="14358" width="11.42578125" style="442"/>
    <col min="14359" max="14359" width="18.140625" style="442" customWidth="1"/>
    <col min="14360" max="14361" width="14" style="442" customWidth="1"/>
    <col min="14362" max="14363" width="12.140625" style="442" customWidth="1"/>
    <col min="14364" max="14590" width="11.42578125" style="442"/>
    <col min="14591" max="14591" width="18.140625" style="442" customWidth="1"/>
    <col min="14592" max="14592" width="5.5703125" style="442" customWidth="1"/>
    <col min="14593" max="14593" width="6.5703125" style="442" customWidth="1"/>
    <col min="14594" max="14595" width="7" style="442" customWidth="1"/>
    <col min="14596" max="14596" width="7.140625" style="442" customWidth="1"/>
    <col min="14597" max="14598" width="7" style="442" customWidth="1"/>
    <col min="14599" max="14599" width="7.140625" style="442" customWidth="1"/>
    <col min="14600" max="14600" width="6.7109375" style="442" customWidth="1"/>
    <col min="14601" max="14601" width="7" style="442" customWidth="1"/>
    <col min="14602" max="14602" width="6.5703125" style="442" customWidth="1"/>
    <col min="14603" max="14603" width="7.28515625" style="442" customWidth="1"/>
    <col min="14604" max="14604" width="7.140625" style="442" customWidth="1"/>
    <col min="14605" max="14605" width="7.42578125" style="442" customWidth="1"/>
    <col min="14606" max="14606" width="6.28515625" style="442" customWidth="1"/>
    <col min="14607" max="14607" width="6.5703125" style="442" customWidth="1"/>
    <col min="14608" max="14608" width="11.42578125" style="442"/>
    <col min="14609" max="14609" width="20" style="442" customWidth="1"/>
    <col min="14610" max="14614" width="11.42578125" style="442"/>
    <col min="14615" max="14615" width="18.140625" style="442" customWidth="1"/>
    <col min="14616" max="14617" width="14" style="442" customWidth="1"/>
    <col min="14618" max="14619" width="12.140625" style="442" customWidth="1"/>
    <col min="14620" max="14846" width="11.42578125" style="442"/>
    <col min="14847" max="14847" width="18.140625" style="442" customWidth="1"/>
    <col min="14848" max="14848" width="5.5703125" style="442" customWidth="1"/>
    <col min="14849" max="14849" width="6.5703125" style="442" customWidth="1"/>
    <col min="14850" max="14851" width="7" style="442" customWidth="1"/>
    <col min="14852" max="14852" width="7.140625" style="442" customWidth="1"/>
    <col min="14853" max="14854" width="7" style="442" customWidth="1"/>
    <col min="14855" max="14855" width="7.140625" style="442" customWidth="1"/>
    <col min="14856" max="14856" width="6.7109375" style="442" customWidth="1"/>
    <col min="14857" max="14857" width="7" style="442" customWidth="1"/>
    <col min="14858" max="14858" width="6.5703125" style="442" customWidth="1"/>
    <col min="14859" max="14859" width="7.28515625" style="442" customWidth="1"/>
    <col min="14860" max="14860" width="7.140625" style="442" customWidth="1"/>
    <col min="14861" max="14861" width="7.42578125" style="442" customWidth="1"/>
    <col min="14862" max="14862" width="6.28515625" style="442" customWidth="1"/>
    <col min="14863" max="14863" width="6.5703125" style="442" customWidth="1"/>
    <col min="14864" max="14864" width="11.42578125" style="442"/>
    <col min="14865" max="14865" width="20" style="442" customWidth="1"/>
    <col min="14866" max="14870" width="11.42578125" style="442"/>
    <col min="14871" max="14871" width="18.140625" style="442" customWidth="1"/>
    <col min="14872" max="14873" width="14" style="442" customWidth="1"/>
    <col min="14874" max="14875" width="12.140625" style="442" customWidth="1"/>
    <col min="14876" max="15102" width="11.42578125" style="442"/>
    <col min="15103" max="15103" width="18.140625" style="442" customWidth="1"/>
    <col min="15104" max="15104" width="5.5703125" style="442" customWidth="1"/>
    <col min="15105" max="15105" width="6.5703125" style="442" customWidth="1"/>
    <col min="15106" max="15107" width="7" style="442" customWidth="1"/>
    <col min="15108" max="15108" width="7.140625" style="442" customWidth="1"/>
    <col min="15109" max="15110" width="7" style="442" customWidth="1"/>
    <col min="15111" max="15111" width="7.140625" style="442" customWidth="1"/>
    <col min="15112" max="15112" width="6.7109375" style="442" customWidth="1"/>
    <col min="15113" max="15113" width="7" style="442" customWidth="1"/>
    <col min="15114" max="15114" width="6.5703125" style="442" customWidth="1"/>
    <col min="15115" max="15115" width="7.28515625" style="442" customWidth="1"/>
    <col min="15116" max="15116" width="7.140625" style="442" customWidth="1"/>
    <col min="15117" max="15117" width="7.42578125" style="442" customWidth="1"/>
    <col min="15118" max="15118" width="6.28515625" style="442" customWidth="1"/>
    <col min="15119" max="15119" width="6.5703125" style="442" customWidth="1"/>
    <col min="15120" max="15120" width="11.42578125" style="442"/>
    <col min="15121" max="15121" width="20" style="442" customWidth="1"/>
    <col min="15122" max="15126" width="11.42578125" style="442"/>
    <col min="15127" max="15127" width="18.140625" style="442" customWidth="1"/>
    <col min="15128" max="15129" width="14" style="442" customWidth="1"/>
    <col min="15130" max="15131" width="12.140625" style="442" customWidth="1"/>
    <col min="15132" max="15358" width="11.42578125" style="442"/>
    <col min="15359" max="15359" width="18.140625" style="442" customWidth="1"/>
    <col min="15360" max="15360" width="5.5703125" style="442" customWidth="1"/>
    <col min="15361" max="15361" width="6.5703125" style="442" customWidth="1"/>
    <col min="15362" max="15363" width="7" style="442" customWidth="1"/>
    <col min="15364" max="15364" width="7.140625" style="442" customWidth="1"/>
    <col min="15365" max="15366" width="7" style="442" customWidth="1"/>
    <col min="15367" max="15367" width="7.140625" style="442" customWidth="1"/>
    <col min="15368" max="15368" width="6.7109375" style="442" customWidth="1"/>
    <col min="15369" max="15369" width="7" style="442" customWidth="1"/>
    <col min="15370" max="15370" width="6.5703125" style="442" customWidth="1"/>
    <col min="15371" max="15371" width="7.28515625" style="442" customWidth="1"/>
    <col min="15372" max="15372" width="7.140625" style="442" customWidth="1"/>
    <col min="15373" max="15373" width="7.42578125" style="442" customWidth="1"/>
    <col min="15374" max="15374" width="6.28515625" style="442" customWidth="1"/>
    <col min="15375" max="15375" width="6.5703125" style="442" customWidth="1"/>
    <col min="15376" max="15376" width="11.42578125" style="442"/>
    <col min="15377" max="15377" width="20" style="442" customWidth="1"/>
    <col min="15378" max="15382" width="11.42578125" style="442"/>
    <col min="15383" max="15383" width="18.140625" style="442" customWidth="1"/>
    <col min="15384" max="15385" width="14" style="442" customWidth="1"/>
    <col min="15386" max="15387" width="12.140625" style="442" customWidth="1"/>
    <col min="15388" max="15614" width="11.42578125" style="442"/>
    <col min="15615" max="15615" width="18.140625" style="442" customWidth="1"/>
    <col min="15616" max="15616" width="5.5703125" style="442" customWidth="1"/>
    <col min="15617" max="15617" width="6.5703125" style="442" customWidth="1"/>
    <col min="15618" max="15619" width="7" style="442" customWidth="1"/>
    <col min="15620" max="15620" width="7.140625" style="442" customWidth="1"/>
    <col min="15621" max="15622" width="7" style="442" customWidth="1"/>
    <col min="15623" max="15623" width="7.140625" style="442" customWidth="1"/>
    <col min="15624" max="15624" width="6.7109375" style="442" customWidth="1"/>
    <col min="15625" max="15625" width="7" style="442" customWidth="1"/>
    <col min="15626" max="15626" width="6.5703125" style="442" customWidth="1"/>
    <col min="15627" max="15627" width="7.28515625" style="442" customWidth="1"/>
    <col min="15628" max="15628" width="7.140625" style="442" customWidth="1"/>
    <col min="15629" max="15629" width="7.42578125" style="442" customWidth="1"/>
    <col min="15630" max="15630" width="6.28515625" style="442" customWidth="1"/>
    <col min="15631" max="15631" width="6.5703125" style="442" customWidth="1"/>
    <col min="15632" max="15632" width="11.42578125" style="442"/>
    <col min="15633" max="15633" width="20" style="442" customWidth="1"/>
    <col min="15634" max="15638" width="11.42578125" style="442"/>
    <col min="15639" max="15639" width="18.140625" style="442" customWidth="1"/>
    <col min="15640" max="15641" width="14" style="442" customWidth="1"/>
    <col min="15642" max="15643" width="12.140625" style="442" customWidth="1"/>
    <col min="15644" max="15870" width="11.42578125" style="442"/>
    <col min="15871" max="15871" width="18.140625" style="442" customWidth="1"/>
    <col min="15872" max="15872" width="5.5703125" style="442" customWidth="1"/>
    <col min="15873" max="15873" width="6.5703125" style="442" customWidth="1"/>
    <col min="15874" max="15875" width="7" style="442" customWidth="1"/>
    <col min="15876" max="15876" width="7.140625" style="442" customWidth="1"/>
    <col min="15877" max="15878" width="7" style="442" customWidth="1"/>
    <col min="15879" max="15879" width="7.140625" style="442" customWidth="1"/>
    <col min="15880" max="15880" width="6.7109375" style="442" customWidth="1"/>
    <col min="15881" max="15881" width="7" style="442" customWidth="1"/>
    <col min="15882" max="15882" width="6.5703125" style="442" customWidth="1"/>
    <col min="15883" max="15883" width="7.28515625" style="442" customWidth="1"/>
    <col min="15884" max="15884" width="7.140625" style="442" customWidth="1"/>
    <col min="15885" max="15885" width="7.42578125" style="442" customWidth="1"/>
    <col min="15886" max="15886" width="6.28515625" style="442" customWidth="1"/>
    <col min="15887" max="15887" width="6.5703125" style="442" customWidth="1"/>
    <col min="15888" max="15888" width="11.42578125" style="442"/>
    <col min="15889" max="15889" width="20" style="442" customWidth="1"/>
    <col min="15890" max="15894" width="11.42578125" style="442"/>
    <col min="15895" max="15895" width="18.140625" style="442" customWidth="1"/>
    <col min="15896" max="15897" width="14" style="442" customWidth="1"/>
    <col min="15898" max="15899" width="12.140625" style="442" customWidth="1"/>
    <col min="15900" max="16126" width="11.42578125" style="442"/>
    <col min="16127" max="16127" width="18.140625" style="442" customWidth="1"/>
    <col min="16128" max="16128" width="5.5703125" style="442" customWidth="1"/>
    <col min="16129" max="16129" width="6.5703125" style="442" customWidth="1"/>
    <col min="16130" max="16131" width="7" style="442" customWidth="1"/>
    <col min="16132" max="16132" width="7.140625" style="442" customWidth="1"/>
    <col min="16133" max="16134" width="7" style="442" customWidth="1"/>
    <col min="16135" max="16135" width="7.140625" style="442" customWidth="1"/>
    <col min="16136" max="16136" width="6.7109375" style="442" customWidth="1"/>
    <col min="16137" max="16137" width="7" style="442" customWidth="1"/>
    <col min="16138" max="16138" width="6.5703125" style="442" customWidth="1"/>
    <col min="16139" max="16139" width="7.28515625" style="442" customWidth="1"/>
    <col min="16140" max="16140" width="7.140625" style="442" customWidth="1"/>
    <col min="16141" max="16141" width="7.42578125" style="442" customWidth="1"/>
    <col min="16142" max="16142" width="6.28515625" style="442" customWidth="1"/>
    <col min="16143" max="16143" width="6.5703125" style="442" customWidth="1"/>
    <col min="16144" max="16144" width="11.42578125" style="442"/>
    <col min="16145" max="16145" width="20" style="442" customWidth="1"/>
    <col min="16146" max="16150" width="11.42578125" style="442"/>
    <col min="16151" max="16151" width="18.140625" style="442" customWidth="1"/>
    <col min="16152" max="16153" width="14" style="442" customWidth="1"/>
    <col min="16154" max="16155" width="12.140625" style="442" customWidth="1"/>
    <col min="16156" max="16384" width="11.42578125" style="442"/>
  </cols>
  <sheetData>
    <row r="1" spans="1:15" ht="30.75" customHeight="1" x14ac:dyDescent="0.25">
      <c r="A1" s="725" t="s">
        <v>371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</row>
    <row r="2" spans="1:15" ht="9" customHeight="1" thickBot="1" x14ac:dyDescent="0.25"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2"/>
    </row>
    <row r="3" spans="1:15" s="423" customFormat="1" ht="15.75" customHeight="1" thickTop="1" x14ac:dyDescent="0.2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423" customFormat="1" ht="15.75" customHeight="1" thickBot="1" x14ac:dyDescent="0.3">
      <c r="A4" s="366" t="s">
        <v>0</v>
      </c>
      <c r="B4" s="366" t="s">
        <v>263</v>
      </c>
      <c r="C4" s="366" t="s">
        <v>1</v>
      </c>
      <c r="D4" s="366" t="s">
        <v>2</v>
      </c>
      <c r="E4" s="366" t="s">
        <v>3</v>
      </c>
      <c r="F4" s="366" t="s">
        <v>4</v>
      </c>
      <c r="G4" s="366" t="s">
        <v>5</v>
      </c>
      <c r="H4" s="366" t="s">
        <v>6</v>
      </c>
      <c r="I4" s="366" t="s">
        <v>7</v>
      </c>
      <c r="J4" s="366" t="s">
        <v>8</v>
      </c>
      <c r="K4" s="366" t="s">
        <v>9</v>
      </c>
      <c r="L4" s="366" t="s">
        <v>10</v>
      </c>
      <c r="M4" s="366" t="s">
        <v>11</v>
      </c>
      <c r="N4" s="366" t="s">
        <v>12</v>
      </c>
      <c r="O4" s="366" t="s">
        <v>13</v>
      </c>
    </row>
    <row r="5" spans="1:15" s="420" customFormat="1" ht="15.6" customHeight="1" thickTop="1" x14ac:dyDescent="0.25">
      <c r="A5" s="7" t="s">
        <v>217</v>
      </c>
      <c r="B5" s="411" t="s">
        <v>14</v>
      </c>
      <c r="C5" s="382">
        <v>5.4624583333333332</v>
      </c>
      <c r="D5" s="382">
        <v>5.4020833333333327</v>
      </c>
      <c r="E5" s="382">
        <v>5.5</v>
      </c>
      <c r="F5" s="382">
        <v>5.4794</v>
      </c>
      <c r="G5" s="382">
        <v>5.5791666666666666</v>
      </c>
      <c r="H5" s="387">
        <v>5.6688333333333336</v>
      </c>
      <c r="I5" s="382">
        <v>6.12</v>
      </c>
      <c r="J5" s="382">
        <v>6.1906249999999998</v>
      </c>
      <c r="K5" s="382">
        <v>6.12015625</v>
      </c>
      <c r="L5" s="382">
        <v>8.0854999999999997</v>
      </c>
      <c r="M5" s="382">
        <v>8.1002395833333338</v>
      </c>
      <c r="N5" s="382">
        <v>8.5675000000000008</v>
      </c>
      <c r="O5" s="386">
        <f t="shared" ref="O5:O34" si="0">AVERAGE(C5:N5)</f>
        <v>6.3563302083333326</v>
      </c>
    </row>
    <row r="6" spans="1:15" s="420" customFormat="1" ht="15.6" customHeight="1" x14ac:dyDescent="0.25">
      <c r="A6" s="7" t="s">
        <v>216</v>
      </c>
      <c r="B6" s="411" t="s">
        <v>14</v>
      </c>
      <c r="C6" s="382">
        <v>6.4235416666666669</v>
      </c>
      <c r="D6" s="382">
        <v>6.3413749999999993</v>
      </c>
      <c r="E6" s="382">
        <v>6.4725000000000001</v>
      </c>
      <c r="F6" s="382">
        <v>6.4592833333333335</v>
      </c>
      <c r="G6" s="382">
        <v>6.4373333333333331</v>
      </c>
      <c r="H6" s="387">
        <v>6.6520520833333334</v>
      </c>
      <c r="I6" s="382">
        <v>6.9633000000000012</v>
      </c>
      <c r="J6" s="382">
        <v>7.0226249999999997</v>
      </c>
      <c r="K6" s="384">
        <v>7.0972499999999989</v>
      </c>
      <c r="L6" s="385">
        <v>9.3195000000000014</v>
      </c>
      <c r="M6" s="384">
        <v>9.5153333333333325</v>
      </c>
      <c r="N6" s="384">
        <v>10.108593750000001</v>
      </c>
      <c r="O6" s="386">
        <f t="shared" si="0"/>
        <v>7.4010572916666666</v>
      </c>
    </row>
    <row r="7" spans="1:15" s="420" customFormat="1" ht="15.6" customHeight="1" x14ac:dyDescent="0.25">
      <c r="A7" s="7" t="s">
        <v>15</v>
      </c>
      <c r="B7" s="411" t="s">
        <v>14</v>
      </c>
      <c r="C7" s="382">
        <v>6.1512500000000001</v>
      </c>
      <c r="D7" s="382">
        <v>6.1981666666666699</v>
      </c>
      <c r="E7" s="382">
        <v>6.1987500000000004</v>
      </c>
      <c r="F7" s="382">
        <v>6.8616388888888897</v>
      </c>
      <c r="G7" s="382">
        <v>6.2690104166666698</v>
      </c>
      <c r="H7" s="387">
        <v>7.4440104166666696</v>
      </c>
      <c r="I7" s="382">
        <v>7.0095000000000001</v>
      </c>
      <c r="J7" s="382">
        <v>7.0225</v>
      </c>
      <c r="K7" s="384">
        <v>7.9873750000000001</v>
      </c>
      <c r="L7" s="385">
        <v>7.1378333333333304</v>
      </c>
      <c r="M7" s="384">
        <v>7.25</v>
      </c>
      <c r="N7" s="384">
        <v>7.7956250000000002</v>
      </c>
      <c r="O7" s="386">
        <f t="shared" si="0"/>
        <v>6.9438049768518537</v>
      </c>
    </row>
    <row r="8" spans="1:15" s="420" customFormat="1" ht="15.6" customHeight="1" x14ac:dyDescent="0.25">
      <c r="A8" s="7" t="s">
        <v>16</v>
      </c>
      <c r="B8" s="411" t="s">
        <v>14</v>
      </c>
      <c r="C8" s="382">
        <v>3.1158333333333332</v>
      </c>
      <c r="D8" s="382">
        <v>3.0324166666666663</v>
      </c>
      <c r="E8" s="382">
        <v>3.0056250000000002</v>
      </c>
      <c r="F8" s="382">
        <v>3.3673666666666668</v>
      </c>
      <c r="G8" s="382">
        <v>3.3940416666666668</v>
      </c>
      <c r="H8" s="387">
        <v>3.4381979166666667</v>
      </c>
      <c r="I8" s="382">
        <v>3.5024000000000002</v>
      </c>
      <c r="J8" s="382">
        <v>3.6175000000000002</v>
      </c>
      <c r="K8" s="384">
        <v>3.7792499999999998</v>
      </c>
      <c r="L8" s="385">
        <v>3.4569999999999999</v>
      </c>
      <c r="M8" s="384">
        <v>3.3468749999999998</v>
      </c>
      <c r="N8" s="384">
        <v>3.7677604166666665</v>
      </c>
      <c r="O8" s="386">
        <f t="shared" si="0"/>
        <v>3.4020222222222221</v>
      </c>
    </row>
    <row r="9" spans="1:15" s="420" customFormat="1" ht="15.6" customHeight="1" x14ac:dyDescent="0.25">
      <c r="A9" s="7" t="s">
        <v>17</v>
      </c>
      <c r="B9" s="411" t="s">
        <v>14</v>
      </c>
      <c r="C9" s="382">
        <v>7.955916666666667</v>
      </c>
      <c r="D9" s="382">
        <v>7.8694166666666678</v>
      </c>
      <c r="E9" s="382">
        <v>7.7959375</v>
      </c>
      <c r="F9" s="382">
        <v>7.6032472222222225</v>
      </c>
      <c r="G9" s="382">
        <v>8.221895833333333</v>
      </c>
      <c r="H9" s="387">
        <v>8.9828124999999996</v>
      </c>
      <c r="I9" s="382">
        <v>9.3452999999999999</v>
      </c>
      <c r="J9" s="382">
        <v>8.9714999999999989</v>
      </c>
      <c r="K9" s="384">
        <v>9.142468749999999</v>
      </c>
      <c r="L9" s="385">
        <v>8.121833333333333</v>
      </c>
      <c r="M9" s="384">
        <v>8.7929999999999993</v>
      </c>
      <c r="N9" s="384">
        <v>8.5838854166666643</v>
      </c>
      <c r="O9" s="386">
        <f t="shared" si="0"/>
        <v>8.4489344907407382</v>
      </c>
    </row>
    <row r="10" spans="1:15" s="420" customFormat="1" ht="15.6" customHeight="1" x14ac:dyDescent="0.25">
      <c r="A10" s="7" t="s">
        <v>18</v>
      </c>
      <c r="B10" s="411" t="s">
        <v>14</v>
      </c>
      <c r="C10" s="382">
        <v>6.7590416666666666</v>
      </c>
      <c r="D10" s="382">
        <v>6.9779999999999998</v>
      </c>
      <c r="E10" s="382">
        <v>6.7102604166666673</v>
      </c>
      <c r="F10" s="382">
        <v>6.275986111111111</v>
      </c>
      <c r="G10" s="382">
        <v>5.7316875000000005</v>
      </c>
      <c r="H10" s="387">
        <v>5.790729166666666</v>
      </c>
      <c r="I10" s="382">
        <v>6.5685999999999991</v>
      </c>
      <c r="J10" s="382">
        <v>6.3591250000000006</v>
      </c>
      <c r="K10" s="384">
        <v>6.1242812500000001</v>
      </c>
      <c r="L10" s="385">
        <v>6.0708333333333337</v>
      </c>
      <c r="M10" s="384">
        <v>7.2741249999999997</v>
      </c>
      <c r="N10" s="384">
        <v>9.5794583333333332</v>
      </c>
      <c r="O10" s="386">
        <f t="shared" si="0"/>
        <v>6.6851773148148146</v>
      </c>
    </row>
    <row r="11" spans="1:15" s="420" customFormat="1" ht="15.6" customHeight="1" x14ac:dyDescent="0.25">
      <c r="A11" s="7" t="s">
        <v>220</v>
      </c>
      <c r="B11" s="411" t="s">
        <v>14</v>
      </c>
      <c r="C11" s="382">
        <v>9.5604583333333331</v>
      </c>
      <c r="D11" s="382">
        <v>9.0482083333333314</v>
      </c>
      <c r="E11" s="382">
        <v>8.8585937500000007</v>
      </c>
      <c r="F11" s="382">
        <v>7.9438666666666666</v>
      </c>
      <c r="G11" s="382">
        <v>8.2315000000000005</v>
      </c>
      <c r="H11" s="387">
        <v>8.7839166666666664</v>
      </c>
      <c r="I11" s="382">
        <v>9.5486666666666657</v>
      </c>
      <c r="J11" s="382">
        <v>11.108166666666666</v>
      </c>
      <c r="K11" s="384">
        <v>12.418208333333332</v>
      </c>
      <c r="L11" s="385">
        <v>11.666666666666668</v>
      </c>
      <c r="M11" s="384">
        <v>13.01925</v>
      </c>
      <c r="N11" s="384">
        <v>13.774218749999999</v>
      </c>
      <c r="O11" s="386">
        <f t="shared" si="0"/>
        <v>10.330143402777779</v>
      </c>
    </row>
    <row r="12" spans="1:15" s="420" customFormat="1" ht="15.6" customHeight="1" x14ac:dyDescent="0.25">
      <c r="A12" s="7" t="s">
        <v>221</v>
      </c>
      <c r="B12" s="411" t="s">
        <v>14</v>
      </c>
      <c r="C12" s="382">
        <v>7.9901666666666653</v>
      </c>
      <c r="D12" s="382">
        <v>7.848583333333333</v>
      </c>
      <c r="E12" s="382">
        <v>7.7484895833333338</v>
      </c>
      <c r="F12" s="382">
        <v>7.4092916666666664</v>
      </c>
      <c r="G12" s="382">
        <v>6.8583125000000003</v>
      </c>
      <c r="H12" s="387">
        <v>7.8156041666666667</v>
      </c>
      <c r="I12" s="382">
        <v>8.3675999999999995</v>
      </c>
      <c r="J12" s="382">
        <v>8.947375000000001</v>
      </c>
      <c r="K12" s="384">
        <v>9.6212187500000006</v>
      </c>
      <c r="L12" s="385">
        <v>10.000333333333334</v>
      </c>
      <c r="M12" s="384">
        <v>10.903593750000001</v>
      </c>
      <c r="N12" s="384">
        <v>11.55265625</v>
      </c>
      <c r="O12" s="386">
        <f t="shared" si="0"/>
        <v>8.7552687500000008</v>
      </c>
    </row>
    <row r="13" spans="1:15" s="420" customFormat="1" ht="15.6" customHeight="1" x14ac:dyDescent="0.25">
      <c r="A13" s="7" t="s">
        <v>222</v>
      </c>
      <c r="B13" s="411" t="s">
        <v>14</v>
      </c>
      <c r="C13" s="389">
        <v>3.3072499999999998</v>
      </c>
      <c r="D13" s="382">
        <v>2.9981666666666671</v>
      </c>
      <c r="E13" s="382">
        <v>3.048</v>
      </c>
      <c r="F13" s="382">
        <v>3.1493916666666673</v>
      </c>
      <c r="G13" s="382">
        <v>2.9250937499999998</v>
      </c>
      <c r="H13" s="387">
        <v>3.4376145833333331</v>
      </c>
      <c r="I13" s="382">
        <v>3.351</v>
      </c>
      <c r="J13" s="382">
        <v>3.3635000000000002</v>
      </c>
      <c r="K13" s="384">
        <v>3.26</v>
      </c>
      <c r="L13" s="385">
        <v>3.2335000000000003</v>
      </c>
      <c r="M13" s="384">
        <v>3.3609062500000002</v>
      </c>
      <c r="N13" s="384">
        <v>3.4304687500000002</v>
      </c>
      <c r="O13" s="386">
        <f>AVERAGE(C13:N13)</f>
        <v>3.2387409722222222</v>
      </c>
    </row>
    <row r="14" spans="1:15" s="420" customFormat="1" ht="15.6" customHeight="1" x14ac:dyDescent="0.25">
      <c r="A14" s="7" t="s">
        <v>326</v>
      </c>
      <c r="B14" s="411" t="s">
        <v>14</v>
      </c>
      <c r="C14" s="382">
        <v>3.0756250000000001</v>
      </c>
      <c r="D14" s="382">
        <v>3.1183333333333332</v>
      </c>
      <c r="E14" s="382">
        <v>3.0721354166666668</v>
      </c>
      <c r="F14" s="382">
        <v>3.1744555555555558</v>
      </c>
      <c r="G14" s="382">
        <v>3.1663416666666668</v>
      </c>
      <c r="H14" s="387">
        <v>3.4448229166666668</v>
      </c>
      <c r="I14" s="382">
        <v>3.5219</v>
      </c>
      <c r="J14" s="382">
        <v>3.31575</v>
      </c>
      <c r="K14" s="384">
        <v>3.4445312499999998</v>
      </c>
      <c r="L14" s="385">
        <v>3.5338333333333329</v>
      </c>
      <c r="M14" s="384">
        <v>3.634125</v>
      </c>
      <c r="N14" s="384">
        <v>4.0335416666666664</v>
      </c>
      <c r="O14" s="386">
        <f t="shared" si="0"/>
        <v>3.3779495949074065</v>
      </c>
    </row>
    <row r="15" spans="1:15" s="420" customFormat="1" ht="15.6" customHeight="1" x14ac:dyDescent="0.25">
      <c r="A15" s="7" t="s">
        <v>328</v>
      </c>
      <c r="B15" s="411" t="s">
        <v>14</v>
      </c>
      <c r="C15" s="382">
        <v>12.94375</v>
      </c>
      <c r="D15" s="389">
        <v>13.106249999999999</v>
      </c>
      <c r="E15" s="389">
        <v>13.10203125</v>
      </c>
      <c r="F15" s="389">
        <v>12.358463888888888</v>
      </c>
      <c r="G15" s="389">
        <v>12.813656250000001</v>
      </c>
      <c r="H15" s="389">
        <v>12.502656249999999</v>
      </c>
      <c r="I15" s="389">
        <v>14.205</v>
      </c>
      <c r="J15" s="382">
        <v>14.902125</v>
      </c>
      <c r="K15" s="384">
        <v>16.038093750000002</v>
      </c>
      <c r="L15" s="412">
        <v>17.774999999999999</v>
      </c>
      <c r="M15" s="384">
        <v>17.765249999999998</v>
      </c>
      <c r="N15" s="384">
        <v>18.802958333333333</v>
      </c>
      <c r="O15" s="386">
        <f>AVERAGE(C15:N15)</f>
        <v>14.692936226851851</v>
      </c>
    </row>
    <row r="16" spans="1:15" s="420" customFormat="1" ht="15.6" customHeight="1" x14ac:dyDescent="0.25">
      <c r="A16" s="7" t="s">
        <v>329</v>
      </c>
      <c r="B16" s="411" t="s">
        <v>14</v>
      </c>
      <c r="C16" s="389">
        <v>12.402125</v>
      </c>
      <c r="D16" s="382">
        <v>12.387541666666667</v>
      </c>
      <c r="E16" s="382">
        <v>12.47640625</v>
      </c>
      <c r="F16" s="382">
        <v>12.500441666666664</v>
      </c>
      <c r="G16" s="382">
        <v>12.379031250000001</v>
      </c>
      <c r="H16" s="387">
        <v>12.528114583333334</v>
      </c>
      <c r="I16" s="382">
        <v>13.8315</v>
      </c>
      <c r="J16" s="382">
        <v>14.195875000000001</v>
      </c>
      <c r="K16" s="384">
        <v>15.842906250000002</v>
      </c>
      <c r="L16" s="385">
        <v>18.136500000000002</v>
      </c>
      <c r="M16" s="384">
        <v>18.765625</v>
      </c>
      <c r="N16" s="384">
        <v>20.237416666666665</v>
      </c>
      <c r="O16" s="386">
        <f t="shared" si="0"/>
        <v>14.640290277777778</v>
      </c>
    </row>
    <row r="17" spans="1:15" s="420" customFormat="1" ht="15.6" customHeight="1" x14ac:dyDescent="0.25">
      <c r="A17" s="7" t="s">
        <v>330</v>
      </c>
      <c r="B17" s="411" t="s">
        <v>14</v>
      </c>
      <c r="C17" s="382">
        <v>11.197749999999999</v>
      </c>
      <c r="D17" s="382">
        <v>11.213166666666666</v>
      </c>
      <c r="E17" s="382">
        <v>11.080104166666667</v>
      </c>
      <c r="F17" s="382">
        <v>10.731294444444444</v>
      </c>
      <c r="G17" s="382">
        <v>10.748677083333334</v>
      </c>
      <c r="H17" s="387">
        <v>10.998177083333331</v>
      </c>
      <c r="I17" s="382">
        <v>11.791599999999999</v>
      </c>
      <c r="J17" s="382">
        <v>12.2125</v>
      </c>
      <c r="K17" s="384">
        <v>13.890656250000001</v>
      </c>
      <c r="L17" s="385">
        <v>16.18333333333333</v>
      </c>
      <c r="M17" s="384">
        <v>16.175000000000001</v>
      </c>
      <c r="N17" s="384">
        <v>17.120531249999999</v>
      </c>
      <c r="O17" s="386">
        <f t="shared" si="0"/>
        <v>12.778565856481483</v>
      </c>
    </row>
    <row r="18" spans="1:15" s="420" customFormat="1" ht="15.6" customHeight="1" x14ac:dyDescent="0.25">
      <c r="A18" s="7" t="s">
        <v>331</v>
      </c>
      <c r="B18" s="411" t="s">
        <v>14</v>
      </c>
      <c r="C18" s="382">
        <v>11.326916666666667</v>
      </c>
      <c r="D18" s="382">
        <v>11.446541666666667</v>
      </c>
      <c r="E18" s="382">
        <v>11.462187500000001</v>
      </c>
      <c r="F18" s="382">
        <v>11.151966666666667</v>
      </c>
      <c r="G18" s="382">
        <v>11.697739583333334</v>
      </c>
      <c r="H18" s="387">
        <v>11.33159375</v>
      </c>
      <c r="I18" s="382">
        <v>12.311599999999999</v>
      </c>
      <c r="J18" s="382">
        <v>12.8</v>
      </c>
      <c r="K18" s="384">
        <v>14.45784375</v>
      </c>
      <c r="L18" s="385">
        <v>17.133333333333333</v>
      </c>
      <c r="M18" s="384">
        <v>16.774999999999999</v>
      </c>
      <c r="N18" s="384">
        <v>17.805729166666669</v>
      </c>
      <c r="O18" s="386">
        <f t="shared" si="0"/>
        <v>13.308371006944446</v>
      </c>
    </row>
    <row r="19" spans="1:15" s="420" customFormat="1" ht="15.6" customHeight="1" x14ac:dyDescent="0.25">
      <c r="A19" s="7" t="s">
        <v>19</v>
      </c>
      <c r="B19" s="411" t="s">
        <v>263</v>
      </c>
      <c r="C19" s="382">
        <v>4.9166249999999998</v>
      </c>
      <c r="D19" s="382">
        <v>4.7539999999999996</v>
      </c>
      <c r="E19" s="382">
        <v>4.9796874999999998</v>
      </c>
      <c r="F19" s="382">
        <v>5.4908722222222224</v>
      </c>
      <c r="G19" s="382">
        <v>5.0583124999999995</v>
      </c>
      <c r="H19" s="387">
        <v>4.8900208333333328</v>
      </c>
      <c r="I19" s="382">
        <v>5.1950000000000003</v>
      </c>
      <c r="J19" s="382">
        <v>5.15625</v>
      </c>
      <c r="K19" s="384">
        <v>5.2060312499999997</v>
      </c>
      <c r="L19" s="385">
        <v>5.94</v>
      </c>
      <c r="M19" s="384">
        <v>5.2270000000000003</v>
      </c>
      <c r="N19" s="384">
        <v>5.4437499999999996</v>
      </c>
      <c r="O19" s="386">
        <f t="shared" si="0"/>
        <v>5.1881291087962955</v>
      </c>
    </row>
    <row r="20" spans="1:15" s="420" customFormat="1" ht="15.6" customHeight="1" x14ac:dyDescent="0.25">
      <c r="A20" s="7" t="s">
        <v>232</v>
      </c>
      <c r="B20" s="411" t="s">
        <v>14</v>
      </c>
      <c r="C20" s="382">
        <v>8.857916666666668</v>
      </c>
      <c r="D20" s="382">
        <v>8.0792624999999987</v>
      </c>
      <c r="E20" s="382">
        <v>9.8889583333333331</v>
      </c>
      <c r="F20" s="382">
        <v>7.9920027777777776</v>
      </c>
      <c r="G20" s="382">
        <v>8.5664374999999993</v>
      </c>
      <c r="H20" s="387">
        <v>7.8675104166666676</v>
      </c>
      <c r="I20" s="382">
        <v>8.6483000000000008</v>
      </c>
      <c r="J20" s="382">
        <v>9.0703750000000003</v>
      </c>
      <c r="K20" s="384">
        <v>9.9827499999999993</v>
      </c>
      <c r="L20" s="385">
        <v>16.566333333333336</v>
      </c>
      <c r="M20" s="384">
        <v>27.804281250000003</v>
      </c>
      <c r="N20" s="384">
        <v>46.273854166666666</v>
      </c>
      <c r="O20" s="386">
        <f t="shared" si="0"/>
        <v>14.133165162037036</v>
      </c>
    </row>
    <row r="21" spans="1:15" s="420" customFormat="1" ht="15.6" customHeight="1" x14ac:dyDescent="0.25">
      <c r="A21" s="7" t="s">
        <v>39</v>
      </c>
      <c r="B21" s="411" t="s">
        <v>14</v>
      </c>
      <c r="C21" s="382">
        <v>29.800416666666667</v>
      </c>
      <c r="D21" s="382">
        <v>30.179083333333335</v>
      </c>
      <c r="E21" s="382">
        <v>30.856041666666666</v>
      </c>
      <c r="F21" s="382">
        <v>32.765127777777778</v>
      </c>
      <c r="G21" s="382">
        <v>36.004916666666666</v>
      </c>
      <c r="H21" s="387">
        <v>33.939208333333333</v>
      </c>
      <c r="I21" s="382">
        <v>36.950000000000003</v>
      </c>
      <c r="J21" s="382">
        <v>35.026499999999999</v>
      </c>
      <c r="K21" s="384">
        <v>33.500624999999999</v>
      </c>
      <c r="L21" s="385">
        <v>36.532166666666669</v>
      </c>
      <c r="M21" s="384">
        <v>37.465312500000003</v>
      </c>
      <c r="N21" s="384">
        <v>36.422916666666666</v>
      </c>
      <c r="O21" s="386">
        <f t="shared" si="0"/>
        <v>34.120192939814814</v>
      </c>
    </row>
    <row r="22" spans="1:15" s="420" customFormat="1" ht="15.6" customHeight="1" x14ac:dyDescent="0.25">
      <c r="A22" s="7" t="s">
        <v>20</v>
      </c>
      <c r="B22" s="411" t="s">
        <v>14</v>
      </c>
      <c r="C22" s="382">
        <v>5.7541666666666664</v>
      </c>
      <c r="D22" s="382">
        <v>5.9229166666666666</v>
      </c>
      <c r="E22" s="382">
        <v>5.9390104166666671</v>
      </c>
      <c r="F22" s="382">
        <v>5.7501416666666669</v>
      </c>
      <c r="G22" s="382">
        <v>5.6405312500000004</v>
      </c>
      <c r="H22" s="387">
        <v>5.649927083333333</v>
      </c>
      <c r="I22" s="382">
        <v>5.9049000000000005</v>
      </c>
      <c r="J22" s="382">
        <v>6.0382499999999997</v>
      </c>
      <c r="K22" s="384">
        <v>6.12853125</v>
      </c>
      <c r="L22" s="385">
        <v>5.9666666666666668</v>
      </c>
      <c r="M22" s="384">
        <v>6.2031562500000001</v>
      </c>
      <c r="N22" s="384">
        <v>6.8214583333333332</v>
      </c>
      <c r="O22" s="386">
        <f t="shared" si="0"/>
        <v>5.9766380208333336</v>
      </c>
    </row>
    <row r="23" spans="1:15" s="420" customFormat="1" ht="15.6" customHeight="1" x14ac:dyDescent="0.25">
      <c r="A23" s="7" t="s">
        <v>21</v>
      </c>
      <c r="B23" s="411" t="s">
        <v>14</v>
      </c>
      <c r="C23" s="382">
        <v>2.4702916666666668</v>
      </c>
      <c r="D23" s="382">
        <v>2.4637916666666668</v>
      </c>
      <c r="E23" s="382">
        <v>2.808489583333333</v>
      </c>
      <c r="F23" s="382">
        <v>2.7957917122040072</v>
      </c>
      <c r="G23" s="382">
        <v>3.2926249999999997</v>
      </c>
      <c r="H23" s="387">
        <v>2.54</v>
      </c>
      <c r="I23" s="382">
        <v>2.5831000000000004</v>
      </c>
      <c r="J23" s="382">
        <v>2.5181249999999999</v>
      </c>
      <c r="K23" s="384">
        <v>2.8283437500000002</v>
      </c>
      <c r="L23" s="385">
        <v>3.5522404371584697</v>
      </c>
      <c r="M23" s="384">
        <v>4.8644899817850646</v>
      </c>
      <c r="N23" s="384">
        <v>6.4127040642076487</v>
      </c>
      <c r="O23" s="386">
        <f t="shared" si="0"/>
        <v>3.2608327385018221</v>
      </c>
    </row>
    <row r="24" spans="1:15" s="420" customFormat="1" ht="15.6" customHeight="1" x14ac:dyDescent="0.25">
      <c r="A24" s="7" t="s">
        <v>240</v>
      </c>
      <c r="B24" s="411" t="s">
        <v>14</v>
      </c>
      <c r="C24" s="382">
        <v>13.841791666666666</v>
      </c>
      <c r="D24" s="382">
        <v>13.768125</v>
      </c>
      <c r="E24" s="382">
        <v>13.866562500000001</v>
      </c>
      <c r="F24" s="382">
        <v>11.812766666666667</v>
      </c>
      <c r="G24" s="382">
        <v>10.790166666666668</v>
      </c>
      <c r="H24" s="387">
        <v>10.979166666666668</v>
      </c>
      <c r="I24" s="382">
        <v>13.175466666666669</v>
      </c>
      <c r="J24" s="382">
        <v>12.992958333333334</v>
      </c>
      <c r="K24" s="384">
        <v>13.778333333333332</v>
      </c>
      <c r="L24" s="385">
        <v>23.571333333333335</v>
      </c>
      <c r="M24" s="384">
        <v>25.973729166666665</v>
      </c>
      <c r="N24" s="384">
        <v>25.213791666666665</v>
      </c>
      <c r="O24" s="386">
        <f t="shared" si="0"/>
        <v>15.813682638888887</v>
      </c>
    </row>
    <row r="25" spans="1:15" s="420" customFormat="1" ht="15.6" customHeight="1" x14ac:dyDescent="0.25">
      <c r="A25" s="7" t="s">
        <v>337</v>
      </c>
      <c r="B25" s="411" t="s">
        <v>14</v>
      </c>
      <c r="C25" s="382">
        <v>11.949749999999998</v>
      </c>
      <c r="D25" s="382">
        <v>11.131041666666665</v>
      </c>
      <c r="E25" s="382">
        <v>10.784010416666666</v>
      </c>
      <c r="F25" s="382">
        <v>9.1871944444444456</v>
      </c>
      <c r="G25" s="382">
        <v>8.7970520833333339</v>
      </c>
      <c r="H25" s="387">
        <v>9.0222916666666659</v>
      </c>
      <c r="I25" s="382">
        <v>11.170100000000001</v>
      </c>
      <c r="J25" s="382">
        <v>11.522625</v>
      </c>
      <c r="K25" s="384">
        <v>13.3846875</v>
      </c>
      <c r="L25" s="385">
        <v>24.978500000000004</v>
      </c>
      <c r="M25" s="384">
        <v>25.603093749999999</v>
      </c>
      <c r="N25" s="384">
        <v>25.734197916666666</v>
      </c>
      <c r="O25" s="386">
        <f t="shared" si="0"/>
        <v>14.438712037037037</v>
      </c>
    </row>
    <row r="26" spans="1:15" s="420" customFormat="1" ht="15.6" customHeight="1" x14ac:dyDescent="0.25">
      <c r="A26" s="7" t="s">
        <v>332</v>
      </c>
      <c r="B26" s="411" t="s">
        <v>14</v>
      </c>
      <c r="C26" s="389">
        <v>23.5</v>
      </c>
      <c r="D26" s="389">
        <v>23.5</v>
      </c>
      <c r="E26" s="382">
        <v>21.877812500000001</v>
      </c>
      <c r="F26" s="382">
        <v>23.5</v>
      </c>
      <c r="G26" s="382">
        <v>23.5</v>
      </c>
      <c r="H26" s="387">
        <v>23.5</v>
      </c>
      <c r="I26" s="382">
        <v>23.5</v>
      </c>
      <c r="J26" s="382">
        <v>23.5</v>
      </c>
      <c r="K26" s="382">
        <v>23.5</v>
      </c>
      <c r="L26" s="385">
        <v>20.75</v>
      </c>
      <c r="M26" s="384">
        <v>21.65</v>
      </c>
      <c r="N26" s="384">
        <v>23.5</v>
      </c>
      <c r="O26" s="386">
        <f>AVERAGE(C26:N26)</f>
        <v>22.981484374999997</v>
      </c>
    </row>
    <row r="27" spans="1:15" s="420" customFormat="1" ht="15.6" customHeight="1" x14ac:dyDescent="0.25">
      <c r="A27" s="7" t="s">
        <v>219</v>
      </c>
      <c r="B27" s="411" t="s">
        <v>14</v>
      </c>
      <c r="C27" s="389">
        <f>E27+F27/E27</f>
        <v>7.3733024942940979</v>
      </c>
      <c r="D27" s="389">
        <f>E27+C27/C27</f>
        <v>7.3895833333333325</v>
      </c>
      <c r="E27" s="382">
        <v>6.3895833333333325</v>
      </c>
      <c r="F27" s="382">
        <v>6.2855555555555567</v>
      </c>
      <c r="G27" s="382">
        <v>8.5343750000000007</v>
      </c>
      <c r="H27" s="382">
        <v>8.67</v>
      </c>
      <c r="I27" s="382">
        <v>9.36</v>
      </c>
      <c r="J27" s="382">
        <v>9.65</v>
      </c>
      <c r="K27" s="382">
        <v>9.5270833333333336</v>
      </c>
      <c r="L27" s="385">
        <v>10.8</v>
      </c>
      <c r="M27" s="413">
        <v>9.6624999999999996</v>
      </c>
      <c r="N27" s="413">
        <v>8.2125000000000004</v>
      </c>
      <c r="O27" s="386">
        <f>AVERAGE(C27:N27)</f>
        <v>8.4878735874874707</v>
      </c>
    </row>
    <row r="28" spans="1:15" s="420" customFormat="1" ht="15.6" customHeight="1" x14ac:dyDescent="0.25">
      <c r="A28" s="7" t="s">
        <v>22</v>
      </c>
      <c r="B28" s="411" t="s">
        <v>14</v>
      </c>
      <c r="C28" s="389">
        <v>6.2742083333333332</v>
      </c>
      <c r="D28" s="389">
        <v>6.4124999999999996</v>
      </c>
      <c r="E28" s="382">
        <v>5.9694791666666669</v>
      </c>
      <c r="F28" s="382">
        <v>5.4272416666666663</v>
      </c>
      <c r="G28" s="382">
        <v>5.6665520833333325</v>
      </c>
      <c r="H28" s="387">
        <v>5.7805625000000003</v>
      </c>
      <c r="I28" s="382">
        <v>6.140299999999999</v>
      </c>
      <c r="J28" s="382">
        <v>6.2051249999999998</v>
      </c>
      <c r="K28" s="382">
        <v>6.3067708333333332</v>
      </c>
      <c r="L28" s="385">
        <v>6.65</v>
      </c>
      <c r="M28" s="413">
        <v>6.3140625000000004</v>
      </c>
      <c r="N28" s="413">
        <v>6.7651041666666671</v>
      </c>
      <c r="O28" s="386">
        <f>AVERAGE(C28:N28)</f>
        <v>6.159325520833332</v>
      </c>
    </row>
    <row r="29" spans="1:15" s="420" customFormat="1" ht="15.6" customHeight="1" x14ac:dyDescent="0.25">
      <c r="A29" s="7" t="s">
        <v>23</v>
      </c>
      <c r="B29" s="411" t="s">
        <v>14</v>
      </c>
      <c r="C29" s="389">
        <v>3.2467916666666667</v>
      </c>
      <c r="D29" s="389">
        <v>3.1395416666666667</v>
      </c>
      <c r="E29" s="382">
        <v>2.6669791666666667</v>
      </c>
      <c r="F29" s="382">
        <v>2.9479000000000002</v>
      </c>
      <c r="G29" s="382">
        <v>3.5512812500000002</v>
      </c>
      <c r="H29" s="387">
        <v>3.3362187500000005</v>
      </c>
      <c r="I29" s="382">
        <v>3.5664333333333333</v>
      </c>
      <c r="J29" s="382">
        <v>3.3919444444444444</v>
      </c>
      <c r="K29" s="382">
        <v>4.6874317129629635</v>
      </c>
      <c r="L29" s="385">
        <v>7.0184629629629622</v>
      </c>
      <c r="M29" s="413">
        <v>6.3418680555555547</v>
      </c>
      <c r="N29" s="413">
        <v>7.220361111111111</v>
      </c>
      <c r="O29" s="386">
        <f t="shared" si="0"/>
        <v>4.2596011766975312</v>
      </c>
    </row>
    <row r="30" spans="1:15" s="420" customFormat="1" ht="15.6" customHeight="1" x14ac:dyDescent="0.25">
      <c r="A30" s="7" t="s">
        <v>24</v>
      </c>
      <c r="B30" s="411" t="s">
        <v>14</v>
      </c>
      <c r="C30" s="389">
        <v>2.2588750000000006</v>
      </c>
      <c r="D30" s="389">
        <v>2.5124166666666667</v>
      </c>
      <c r="E30" s="382">
        <v>2.3679166666666669</v>
      </c>
      <c r="F30" s="382">
        <v>2.0204166666666667</v>
      </c>
      <c r="G30" s="382">
        <v>1.9949479166666668</v>
      </c>
      <c r="H30" s="387">
        <v>1.934375</v>
      </c>
      <c r="I30" s="382">
        <v>1.9775</v>
      </c>
      <c r="J30" s="382">
        <v>1.9037500000000001</v>
      </c>
      <c r="K30" s="382">
        <v>1.9447916666666667</v>
      </c>
      <c r="L30" s="385">
        <v>1.9958333333333336</v>
      </c>
      <c r="M30" s="413">
        <v>2.4773437500000002</v>
      </c>
      <c r="N30" s="413">
        <v>2.958333333333333</v>
      </c>
      <c r="O30" s="386">
        <f t="shared" si="0"/>
        <v>2.1955416666666667</v>
      </c>
    </row>
    <row r="31" spans="1:15" s="420" customFormat="1" ht="15.6" customHeight="1" x14ac:dyDescent="0.25">
      <c r="A31" s="7" t="s">
        <v>273</v>
      </c>
      <c r="B31" s="411" t="s">
        <v>340</v>
      </c>
      <c r="C31" s="382">
        <v>2.7520833333333332</v>
      </c>
      <c r="D31" s="389">
        <v>3.3937499999999998</v>
      </c>
      <c r="E31" s="382">
        <v>3.8118750000000001</v>
      </c>
      <c r="F31" s="382">
        <v>2.9897999999999998</v>
      </c>
      <c r="G31" s="382">
        <v>1.5</v>
      </c>
      <c r="H31" s="390">
        <v>1.7</v>
      </c>
      <c r="I31" s="382">
        <v>2.67</v>
      </c>
      <c r="J31" s="382">
        <v>2.6152500000000001</v>
      </c>
      <c r="K31" s="382">
        <v>2.7099375000000001</v>
      </c>
      <c r="L31" s="382">
        <v>2.9</v>
      </c>
      <c r="M31" s="382">
        <v>3.34375</v>
      </c>
      <c r="N31" s="384">
        <v>4</v>
      </c>
      <c r="O31" s="386">
        <f t="shared" si="0"/>
        <v>2.8655371527777773</v>
      </c>
    </row>
    <row r="32" spans="1:15" s="420" customFormat="1" ht="15.6" customHeight="1" x14ac:dyDescent="0.25">
      <c r="A32" s="7" t="s">
        <v>241</v>
      </c>
      <c r="B32" s="411" t="s">
        <v>14</v>
      </c>
      <c r="C32" s="382">
        <v>9.3727499999999999</v>
      </c>
      <c r="D32" s="382">
        <v>9.1333333333333329</v>
      </c>
      <c r="E32" s="382">
        <v>8.7344791666666666</v>
      </c>
      <c r="F32" s="382">
        <v>8.551400000000001</v>
      </c>
      <c r="G32" s="382">
        <v>8.7403020833333329</v>
      </c>
      <c r="H32" s="387">
        <v>8.2683541666666667</v>
      </c>
      <c r="I32" s="382">
        <v>9.0175000000000001</v>
      </c>
      <c r="J32" s="382">
        <v>8.8346249999999991</v>
      </c>
      <c r="K32" s="384">
        <v>9.0582499999999992</v>
      </c>
      <c r="L32" s="385">
        <v>10.215666666666667</v>
      </c>
      <c r="M32" s="384">
        <v>11.382375</v>
      </c>
      <c r="N32" s="384">
        <v>12.739958333333334</v>
      </c>
      <c r="O32" s="386">
        <f t="shared" si="0"/>
        <v>9.5040828125000001</v>
      </c>
    </row>
    <row r="33" spans="1:15" s="420" customFormat="1" ht="15.6" customHeight="1" x14ac:dyDescent="0.25">
      <c r="A33" s="7" t="s">
        <v>25</v>
      </c>
      <c r="B33" s="411" t="s">
        <v>14</v>
      </c>
      <c r="C33" s="382">
        <v>5.6074583333333328</v>
      </c>
      <c r="D33" s="382">
        <v>5.518791666666667</v>
      </c>
      <c r="E33" s="382">
        <v>6.0523958333333336</v>
      </c>
      <c r="F33" s="382">
        <v>5.8188388888888891</v>
      </c>
      <c r="G33" s="382">
        <v>4.9493125000000004</v>
      </c>
      <c r="H33" s="387">
        <v>4.8313749999999995</v>
      </c>
      <c r="I33" s="382">
        <v>5.2567000000000004</v>
      </c>
      <c r="J33" s="382">
        <v>5.2807500000000003</v>
      </c>
      <c r="K33" s="384">
        <v>5.5289999999999999</v>
      </c>
      <c r="L33" s="385">
        <v>6</v>
      </c>
      <c r="M33" s="384">
        <v>6.3364062499999996</v>
      </c>
      <c r="N33" s="384">
        <v>7.8048906250000005</v>
      </c>
      <c r="O33" s="386">
        <f t="shared" si="0"/>
        <v>5.7488265914351855</v>
      </c>
    </row>
    <row r="34" spans="1:15" s="420" customFormat="1" ht="15.6" customHeight="1" thickBot="1" x14ac:dyDescent="0.3">
      <c r="A34" s="391" t="s">
        <v>26</v>
      </c>
      <c r="B34" s="414" t="s">
        <v>263</v>
      </c>
      <c r="C34" s="392">
        <v>4.0860000000000003</v>
      </c>
      <c r="D34" s="392">
        <v>3.9442083333333335</v>
      </c>
      <c r="E34" s="392">
        <v>3.2875595238095241</v>
      </c>
      <c r="F34" s="392">
        <v>4.4995968253968259</v>
      </c>
      <c r="G34" s="392">
        <v>3.7792083333333335</v>
      </c>
      <c r="H34" s="415">
        <v>4.3622782738095243</v>
      </c>
      <c r="I34" s="392">
        <v>4.1097142857142863</v>
      </c>
      <c r="J34" s="392">
        <v>4.222232142857143</v>
      </c>
      <c r="K34" s="394">
        <v>4.2330669642857144</v>
      </c>
      <c r="L34" s="395">
        <v>4.6067857142857145</v>
      </c>
      <c r="M34" s="394">
        <v>5.0080386904761909</v>
      </c>
      <c r="N34" s="394">
        <v>6.1302693452380952</v>
      </c>
      <c r="O34" s="396">
        <f t="shared" si="0"/>
        <v>4.3557465360449736</v>
      </c>
    </row>
    <row r="35" spans="1:15" ht="6" customHeight="1" thickTop="1" x14ac:dyDescent="0.2">
      <c r="A35" s="424"/>
      <c r="B35" s="444"/>
      <c r="C35" s="445"/>
      <c r="D35" s="446"/>
      <c r="E35" s="445"/>
      <c r="F35" s="447"/>
      <c r="G35" s="448"/>
      <c r="H35" s="448"/>
      <c r="I35" s="445"/>
      <c r="J35" s="425"/>
      <c r="K35" s="449"/>
      <c r="L35" s="450"/>
      <c r="M35" s="449"/>
      <c r="N35" s="449"/>
      <c r="O35" s="451"/>
    </row>
    <row r="36" spans="1:15" ht="6" customHeight="1" x14ac:dyDescent="0.2">
      <c r="A36" s="424"/>
      <c r="B36" s="444"/>
      <c r="C36" s="445"/>
      <c r="D36" s="446"/>
      <c r="E36" s="445"/>
      <c r="F36" s="447"/>
      <c r="G36" s="448"/>
      <c r="H36" s="448"/>
      <c r="I36" s="445"/>
      <c r="J36" s="425"/>
      <c r="K36" s="449"/>
      <c r="L36" s="450"/>
      <c r="M36" s="449"/>
      <c r="N36" s="449"/>
      <c r="O36" s="451"/>
    </row>
    <row r="37" spans="1:15" ht="16.5" customHeight="1" x14ac:dyDescent="0.2">
      <c r="A37" s="452"/>
      <c r="B37" s="444"/>
      <c r="E37" s="453"/>
      <c r="F37" s="433"/>
      <c r="G37" s="445"/>
      <c r="H37" s="433"/>
      <c r="I37" s="433"/>
      <c r="J37" s="433"/>
      <c r="K37" s="429"/>
      <c r="M37" s="429"/>
      <c r="N37" s="429"/>
      <c r="O37" s="431"/>
    </row>
    <row r="38" spans="1:15" ht="16.5" customHeight="1" x14ac:dyDescent="0.2">
      <c r="A38" s="452"/>
      <c r="B38" s="444"/>
      <c r="E38" s="453"/>
      <c r="F38" s="433"/>
      <c r="G38" s="445"/>
      <c r="H38" s="433"/>
      <c r="I38" s="433"/>
      <c r="J38" s="433"/>
      <c r="K38" s="429"/>
      <c r="M38" s="429"/>
      <c r="N38" s="429"/>
      <c r="O38" s="431"/>
    </row>
    <row r="39" spans="1:15" ht="16.5" customHeight="1" x14ac:dyDescent="0.2">
      <c r="A39" s="452"/>
      <c r="B39" s="444"/>
      <c r="E39" s="453"/>
      <c r="F39" s="433"/>
      <c r="G39" s="445"/>
      <c r="H39" s="433"/>
      <c r="I39" s="433"/>
      <c r="J39" s="433"/>
      <c r="K39" s="429"/>
      <c r="M39" s="429"/>
      <c r="N39" s="429"/>
      <c r="O39" s="431"/>
    </row>
    <row r="40" spans="1:15" ht="16.5" customHeight="1" x14ac:dyDescent="0.25">
      <c r="A40" s="725" t="s">
        <v>371</v>
      </c>
      <c r="B40" s="725"/>
      <c r="C40" s="725"/>
      <c r="D40" s="725"/>
      <c r="E40" s="725"/>
      <c r="F40" s="725"/>
      <c r="G40" s="725"/>
      <c r="H40" s="725"/>
      <c r="I40" s="725"/>
      <c r="J40" s="725"/>
      <c r="K40" s="725"/>
      <c r="L40" s="725"/>
      <c r="M40" s="725"/>
      <c r="N40" s="725"/>
      <c r="O40" s="725"/>
    </row>
    <row r="41" spans="1:15" ht="11.25" customHeight="1" thickBot="1" x14ac:dyDescent="0.25">
      <c r="A41" s="443"/>
      <c r="C41" s="443"/>
      <c r="D41" s="443"/>
      <c r="E41" s="453"/>
      <c r="F41" s="443"/>
      <c r="G41" s="443"/>
      <c r="H41" s="443"/>
      <c r="I41" s="443"/>
      <c r="J41" s="443"/>
      <c r="K41" s="443"/>
      <c r="L41" s="443"/>
      <c r="M41" s="443"/>
      <c r="N41" s="443"/>
      <c r="O41" s="454"/>
    </row>
    <row r="42" spans="1:15" s="423" customFormat="1" ht="16.5" customHeight="1" thickTop="1" x14ac:dyDescent="0.25">
      <c r="A42" s="365"/>
      <c r="B42" s="365"/>
      <c r="C42" s="365"/>
      <c r="D42" s="365"/>
      <c r="E42" s="416"/>
      <c r="F42" s="365"/>
      <c r="G42" s="365"/>
      <c r="H42" s="365"/>
      <c r="I42" s="365"/>
      <c r="J42" s="365"/>
      <c r="K42" s="365"/>
      <c r="L42" s="365"/>
      <c r="M42" s="365"/>
      <c r="N42" s="365"/>
      <c r="O42" s="365"/>
    </row>
    <row r="43" spans="1:15" s="423" customFormat="1" ht="16.5" customHeight="1" thickBot="1" x14ac:dyDescent="0.3">
      <c r="A43" s="366" t="s">
        <v>0</v>
      </c>
      <c r="B43" s="366" t="s">
        <v>263</v>
      </c>
      <c r="C43" s="366" t="s">
        <v>1</v>
      </c>
      <c r="D43" s="366" t="s">
        <v>2</v>
      </c>
      <c r="E43" s="417" t="s">
        <v>3</v>
      </c>
      <c r="F43" s="366" t="s">
        <v>4</v>
      </c>
      <c r="G43" s="366" t="s">
        <v>5</v>
      </c>
      <c r="H43" s="366" t="s">
        <v>6</v>
      </c>
      <c r="I43" s="366" t="s">
        <v>7</v>
      </c>
      <c r="J43" s="366" t="s">
        <v>8</v>
      </c>
      <c r="K43" s="366" t="s">
        <v>9</v>
      </c>
      <c r="L43" s="366" t="s">
        <v>339</v>
      </c>
      <c r="M43" s="366" t="s">
        <v>11</v>
      </c>
      <c r="N43" s="366" t="s">
        <v>12</v>
      </c>
      <c r="O43" s="366" t="s">
        <v>13</v>
      </c>
    </row>
    <row r="44" spans="1:15" s="420" customFormat="1" ht="16.5" customHeight="1" thickTop="1" x14ac:dyDescent="0.25">
      <c r="A44" s="7" t="s">
        <v>242</v>
      </c>
      <c r="B44" s="411" t="s">
        <v>14</v>
      </c>
      <c r="C44" s="382">
        <v>7.5645833333333341</v>
      </c>
      <c r="D44" s="382">
        <v>7.558791666666667</v>
      </c>
      <c r="E44" s="382">
        <v>8.1222916666666674</v>
      </c>
      <c r="F44" s="382">
        <v>7.328672222222222</v>
      </c>
      <c r="G44" s="382">
        <v>7.6989999999999998</v>
      </c>
      <c r="H44" s="387">
        <v>8.0452395833333341</v>
      </c>
      <c r="I44" s="382">
        <v>8.3800000000000008</v>
      </c>
      <c r="J44" s="382">
        <v>7.9455</v>
      </c>
      <c r="K44" s="384">
        <v>8.4252187500000009</v>
      </c>
      <c r="L44" s="385">
        <v>10.241666666666667</v>
      </c>
      <c r="M44" s="384">
        <v>14.059916666666666</v>
      </c>
      <c r="N44" s="384">
        <v>21.220833333333335</v>
      </c>
      <c r="O44" s="386">
        <f>AVERAGE(C44:N44)</f>
        <v>9.7159761574074075</v>
      </c>
    </row>
    <row r="45" spans="1:15" s="420" customFormat="1" ht="16.5" customHeight="1" x14ac:dyDescent="0.25">
      <c r="A45" s="7" t="s">
        <v>203</v>
      </c>
      <c r="B45" s="411" t="s">
        <v>14</v>
      </c>
      <c r="C45" s="382">
        <v>6.1292500000000008</v>
      </c>
      <c r="D45" s="382">
        <v>5.6105416666666663</v>
      </c>
      <c r="E45" s="382">
        <v>6.3066666666666666</v>
      </c>
      <c r="F45" s="382">
        <v>5.7506972222222217</v>
      </c>
      <c r="G45" s="382">
        <v>6.5229999999999997</v>
      </c>
      <c r="H45" s="387">
        <v>6.0651666666666664</v>
      </c>
      <c r="I45" s="382">
        <v>7.1280000000000001</v>
      </c>
      <c r="J45" s="382">
        <v>6.665375</v>
      </c>
      <c r="K45" s="384">
        <v>7.0941562499999993</v>
      </c>
      <c r="L45" s="385">
        <v>8.4259999999999984</v>
      </c>
      <c r="M45" s="384">
        <v>11.742125000000001</v>
      </c>
      <c r="N45" s="384">
        <v>19.745625</v>
      </c>
      <c r="O45" s="386">
        <f>AVERAGE(C45:N45)</f>
        <v>8.0988836226851841</v>
      </c>
    </row>
    <row r="46" spans="1:15" s="420" customFormat="1" ht="16.5" customHeight="1" x14ac:dyDescent="0.25">
      <c r="A46" s="7" t="s">
        <v>27</v>
      </c>
      <c r="B46" s="411" t="s">
        <v>14</v>
      </c>
      <c r="C46" s="382">
        <v>6.3929583333333335</v>
      </c>
      <c r="D46" s="382">
        <v>5.9164999999999992</v>
      </c>
      <c r="E46" s="382">
        <v>6.3240104166666669</v>
      </c>
      <c r="F46" s="382">
        <v>6.0967333333333329</v>
      </c>
      <c r="G46" s="382">
        <v>6.1221250000000005</v>
      </c>
      <c r="H46" s="387">
        <v>6.1559791666666657</v>
      </c>
      <c r="I46" s="382">
        <v>6.8873999999999995</v>
      </c>
      <c r="J46" s="382">
        <v>6.2884999999999991</v>
      </c>
      <c r="K46" s="384">
        <v>6.1865937500000001</v>
      </c>
      <c r="L46" s="385">
        <v>6.6246666666666671</v>
      </c>
      <c r="M46" s="384">
        <v>7.0489999999999995</v>
      </c>
      <c r="N46" s="384">
        <v>9.2675625000000004</v>
      </c>
      <c r="O46" s="386">
        <f>AVERAGE(C46:N46)</f>
        <v>6.6093357638888888</v>
      </c>
    </row>
    <row r="47" spans="1:15" s="420" customFormat="1" ht="16.5" customHeight="1" x14ac:dyDescent="0.25">
      <c r="A47" s="7" t="s">
        <v>32</v>
      </c>
      <c r="B47" s="411" t="s">
        <v>263</v>
      </c>
      <c r="C47" s="382">
        <v>7.7623333333333333</v>
      </c>
      <c r="D47" s="382">
        <v>8.3601666666666663</v>
      </c>
      <c r="E47" s="382">
        <v>8.6387499999999999</v>
      </c>
      <c r="F47" s="388">
        <v>7.4144999999999994</v>
      </c>
      <c r="G47" s="389">
        <v>5.7914999999999992</v>
      </c>
      <c r="H47" s="389">
        <v>5.55</v>
      </c>
      <c r="I47" s="382">
        <v>5.4853333333333332</v>
      </c>
      <c r="J47" s="382">
        <v>6.1317500000000003</v>
      </c>
      <c r="K47" s="384">
        <v>5.4595312500000004</v>
      </c>
      <c r="L47" s="385">
        <v>4.7666666666666666</v>
      </c>
      <c r="M47" s="384">
        <v>5.7135937500000002</v>
      </c>
      <c r="N47" s="384">
        <v>7.5101458333333326</v>
      </c>
      <c r="O47" s="386">
        <f>AVERAGE(C47:N47)</f>
        <v>6.5486892361111089</v>
      </c>
    </row>
    <row r="48" spans="1:15" s="420" customFormat="1" ht="16.5" customHeight="1" x14ac:dyDescent="0.25">
      <c r="A48" s="7" t="s">
        <v>363</v>
      </c>
      <c r="B48" s="411" t="s">
        <v>263</v>
      </c>
      <c r="C48" s="382"/>
      <c r="D48" s="382"/>
      <c r="E48" s="382"/>
      <c r="F48" s="382"/>
      <c r="G48" s="382"/>
      <c r="H48" s="387"/>
      <c r="I48" s="382"/>
      <c r="J48" s="382"/>
      <c r="K48" s="384"/>
      <c r="L48" s="384"/>
      <c r="M48" s="384"/>
      <c r="N48" s="384"/>
      <c r="O48" s="386"/>
    </row>
    <row r="49" spans="1:15" s="420" customFormat="1" ht="16.5" customHeight="1" x14ac:dyDescent="0.25">
      <c r="A49" s="7" t="s">
        <v>33</v>
      </c>
      <c r="B49" s="411" t="s">
        <v>263</v>
      </c>
      <c r="C49" s="382">
        <v>1</v>
      </c>
      <c r="D49" s="382">
        <v>1</v>
      </c>
      <c r="E49" s="382">
        <v>1</v>
      </c>
      <c r="F49" s="382">
        <v>1</v>
      </c>
      <c r="G49" s="382">
        <v>1</v>
      </c>
      <c r="H49" s="387">
        <v>1</v>
      </c>
      <c r="I49" s="382">
        <v>1.105</v>
      </c>
      <c r="J49" s="382">
        <v>1.0431250000000001</v>
      </c>
      <c r="K49" s="384">
        <v>1.02421875</v>
      </c>
      <c r="L49" s="384">
        <v>1.0666666666666667</v>
      </c>
      <c r="M49" s="384">
        <v>1.0539999999999998</v>
      </c>
      <c r="N49" s="384">
        <v>1.0924479166666667</v>
      </c>
      <c r="O49" s="386">
        <f>AVERAGE(C49:N49)</f>
        <v>1.0321215277777778</v>
      </c>
    </row>
    <row r="50" spans="1:15" s="420" customFormat="1" ht="16.5" customHeight="1" x14ac:dyDescent="0.25">
      <c r="A50" s="7" t="s">
        <v>34</v>
      </c>
      <c r="B50" s="411" t="s">
        <v>263</v>
      </c>
      <c r="C50" s="382">
        <v>22.038000000000004</v>
      </c>
      <c r="D50" s="382">
        <v>21.848291666666665</v>
      </c>
      <c r="E50" s="382">
        <v>20.815625000000001</v>
      </c>
      <c r="F50" s="382">
        <v>20.098922222222225</v>
      </c>
      <c r="G50" s="382">
        <v>19.8389375</v>
      </c>
      <c r="H50" s="387">
        <v>18.923947916666666</v>
      </c>
      <c r="I50" s="382">
        <v>22.026599999999998</v>
      </c>
      <c r="J50" s="382">
        <v>22.07075</v>
      </c>
      <c r="K50" s="384">
        <v>21.863843750000001</v>
      </c>
      <c r="L50" s="385">
        <v>21.541499999999999</v>
      </c>
      <c r="M50" s="384">
        <v>22.758291666666665</v>
      </c>
      <c r="N50" s="384">
        <v>22.219052083333331</v>
      </c>
      <c r="O50" s="386">
        <f t="shared" ref="O50:O57" si="1">AVERAGE(C50:N50)</f>
        <v>21.336980150462963</v>
      </c>
    </row>
    <row r="51" spans="1:15" s="420" customFormat="1" ht="16.5" customHeight="1" x14ac:dyDescent="0.25">
      <c r="A51" s="7" t="s">
        <v>364</v>
      </c>
      <c r="B51" s="411" t="s">
        <v>356</v>
      </c>
      <c r="C51" s="382">
        <v>12.60455</v>
      </c>
      <c r="D51" s="382">
        <v>13.525375000000002</v>
      </c>
      <c r="E51" s="382">
        <v>12.223854166666667</v>
      </c>
      <c r="F51" s="382">
        <v>11.500955555555558</v>
      </c>
      <c r="G51" s="382">
        <v>10.515791666666665</v>
      </c>
      <c r="H51" s="387">
        <v>9.2672187500000014</v>
      </c>
      <c r="I51" s="382">
        <v>8.4871000000000016</v>
      </c>
      <c r="J51" s="382">
        <v>7.8434722222222222</v>
      </c>
      <c r="K51" s="384">
        <v>8.1871666666666663</v>
      </c>
      <c r="L51" s="385">
        <v>7.5432222222222212</v>
      </c>
      <c r="M51" s="384">
        <v>8.5892557870370361</v>
      </c>
      <c r="N51" s="384">
        <v>10.42675</v>
      </c>
      <c r="O51" s="386">
        <f t="shared" si="1"/>
        <v>10.059559336419753</v>
      </c>
    </row>
    <row r="52" spans="1:15" s="420" customFormat="1" ht="16.5" customHeight="1" x14ac:dyDescent="0.25">
      <c r="A52" s="7" t="s">
        <v>35</v>
      </c>
      <c r="B52" s="411" t="s">
        <v>263</v>
      </c>
      <c r="C52" s="382">
        <v>12.338416666666667</v>
      </c>
      <c r="D52" s="382">
        <v>12.394749999999998</v>
      </c>
      <c r="E52" s="382">
        <v>12.46515625</v>
      </c>
      <c r="F52" s="382">
        <v>12.096252777777778</v>
      </c>
      <c r="G52" s="382">
        <v>13.593989583333332</v>
      </c>
      <c r="H52" s="387">
        <v>12.517156249999999</v>
      </c>
      <c r="I52" s="382">
        <v>13.835900000000001</v>
      </c>
      <c r="J52" s="382">
        <v>14.241499999999998</v>
      </c>
      <c r="K52" s="384">
        <v>13.99828125</v>
      </c>
      <c r="L52" s="385">
        <v>14.625</v>
      </c>
      <c r="M52" s="384">
        <v>15.08075</v>
      </c>
      <c r="N52" s="384">
        <v>15.092614583333333</v>
      </c>
      <c r="O52" s="386">
        <f t="shared" si="1"/>
        <v>13.523313946759259</v>
      </c>
    </row>
    <row r="53" spans="1:15" s="420" customFormat="1" ht="16.5" customHeight="1" x14ac:dyDescent="0.25">
      <c r="A53" s="7" t="s">
        <v>317</v>
      </c>
      <c r="B53" s="411" t="s">
        <v>356</v>
      </c>
      <c r="C53" s="382">
        <v>8.9745833333333316</v>
      </c>
      <c r="D53" s="382">
        <v>9.1216666666666661</v>
      </c>
      <c r="E53" s="382">
        <v>8.6958333333333329</v>
      </c>
      <c r="F53" s="382">
        <v>10.048333333333334</v>
      </c>
      <c r="G53" s="382">
        <v>11.030833333333334</v>
      </c>
      <c r="H53" s="387">
        <v>10.7225</v>
      </c>
      <c r="I53" s="382">
        <v>11.070666666666664</v>
      </c>
      <c r="J53" s="382">
        <v>10.888291666666666</v>
      </c>
      <c r="K53" s="384">
        <v>10.788</v>
      </c>
      <c r="L53" s="385">
        <v>11.12</v>
      </c>
      <c r="M53" s="384">
        <v>11.250416666666666</v>
      </c>
      <c r="N53" s="384">
        <v>10.762499999999999</v>
      </c>
      <c r="O53" s="386">
        <f t="shared" si="1"/>
        <v>10.372802083333333</v>
      </c>
    </row>
    <row r="54" spans="1:15" s="420" customFormat="1" ht="16.5" customHeight="1" x14ac:dyDescent="0.25">
      <c r="A54" s="7" t="s">
        <v>300</v>
      </c>
      <c r="B54" s="411" t="s">
        <v>356</v>
      </c>
      <c r="C54" s="382">
        <v>23.28</v>
      </c>
      <c r="D54" s="382">
        <v>23.04</v>
      </c>
      <c r="E54" s="382">
        <v>22.44</v>
      </c>
      <c r="F54" s="382">
        <v>17.399999999999999</v>
      </c>
      <c r="G54" s="382">
        <v>24</v>
      </c>
      <c r="H54" s="387">
        <v>26.400000000000002</v>
      </c>
      <c r="I54" s="382">
        <v>31.200000000000003</v>
      </c>
      <c r="J54" s="382">
        <v>35.76</v>
      </c>
      <c r="K54" s="384">
        <v>35.880000000000003</v>
      </c>
      <c r="L54" s="385">
        <v>22.32</v>
      </c>
      <c r="M54" s="384">
        <v>23.759999999999998</v>
      </c>
      <c r="N54" s="384">
        <v>23.52</v>
      </c>
      <c r="O54" s="386">
        <f t="shared" si="1"/>
        <v>25.749999999999996</v>
      </c>
    </row>
    <row r="55" spans="1:15" s="420" customFormat="1" ht="16.5" customHeight="1" x14ac:dyDescent="0.25">
      <c r="A55" s="7" t="s">
        <v>36</v>
      </c>
      <c r="B55" s="411" t="s">
        <v>263</v>
      </c>
      <c r="C55" s="382">
        <v>14.500083333333333</v>
      </c>
      <c r="D55" s="382">
        <v>14.544416666666667</v>
      </c>
      <c r="E55" s="382">
        <v>14.66421875</v>
      </c>
      <c r="F55" s="382">
        <v>14.661481944444446</v>
      </c>
      <c r="G55" s="382">
        <v>14.805385416666667</v>
      </c>
      <c r="H55" s="387">
        <v>13.835083333333333</v>
      </c>
      <c r="I55" s="382">
        <v>15.109799999999998</v>
      </c>
      <c r="J55" s="382">
        <v>15.170499999999999</v>
      </c>
      <c r="K55" s="384">
        <v>15.632249999999999</v>
      </c>
      <c r="L55" s="385">
        <v>17</v>
      </c>
      <c r="M55" s="384">
        <v>17.862635416666663</v>
      </c>
      <c r="N55" s="384">
        <v>17.739270833333332</v>
      </c>
      <c r="O55" s="386">
        <f t="shared" si="1"/>
        <v>15.460427141203702</v>
      </c>
    </row>
    <row r="56" spans="1:15" s="420" customFormat="1" ht="16.5" customHeight="1" x14ac:dyDescent="0.25">
      <c r="A56" s="7" t="s">
        <v>303</v>
      </c>
      <c r="B56" s="411" t="s">
        <v>263</v>
      </c>
      <c r="C56" s="382">
        <v>2.9967083333333333</v>
      </c>
      <c r="D56" s="382">
        <v>3.0533333333333337</v>
      </c>
      <c r="E56" s="382">
        <v>2.9666145833333335</v>
      </c>
      <c r="F56" s="382">
        <v>2.6476944444444448</v>
      </c>
      <c r="G56" s="382">
        <v>2.8010416666666664</v>
      </c>
      <c r="H56" s="387">
        <v>2.9186874999999999</v>
      </c>
      <c r="I56" s="382">
        <v>3.2724000000000002</v>
      </c>
      <c r="J56" s="382">
        <v>3.2302500000000003</v>
      </c>
      <c r="K56" s="384">
        <v>3.285625</v>
      </c>
      <c r="L56" s="385">
        <v>3.0958333333333332</v>
      </c>
      <c r="M56" s="384">
        <v>3.1508437499999999</v>
      </c>
      <c r="N56" s="384">
        <v>3.2733333333333334</v>
      </c>
      <c r="O56" s="386">
        <f t="shared" si="1"/>
        <v>3.057697106481482</v>
      </c>
    </row>
    <row r="57" spans="1:15" s="420" customFormat="1" ht="16.5" customHeight="1" x14ac:dyDescent="0.25">
      <c r="A57" s="7" t="s">
        <v>346</v>
      </c>
      <c r="B57" s="411" t="s">
        <v>263</v>
      </c>
      <c r="C57" s="382">
        <v>1.7658333333333331</v>
      </c>
      <c r="D57" s="382">
        <v>2.0637500000000002</v>
      </c>
      <c r="E57" s="382">
        <v>1.9601041666666665</v>
      </c>
      <c r="F57" s="382">
        <v>1.7642499999999999</v>
      </c>
      <c r="G57" s="382">
        <v>1.6659375000000001</v>
      </c>
      <c r="H57" s="387">
        <v>1.4846249999999999</v>
      </c>
      <c r="I57" s="382">
        <v>1.464</v>
      </c>
      <c r="J57" s="382">
        <v>1.6775</v>
      </c>
      <c r="K57" s="384">
        <v>1.9619375000000001</v>
      </c>
      <c r="L57" s="385">
        <v>1.72</v>
      </c>
      <c r="M57" s="384">
        <v>1.8</v>
      </c>
      <c r="N57" s="384">
        <v>1.8504166666666664</v>
      </c>
      <c r="O57" s="386">
        <f t="shared" si="1"/>
        <v>1.7648628472222221</v>
      </c>
    </row>
    <row r="58" spans="1:15" s="420" customFormat="1" ht="16.5" customHeight="1" x14ac:dyDescent="0.25">
      <c r="A58" s="7" t="s">
        <v>318</v>
      </c>
      <c r="B58" s="411" t="s">
        <v>263</v>
      </c>
      <c r="C58" s="382">
        <v>1.2083750000000002</v>
      </c>
      <c r="D58" s="382">
        <v>1.3398749999999999</v>
      </c>
      <c r="E58" s="382">
        <v>1.3433854166666666</v>
      </c>
      <c r="F58" s="382">
        <v>1.3055666666666668</v>
      </c>
      <c r="G58" s="382">
        <v>1.3054583333333332</v>
      </c>
      <c r="H58" s="387">
        <v>1.2106666666666666</v>
      </c>
      <c r="I58" s="382">
        <v>1.3281000000000001</v>
      </c>
      <c r="J58" s="382">
        <v>1.3125</v>
      </c>
      <c r="K58" s="384">
        <v>1.3745000000000001</v>
      </c>
      <c r="L58" s="385">
        <v>0</v>
      </c>
      <c r="M58" s="384">
        <v>1.3773124999999999</v>
      </c>
      <c r="N58" s="384">
        <v>1.4830729166666665</v>
      </c>
      <c r="O58" s="386">
        <f>AVERAGE(C58:N58)</f>
        <v>1.215734375</v>
      </c>
    </row>
    <row r="59" spans="1:15" s="420" customFormat="1" ht="16.5" customHeight="1" x14ac:dyDescent="0.25">
      <c r="A59" s="7" t="s">
        <v>250</v>
      </c>
      <c r="B59" s="411" t="s">
        <v>14</v>
      </c>
      <c r="C59" s="382">
        <v>24.883333333333333</v>
      </c>
      <c r="D59" s="382">
        <v>24.725000000000001</v>
      </c>
      <c r="E59" s="382">
        <v>24.75</v>
      </c>
      <c r="F59" s="382">
        <v>24.41194444444444</v>
      </c>
      <c r="G59" s="382">
        <v>25.376041666666669</v>
      </c>
      <c r="H59" s="387">
        <v>25.8359375</v>
      </c>
      <c r="I59" s="382">
        <v>28.74</v>
      </c>
      <c r="J59" s="382">
        <v>28.981249999999999</v>
      </c>
      <c r="K59" s="384">
        <v>29.065625000000001</v>
      </c>
      <c r="L59" s="385">
        <v>30.05</v>
      </c>
      <c r="M59" s="384">
        <v>30.418749999999999</v>
      </c>
      <c r="N59" s="384">
        <v>34.382291666666667</v>
      </c>
      <c r="O59" s="386">
        <f>AVERAGE(C59:N59)</f>
        <v>27.635014467592594</v>
      </c>
    </row>
    <row r="60" spans="1:15" s="420" customFormat="1" ht="16.5" customHeight="1" x14ac:dyDescent="0.25">
      <c r="A60" s="7" t="s">
        <v>251</v>
      </c>
      <c r="B60" s="411" t="s">
        <v>14</v>
      </c>
      <c r="C60" s="382">
        <v>24.933333333333334</v>
      </c>
      <c r="D60" s="382">
        <v>24.725000000000001</v>
      </c>
      <c r="E60" s="382">
        <v>24.75</v>
      </c>
      <c r="F60" s="382">
        <v>24.41194444444444</v>
      </c>
      <c r="G60" s="382">
        <v>25.376041666666669</v>
      </c>
      <c r="H60" s="387">
        <v>25.8359375</v>
      </c>
      <c r="I60" s="382">
        <v>28.75</v>
      </c>
      <c r="J60" s="382">
        <v>28.975000000000001</v>
      </c>
      <c r="K60" s="384">
        <v>29.065625000000001</v>
      </c>
      <c r="L60" s="385">
        <v>30.05</v>
      </c>
      <c r="M60" s="384">
        <v>30.35</v>
      </c>
      <c r="N60" s="384">
        <v>34.376041666666666</v>
      </c>
      <c r="O60" s="386">
        <f t="shared" ref="O60:O68" si="2">AVERAGE(C60:N60)</f>
        <v>27.633243634259259</v>
      </c>
    </row>
    <row r="61" spans="1:15" s="420" customFormat="1" ht="16.5" customHeight="1" x14ac:dyDescent="0.25">
      <c r="A61" s="7" t="s">
        <v>372</v>
      </c>
      <c r="B61" s="411" t="s">
        <v>14</v>
      </c>
      <c r="C61" s="382">
        <v>24.933333333333334</v>
      </c>
      <c r="D61" s="382">
        <v>24.725000000000001</v>
      </c>
      <c r="E61" s="382">
        <v>24.75</v>
      </c>
      <c r="F61" s="382">
        <v>24.41194444444444</v>
      </c>
      <c r="G61" s="382">
        <v>25.376041666666669</v>
      </c>
      <c r="H61" s="387">
        <v>25.8359375</v>
      </c>
      <c r="I61" s="382">
        <v>28.75</v>
      </c>
      <c r="J61" s="382">
        <v>28.975000000000001</v>
      </c>
      <c r="K61" s="384">
        <v>29.065625000000001</v>
      </c>
      <c r="L61" s="385">
        <v>30.05</v>
      </c>
      <c r="M61" s="384">
        <v>29.956250000000001</v>
      </c>
      <c r="N61" s="384">
        <v>33.847916666666663</v>
      </c>
      <c r="O61" s="386">
        <f t="shared" si="2"/>
        <v>27.556420717592591</v>
      </c>
    </row>
    <row r="62" spans="1:15" s="420" customFormat="1" ht="16.5" customHeight="1" x14ac:dyDescent="0.25">
      <c r="A62" s="7" t="s">
        <v>252</v>
      </c>
      <c r="B62" s="411" t="s">
        <v>14</v>
      </c>
      <c r="C62" s="382">
        <v>16.489583333333336</v>
      </c>
      <c r="D62" s="382">
        <v>16.179166666666667</v>
      </c>
      <c r="E62" s="382">
        <v>15.947916666666664</v>
      </c>
      <c r="F62" s="382">
        <v>15.607222222222225</v>
      </c>
      <c r="G62" s="382">
        <v>15.615625</v>
      </c>
      <c r="H62" s="387">
        <v>16.441666666666666</v>
      </c>
      <c r="I62" s="382">
        <v>19.059999999999999</v>
      </c>
      <c r="J62" s="382">
        <v>18.824999999999999</v>
      </c>
      <c r="K62" s="384">
        <v>19.192187499999999</v>
      </c>
      <c r="L62" s="385">
        <v>20.8</v>
      </c>
      <c r="M62" s="384">
        <v>23.1015625</v>
      </c>
      <c r="N62" s="384">
        <v>25.047916666666669</v>
      </c>
      <c r="O62" s="386">
        <f t="shared" si="2"/>
        <v>18.525653935185186</v>
      </c>
    </row>
    <row r="63" spans="1:15" s="420" customFormat="1" ht="16.5" customHeight="1" x14ac:dyDescent="0.25">
      <c r="A63" s="7" t="s">
        <v>253</v>
      </c>
      <c r="B63" s="411" t="s">
        <v>14</v>
      </c>
      <c r="C63" s="382">
        <v>24.866666666666667</v>
      </c>
      <c r="D63" s="382">
        <v>24.497499999999999</v>
      </c>
      <c r="E63" s="382">
        <v>24.75</v>
      </c>
      <c r="F63" s="382">
        <v>24.41194444444444</v>
      </c>
      <c r="G63" s="382">
        <v>24.801041666666666</v>
      </c>
      <c r="H63" s="387">
        <v>25.8359375</v>
      </c>
      <c r="I63" s="382">
        <v>28.75</v>
      </c>
      <c r="J63" s="382">
        <v>28.975000000000001</v>
      </c>
      <c r="K63" s="384">
        <v>29.065625000000001</v>
      </c>
      <c r="L63" s="385">
        <v>30.083333333333336</v>
      </c>
      <c r="M63" s="384">
        <v>30.35</v>
      </c>
      <c r="N63" s="384">
        <v>33.947916666666664</v>
      </c>
      <c r="O63" s="386">
        <f t="shared" si="2"/>
        <v>27.527913773148153</v>
      </c>
    </row>
    <row r="64" spans="1:15" s="420" customFormat="1" ht="16.5" customHeight="1" x14ac:dyDescent="0.25">
      <c r="A64" s="7" t="s">
        <v>348</v>
      </c>
      <c r="B64" s="411" t="s">
        <v>14</v>
      </c>
      <c r="C64" s="382">
        <v>24.15</v>
      </c>
      <c r="D64" s="382">
        <v>23.941666666666666</v>
      </c>
      <c r="E64" s="382">
        <v>23.8125</v>
      </c>
      <c r="F64" s="382">
        <v>23.82</v>
      </c>
      <c r="G64" s="382">
        <v>24.2</v>
      </c>
      <c r="H64" s="387">
        <v>25.110937499999999</v>
      </c>
      <c r="I64" s="382">
        <v>26.65</v>
      </c>
      <c r="J64" s="382">
        <v>26.443750000000001</v>
      </c>
      <c r="K64" s="384">
        <v>26.771875000000001</v>
      </c>
      <c r="L64" s="385">
        <v>27.733333333333338</v>
      </c>
      <c r="M64" s="384">
        <v>28.753125000000001</v>
      </c>
      <c r="N64" s="384">
        <v>34.477083333333326</v>
      </c>
      <c r="O64" s="386">
        <f t="shared" si="2"/>
        <v>26.322022569444442</v>
      </c>
    </row>
    <row r="65" spans="1:15" s="420" customFormat="1" ht="16.5" customHeight="1" x14ac:dyDescent="0.25">
      <c r="A65" s="7" t="s">
        <v>349</v>
      </c>
      <c r="B65" s="411" t="s">
        <v>14</v>
      </c>
      <c r="C65" s="382">
        <v>23.358333333333334</v>
      </c>
      <c r="D65" s="382">
        <v>23.274999999999999</v>
      </c>
      <c r="E65" s="382">
        <v>23.4375</v>
      </c>
      <c r="F65" s="382">
        <v>23.64</v>
      </c>
      <c r="G65" s="382">
        <v>23.733333333333334</v>
      </c>
      <c r="H65" s="387">
        <v>23.895104166666663</v>
      </c>
      <c r="I65" s="382">
        <v>26.36</v>
      </c>
      <c r="J65" s="382">
        <v>26.1875</v>
      </c>
      <c r="K65" s="384">
        <v>26.659375000000001</v>
      </c>
      <c r="L65" s="385">
        <v>27.733333333333338</v>
      </c>
      <c r="M65" s="384">
        <v>28.778124999999999</v>
      </c>
      <c r="N65" s="384">
        <v>34.751041666666666</v>
      </c>
      <c r="O65" s="386">
        <f t="shared" si="2"/>
        <v>25.984053819444444</v>
      </c>
    </row>
    <row r="66" spans="1:15" s="420" customFormat="1" ht="16.5" customHeight="1" x14ac:dyDescent="0.25">
      <c r="A66" s="7" t="s">
        <v>257</v>
      </c>
      <c r="B66" s="411" t="s">
        <v>14</v>
      </c>
      <c r="C66" s="382">
        <v>12.5</v>
      </c>
      <c r="D66" s="382">
        <v>12.58</v>
      </c>
      <c r="E66" s="382">
        <v>12.87833333333333</v>
      </c>
      <c r="F66" s="382">
        <v>12.615972222222222</v>
      </c>
      <c r="G66" s="382">
        <v>12.764583333333334</v>
      </c>
      <c r="H66" s="390">
        <v>12.88</v>
      </c>
      <c r="I66" s="390">
        <v>13.291666666666666</v>
      </c>
      <c r="J66" s="390">
        <v>14.454166666666666</v>
      </c>
      <c r="K66" s="390">
        <v>15.8609375</v>
      </c>
      <c r="L66" s="390">
        <v>19.2</v>
      </c>
      <c r="M66" s="390">
        <v>19.895833333333336</v>
      </c>
      <c r="N66" s="384">
        <v>20.0625</v>
      </c>
      <c r="O66" s="386">
        <f>AVERAGE(C66:N66)</f>
        <v>14.915332754629631</v>
      </c>
    </row>
    <row r="67" spans="1:15" s="420" customFormat="1" ht="16.5" customHeight="1" x14ac:dyDescent="0.25">
      <c r="A67" s="7" t="s">
        <v>258</v>
      </c>
      <c r="B67" s="411" t="s">
        <v>14</v>
      </c>
      <c r="C67" s="382">
        <v>14.729166666666668</v>
      </c>
      <c r="D67" s="382">
        <v>15.05625</v>
      </c>
      <c r="E67" s="382">
        <v>15.7734375</v>
      </c>
      <c r="F67" s="382">
        <v>15.841944444444445</v>
      </c>
      <c r="G67" s="382">
        <v>15.40625</v>
      </c>
      <c r="H67" s="387">
        <v>15.388020833333332</v>
      </c>
      <c r="I67" s="382">
        <v>16.95</v>
      </c>
      <c r="J67" s="382">
        <v>18.381250000000001</v>
      </c>
      <c r="K67" s="384">
        <v>19.518750000000001</v>
      </c>
      <c r="L67" s="385">
        <v>22.016666666666666</v>
      </c>
      <c r="M67" s="384">
        <v>24.045312500000001</v>
      </c>
      <c r="N67" s="384">
        <v>25.918749999999999</v>
      </c>
      <c r="O67" s="386">
        <f t="shared" si="2"/>
        <v>18.252149884259261</v>
      </c>
    </row>
    <row r="68" spans="1:15" s="420" customFormat="1" ht="16.5" customHeight="1" thickBot="1" x14ac:dyDescent="0.3">
      <c r="A68" s="391" t="s">
        <v>358</v>
      </c>
      <c r="B68" s="418" t="s">
        <v>263</v>
      </c>
      <c r="C68" s="392">
        <v>1.1377083333333333</v>
      </c>
      <c r="D68" s="392">
        <v>1.0839583333333334</v>
      </c>
      <c r="E68" s="392">
        <v>1.0736458333333334</v>
      </c>
      <c r="F68" s="392">
        <v>1.0918055555555557</v>
      </c>
      <c r="G68" s="393">
        <v>1.2852812499999999</v>
      </c>
      <c r="H68" s="393">
        <v>1.11221875</v>
      </c>
      <c r="I68" s="392">
        <v>1.7205000000000001</v>
      </c>
      <c r="J68" s="392">
        <v>1.9237500000000001</v>
      </c>
      <c r="K68" s="394">
        <v>1.9789583333333334</v>
      </c>
      <c r="L68" s="395">
        <v>2.0133333333333332</v>
      </c>
      <c r="M68" s="394">
        <v>2.3950312499999997</v>
      </c>
      <c r="N68" s="394">
        <v>2.7613020833333328</v>
      </c>
      <c r="O68" s="396">
        <f t="shared" si="2"/>
        <v>1.6314577546296298</v>
      </c>
    </row>
    <row r="69" spans="1:15" ht="9.75" customHeight="1" thickTop="1" x14ac:dyDescent="0.2">
      <c r="A69" s="455"/>
      <c r="B69" s="444"/>
      <c r="C69" s="26"/>
      <c r="D69" s="26"/>
      <c r="E69" s="26"/>
      <c r="F69" s="26"/>
      <c r="G69" s="26"/>
      <c r="H69" s="27"/>
      <c r="I69" s="26"/>
      <c r="J69" s="26"/>
      <c r="K69" s="28"/>
      <c r="L69" s="29"/>
      <c r="M69" s="28"/>
      <c r="N69" s="28"/>
      <c r="O69" s="431"/>
    </row>
    <row r="70" spans="1:15" ht="15.75" customHeight="1" x14ac:dyDescent="0.3">
      <c r="A70" s="456" t="s">
        <v>373</v>
      </c>
      <c r="B70" s="457"/>
      <c r="D70" s="446"/>
    </row>
    <row r="72" spans="1:15" x14ac:dyDescent="0.2">
      <c r="C72" s="420">
        <f>SUM(C59+C60+C61+C63)/4</f>
        <v>24.904166666666669</v>
      </c>
      <c r="D72" s="420">
        <f t="shared" ref="D72:N72" si="3">SUM(D59+D60+D61+D63)/4</f>
        <v>24.668125000000003</v>
      </c>
      <c r="E72" s="420">
        <f t="shared" si="3"/>
        <v>24.75</v>
      </c>
      <c r="F72" s="420">
        <f t="shared" si="3"/>
        <v>24.41194444444444</v>
      </c>
      <c r="G72" s="420">
        <f t="shared" si="3"/>
        <v>25.232291666666669</v>
      </c>
      <c r="H72" s="420">
        <f t="shared" si="3"/>
        <v>25.8359375</v>
      </c>
      <c r="I72" s="420">
        <f t="shared" si="3"/>
        <v>28.747499999999999</v>
      </c>
      <c r="J72" s="420">
        <f t="shared" si="3"/>
        <v>28.9765625</v>
      </c>
      <c r="K72" s="420">
        <f t="shared" si="3"/>
        <v>29.065625000000001</v>
      </c>
      <c r="L72" s="420">
        <f t="shared" si="3"/>
        <v>30.058333333333337</v>
      </c>
      <c r="M72" s="420">
        <f t="shared" si="3"/>
        <v>30.268749999999997</v>
      </c>
      <c r="N72" s="420">
        <f t="shared" si="3"/>
        <v>34.138541666666661</v>
      </c>
    </row>
    <row r="74" spans="1:15" x14ac:dyDescent="0.2">
      <c r="A74" s="442" t="s">
        <v>261</v>
      </c>
      <c r="C74" s="420">
        <f>SUM(C64:C65)/2</f>
        <v>23.754166666666666</v>
      </c>
      <c r="D74" s="420">
        <f t="shared" ref="D74:N74" si="4">SUM(D64:D65)/2</f>
        <v>23.608333333333334</v>
      </c>
      <c r="E74" s="420">
        <f t="shared" si="4"/>
        <v>23.625</v>
      </c>
      <c r="F74" s="420">
        <f t="shared" si="4"/>
        <v>23.73</v>
      </c>
      <c r="G74" s="420">
        <f t="shared" si="4"/>
        <v>23.966666666666669</v>
      </c>
      <c r="H74" s="420">
        <f t="shared" si="4"/>
        <v>24.503020833333331</v>
      </c>
      <c r="I74" s="420">
        <f t="shared" si="4"/>
        <v>26.504999999999999</v>
      </c>
      <c r="J74" s="420">
        <f t="shared" si="4"/>
        <v>26.315625000000001</v>
      </c>
      <c r="K74" s="420">
        <f t="shared" si="4"/>
        <v>26.715625000000003</v>
      </c>
      <c r="L74" s="420">
        <f t="shared" si="4"/>
        <v>27.733333333333338</v>
      </c>
      <c r="M74" s="420">
        <f t="shared" si="4"/>
        <v>28.765625</v>
      </c>
      <c r="N74" s="420">
        <f t="shared" si="4"/>
        <v>34.614062499999996</v>
      </c>
    </row>
    <row r="77" spans="1:15" s="458" customFormat="1" x14ac:dyDescent="0.2">
      <c r="B77" s="459"/>
      <c r="C77" s="460"/>
      <c r="D77" s="460"/>
      <c r="E77" s="460"/>
      <c r="F77" s="460"/>
      <c r="G77" s="460"/>
      <c r="H77" s="460"/>
      <c r="I77" s="460"/>
      <c r="J77" s="460"/>
      <c r="K77" s="460"/>
      <c r="L77" s="460"/>
      <c r="M77" s="460"/>
      <c r="N77" s="460"/>
      <c r="O77" s="461"/>
    </row>
    <row r="78" spans="1:15" x14ac:dyDescent="0.2">
      <c r="C78" s="26"/>
      <c r="D78" s="26"/>
      <c r="E78" s="26"/>
      <c r="F78" s="26"/>
      <c r="G78" s="26"/>
      <c r="H78" s="27"/>
      <c r="I78" s="26"/>
      <c r="J78" s="26"/>
      <c r="K78" s="28"/>
      <c r="L78" s="29"/>
      <c r="M78" s="28"/>
      <c r="N78" s="28"/>
    </row>
    <row r="79" spans="1:15" x14ac:dyDescent="0.2">
      <c r="C79" s="462"/>
      <c r="D79" s="462"/>
      <c r="E79" s="462"/>
      <c r="F79" s="462"/>
      <c r="G79" s="462"/>
      <c r="H79" s="463"/>
      <c r="I79" s="462"/>
      <c r="J79" s="462"/>
      <c r="K79" s="464"/>
      <c r="L79" s="463"/>
      <c r="M79" s="464"/>
      <c r="N79" s="464"/>
    </row>
  </sheetData>
  <mergeCells count="2">
    <mergeCell ref="A1:O1"/>
    <mergeCell ref="A40:O4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34" workbookViewId="0">
      <selection activeCell="A41" sqref="A41:O41"/>
    </sheetView>
  </sheetViews>
  <sheetFormatPr baseColWidth="10" defaultRowHeight="12.75" x14ac:dyDescent="0.2"/>
  <cols>
    <col min="1" max="1" width="17.7109375" style="442" customWidth="1"/>
    <col min="2" max="2" width="5.5703125" style="443" customWidth="1"/>
    <col min="3" max="3" width="7.28515625" style="420" customWidth="1"/>
    <col min="4" max="4" width="6.85546875" style="420" customWidth="1"/>
    <col min="5" max="5" width="7.42578125" style="420" customWidth="1"/>
    <col min="6" max="6" width="8.5703125" style="420" customWidth="1"/>
    <col min="7" max="7" width="7" style="420" customWidth="1"/>
    <col min="8" max="8" width="7.5703125" style="420" customWidth="1"/>
    <col min="9" max="9" width="7.7109375" style="420" customWidth="1"/>
    <col min="10" max="10" width="7.140625" style="420" customWidth="1"/>
    <col min="11" max="11" width="7" style="420" customWidth="1"/>
    <col min="12" max="12" width="7.140625" style="420" customWidth="1"/>
    <col min="13" max="14" width="7.7109375" style="420" customWidth="1"/>
    <col min="15" max="15" width="7.42578125" style="423" customWidth="1"/>
    <col min="16" max="16" width="11.42578125" style="442"/>
    <col min="17" max="17" width="20" style="442" customWidth="1"/>
    <col min="18" max="18" width="9.5703125" style="442" customWidth="1"/>
    <col min="19" max="254" width="11.42578125" style="442"/>
    <col min="255" max="255" width="18.140625" style="442" customWidth="1"/>
    <col min="256" max="256" width="5.5703125" style="442" customWidth="1"/>
    <col min="257" max="257" width="7.28515625" style="442" customWidth="1"/>
    <col min="258" max="258" width="6.85546875" style="442" customWidth="1"/>
    <col min="259" max="259" width="7.42578125" style="442" customWidth="1"/>
    <col min="260" max="260" width="8.5703125" style="442" customWidth="1"/>
    <col min="261" max="261" width="7" style="442" customWidth="1"/>
    <col min="262" max="262" width="7.5703125" style="442" customWidth="1"/>
    <col min="263" max="263" width="7.7109375" style="442" customWidth="1"/>
    <col min="264" max="264" width="7.140625" style="442" customWidth="1"/>
    <col min="265" max="265" width="7" style="442" customWidth="1"/>
    <col min="266" max="266" width="6.5703125" style="442" customWidth="1"/>
    <col min="267" max="268" width="7.7109375" style="442" customWidth="1"/>
    <col min="269" max="269" width="7.42578125" style="442" customWidth="1"/>
    <col min="270" max="270" width="6.42578125" style="442" customWidth="1"/>
    <col min="271" max="271" width="7.140625" style="442" customWidth="1"/>
    <col min="272" max="272" width="11.42578125" style="442"/>
    <col min="273" max="273" width="20" style="442" customWidth="1"/>
    <col min="274" max="274" width="9.5703125" style="442" customWidth="1"/>
    <col min="275" max="510" width="11.42578125" style="442"/>
    <col min="511" max="511" width="18.140625" style="442" customWidth="1"/>
    <col min="512" max="512" width="5.5703125" style="442" customWidth="1"/>
    <col min="513" max="513" width="7.28515625" style="442" customWidth="1"/>
    <col min="514" max="514" width="6.85546875" style="442" customWidth="1"/>
    <col min="515" max="515" width="7.42578125" style="442" customWidth="1"/>
    <col min="516" max="516" width="8.5703125" style="442" customWidth="1"/>
    <col min="517" max="517" width="7" style="442" customWidth="1"/>
    <col min="518" max="518" width="7.5703125" style="442" customWidth="1"/>
    <col min="519" max="519" width="7.7109375" style="442" customWidth="1"/>
    <col min="520" max="520" width="7.140625" style="442" customWidth="1"/>
    <col min="521" max="521" width="7" style="442" customWidth="1"/>
    <col min="522" max="522" width="6.5703125" style="442" customWidth="1"/>
    <col min="523" max="524" width="7.7109375" style="442" customWidth="1"/>
    <col min="525" max="525" width="7.42578125" style="442" customWidth="1"/>
    <col min="526" max="526" width="6.42578125" style="442" customWidth="1"/>
    <col min="527" max="527" width="7.140625" style="442" customWidth="1"/>
    <col min="528" max="528" width="11.42578125" style="442"/>
    <col min="529" max="529" width="20" style="442" customWidth="1"/>
    <col min="530" max="530" width="9.5703125" style="442" customWidth="1"/>
    <col min="531" max="766" width="11.42578125" style="442"/>
    <col min="767" max="767" width="18.140625" style="442" customWidth="1"/>
    <col min="768" max="768" width="5.5703125" style="442" customWidth="1"/>
    <col min="769" max="769" width="7.28515625" style="442" customWidth="1"/>
    <col min="770" max="770" width="6.85546875" style="442" customWidth="1"/>
    <col min="771" max="771" width="7.42578125" style="442" customWidth="1"/>
    <col min="772" max="772" width="8.5703125" style="442" customWidth="1"/>
    <col min="773" max="773" width="7" style="442" customWidth="1"/>
    <col min="774" max="774" width="7.5703125" style="442" customWidth="1"/>
    <col min="775" max="775" width="7.7109375" style="442" customWidth="1"/>
    <col min="776" max="776" width="7.140625" style="442" customWidth="1"/>
    <col min="777" max="777" width="7" style="442" customWidth="1"/>
    <col min="778" max="778" width="6.5703125" style="442" customWidth="1"/>
    <col min="779" max="780" width="7.7109375" style="442" customWidth="1"/>
    <col min="781" max="781" width="7.42578125" style="442" customWidth="1"/>
    <col min="782" max="782" width="6.42578125" style="442" customWidth="1"/>
    <col min="783" max="783" width="7.140625" style="442" customWidth="1"/>
    <col min="784" max="784" width="11.42578125" style="442"/>
    <col min="785" max="785" width="20" style="442" customWidth="1"/>
    <col min="786" max="786" width="9.5703125" style="442" customWidth="1"/>
    <col min="787" max="1022" width="11.42578125" style="442"/>
    <col min="1023" max="1023" width="18.140625" style="442" customWidth="1"/>
    <col min="1024" max="1024" width="5.5703125" style="442" customWidth="1"/>
    <col min="1025" max="1025" width="7.28515625" style="442" customWidth="1"/>
    <col min="1026" max="1026" width="6.85546875" style="442" customWidth="1"/>
    <col min="1027" max="1027" width="7.42578125" style="442" customWidth="1"/>
    <col min="1028" max="1028" width="8.5703125" style="442" customWidth="1"/>
    <col min="1029" max="1029" width="7" style="442" customWidth="1"/>
    <col min="1030" max="1030" width="7.5703125" style="442" customWidth="1"/>
    <col min="1031" max="1031" width="7.7109375" style="442" customWidth="1"/>
    <col min="1032" max="1032" width="7.140625" style="442" customWidth="1"/>
    <col min="1033" max="1033" width="7" style="442" customWidth="1"/>
    <col min="1034" max="1034" width="6.5703125" style="442" customWidth="1"/>
    <col min="1035" max="1036" width="7.7109375" style="442" customWidth="1"/>
    <col min="1037" max="1037" width="7.42578125" style="442" customWidth="1"/>
    <col min="1038" max="1038" width="6.42578125" style="442" customWidth="1"/>
    <col min="1039" max="1039" width="7.140625" style="442" customWidth="1"/>
    <col min="1040" max="1040" width="11.42578125" style="442"/>
    <col min="1041" max="1041" width="20" style="442" customWidth="1"/>
    <col min="1042" max="1042" width="9.5703125" style="442" customWidth="1"/>
    <col min="1043" max="1278" width="11.42578125" style="442"/>
    <col min="1279" max="1279" width="18.140625" style="442" customWidth="1"/>
    <col min="1280" max="1280" width="5.5703125" style="442" customWidth="1"/>
    <col min="1281" max="1281" width="7.28515625" style="442" customWidth="1"/>
    <col min="1282" max="1282" width="6.85546875" style="442" customWidth="1"/>
    <col min="1283" max="1283" width="7.42578125" style="442" customWidth="1"/>
    <col min="1284" max="1284" width="8.5703125" style="442" customWidth="1"/>
    <col min="1285" max="1285" width="7" style="442" customWidth="1"/>
    <col min="1286" max="1286" width="7.5703125" style="442" customWidth="1"/>
    <col min="1287" max="1287" width="7.7109375" style="442" customWidth="1"/>
    <col min="1288" max="1288" width="7.140625" style="442" customWidth="1"/>
    <col min="1289" max="1289" width="7" style="442" customWidth="1"/>
    <col min="1290" max="1290" width="6.5703125" style="442" customWidth="1"/>
    <col min="1291" max="1292" width="7.7109375" style="442" customWidth="1"/>
    <col min="1293" max="1293" width="7.42578125" style="442" customWidth="1"/>
    <col min="1294" max="1294" width="6.42578125" style="442" customWidth="1"/>
    <col min="1295" max="1295" width="7.140625" style="442" customWidth="1"/>
    <col min="1296" max="1296" width="11.42578125" style="442"/>
    <col min="1297" max="1297" width="20" style="442" customWidth="1"/>
    <col min="1298" max="1298" width="9.5703125" style="442" customWidth="1"/>
    <col min="1299" max="1534" width="11.42578125" style="442"/>
    <col min="1535" max="1535" width="18.140625" style="442" customWidth="1"/>
    <col min="1536" max="1536" width="5.5703125" style="442" customWidth="1"/>
    <col min="1537" max="1537" width="7.28515625" style="442" customWidth="1"/>
    <col min="1538" max="1538" width="6.85546875" style="442" customWidth="1"/>
    <col min="1539" max="1539" width="7.42578125" style="442" customWidth="1"/>
    <col min="1540" max="1540" width="8.5703125" style="442" customWidth="1"/>
    <col min="1541" max="1541" width="7" style="442" customWidth="1"/>
    <col min="1542" max="1542" width="7.5703125" style="442" customWidth="1"/>
    <col min="1543" max="1543" width="7.7109375" style="442" customWidth="1"/>
    <col min="1544" max="1544" width="7.140625" style="442" customWidth="1"/>
    <col min="1545" max="1545" width="7" style="442" customWidth="1"/>
    <col min="1546" max="1546" width="6.5703125" style="442" customWidth="1"/>
    <col min="1547" max="1548" width="7.7109375" style="442" customWidth="1"/>
    <col min="1549" max="1549" width="7.42578125" style="442" customWidth="1"/>
    <col min="1550" max="1550" width="6.42578125" style="442" customWidth="1"/>
    <col min="1551" max="1551" width="7.140625" style="442" customWidth="1"/>
    <col min="1552" max="1552" width="11.42578125" style="442"/>
    <col min="1553" max="1553" width="20" style="442" customWidth="1"/>
    <col min="1554" max="1554" width="9.5703125" style="442" customWidth="1"/>
    <col min="1555" max="1790" width="11.42578125" style="442"/>
    <col min="1791" max="1791" width="18.140625" style="442" customWidth="1"/>
    <col min="1792" max="1792" width="5.5703125" style="442" customWidth="1"/>
    <col min="1793" max="1793" width="7.28515625" style="442" customWidth="1"/>
    <col min="1794" max="1794" width="6.85546875" style="442" customWidth="1"/>
    <col min="1795" max="1795" width="7.42578125" style="442" customWidth="1"/>
    <col min="1796" max="1796" width="8.5703125" style="442" customWidth="1"/>
    <col min="1797" max="1797" width="7" style="442" customWidth="1"/>
    <col min="1798" max="1798" width="7.5703125" style="442" customWidth="1"/>
    <col min="1799" max="1799" width="7.7109375" style="442" customWidth="1"/>
    <col min="1800" max="1800" width="7.140625" style="442" customWidth="1"/>
    <col min="1801" max="1801" width="7" style="442" customWidth="1"/>
    <col min="1802" max="1802" width="6.5703125" style="442" customWidth="1"/>
    <col min="1803" max="1804" width="7.7109375" style="442" customWidth="1"/>
    <col min="1805" max="1805" width="7.42578125" style="442" customWidth="1"/>
    <col min="1806" max="1806" width="6.42578125" style="442" customWidth="1"/>
    <col min="1807" max="1807" width="7.140625" style="442" customWidth="1"/>
    <col min="1808" max="1808" width="11.42578125" style="442"/>
    <col min="1809" max="1809" width="20" style="442" customWidth="1"/>
    <col min="1810" max="1810" width="9.5703125" style="442" customWidth="1"/>
    <col min="1811" max="2046" width="11.42578125" style="442"/>
    <col min="2047" max="2047" width="18.140625" style="442" customWidth="1"/>
    <col min="2048" max="2048" width="5.5703125" style="442" customWidth="1"/>
    <col min="2049" max="2049" width="7.28515625" style="442" customWidth="1"/>
    <col min="2050" max="2050" width="6.85546875" style="442" customWidth="1"/>
    <col min="2051" max="2051" width="7.42578125" style="442" customWidth="1"/>
    <col min="2052" max="2052" width="8.5703125" style="442" customWidth="1"/>
    <col min="2053" max="2053" width="7" style="442" customWidth="1"/>
    <col min="2054" max="2054" width="7.5703125" style="442" customWidth="1"/>
    <col min="2055" max="2055" width="7.7109375" style="442" customWidth="1"/>
    <col min="2056" max="2056" width="7.140625" style="442" customWidth="1"/>
    <col min="2057" max="2057" width="7" style="442" customWidth="1"/>
    <col min="2058" max="2058" width="6.5703125" style="442" customWidth="1"/>
    <col min="2059" max="2060" width="7.7109375" style="442" customWidth="1"/>
    <col min="2061" max="2061" width="7.42578125" style="442" customWidth="1"/>
    <col min="2062" max="2062" width="6.42578125" style="442" customWidth="1"/>
    <col min="2063" max="2063" width="7.140625" style="442" customWidth="1"/>
    <col min="2064" max="2064" width="11.42578125" style="442"/>
    <col min="2065" max="2065" width="20" style="442" customWidth="1"/>
    <col min="2066" max="2066" width="9.5703125" style="442" customWidth="1"/>
    <col min="2067" max="2302" width="11.42578125" style="442"/>
    <col min="2303" max="2303" width="18.140625" style="442" customWidth="1"/>
    <col min="2304" max="2304" width="5.5703125" style="442" customWidth="1"/>
    <col min="2305" max="2305" width="7.28515625" style="442" customWidth="1"/>
    <col min="2306" max="2306" width="6.85546875" style="442" customWidth="1"/>
    <col min="2307" max="2307" width="7.42578125" style="442" customWidth="1"/>
    <col min="2308" max="2308" width="8.5703125" style="442" customWidth="1"/>
    <col min="2309" max="2309" width="7" style="442" customWidth="1"/>
    <col min="2310" max="2310" width="7.5703125" style="442" customWidth="1"/>
    <col min="2311" max="2311" width="7.7109375" style="442" customWidth="1"/>
    <col min="2312" max="2312" width="7.140625" style="442" customWidth="1"/>
    <col min="2313" max="2313" width="7" style="442" customWidth="1"/>
    <col min="2314" max="2314" width="6.5703125" style="442" customWidth="1"/>
    <col min="2315" max="2316" width="7.7109375" style="442" customWidth="1"/>
    <col min="2317" max="2317" width="7.42578125" style="442" customWidth="1"/>
    <col min="2318" max="2318" width="6.42578125" style="442" customWidth="1"/>
    <col min="2319" max="2319" width="7.140625" style="442" customWidth="1"/>
    <col min="2320" max="2320" width="11.42578125" style="442"/>
    <col min="2321" max="2321" width="20" style="442" customWidth="1"/>
    <col min="2322" max="2322" width="9.5703125" style="442" customWidth="1"/>
    <col min="2323" max="2558" width="11.42578125" style="442"/>
    <col min="2559" max="2559" width="18.140625" style="442" customWidth="1"/>
    <col min="2560" max="2560" width="5.5703125" style="442" customWidth="1"/>
    <col min="2561" max="2561" width="7.28515625" style="442" customWidth="1"/>
    <col min="2562" max="2562" width="6.85546875" style="442" customWidth="1"/>
    <col min="2563" max="2563" width="7.42578125" style="442" customWidth="1"/>
    <col min="2564" max="2564" width="8.5703125" style="442" customWidth="1"/>
    <col min="2565" max="2565" width="7" style="442" customWidth="1"/>
    <col min="2566" max="2566" width="7.5703125" style="442" customWidth="1"/>
    <col min="2567" max="2567" width="7.7109375" style="442" customWidth="1"/>
    <col min="2568" max="2568" width="7.140625" style="442" customWidth="1"/>
    <col min="2569" max="2569" width="7" style="442" customWidth="1"/>
    <col min="2570" max="2570" width="6.5703125" style="442" customWidth="1"/>
    <col min="2571" max="2572" width="7.7109375" style="442" customWidth="1"/>
    <col min="2573" max="2573" width="7.42578125" style="442" customWidth="1"/>
    <col min="2574" max="2574" width="6.42578125" style="442" customWidth="1"/>
    <col min="2575" max="2575" width="7.140625" style="442" customWidth="1"/>
    <col min="2576" max="2576" width="11.42578125" style="442"/>
    <col min="2577" max="2577" width="20" style="442" customWidth="1"/>
    <col min="2578" max="2578" width="9.5703125" style="442" customWidth="1"/>
    <col min="2579" max="2814" width="11.42578125" style="442"/>
    <col min="2815" max="2815" width="18.140625" style="442" customWidth="1"/>
    <col min="2816" max="2816" width="5.5703125" style="442" customWidth="1"/>
    <col min="2817" max="2817" width="7.28515625" style="442" customWidth="1"/>
    <col min="2818" max="2818" width="6.85546875" style="442" customWidth="1"/>
    <col min="2819" max="2819" width="7.42578125" style="442" customWidth="1"/>
    <col min="2820" max="2820" width="8.5703125" style="442" customWidth="1"/>
    <col min="2821" max="2821" width="7" style="442" customWidth="1"/>
    <col min="2822" max="2822" width="7.5703125" style="442" customWidth="1"/>
    <col min="2823" max="2823" width="7.7109375" style="442" customWidth="1"/>
    <col min="2824" max="2824" width="7.140625" style="442" customWidth="1"/>
    <col min="2825" max="2825" width="7" style="442" customWidth="1"/>
    <col min="2826" max="2826" width="6.5703125" style="442" customWidth="1"/>
    <col min="2827" max="2828" width="7.7109375" style="442" customWidth="1"/>
    <col min="2829" max="2829" width="7.42578125" style="442" customWidth="1"/>
    <col min="2830" max="2830" width="6.42578125" style="442" customWidth="1"/>
    <col min="2831" max="2831" width="7.140625" style="442" customWidth="1"/>
    <col min="2832" max="2832" width="11.42578125" style="442"/>
    <col min="2833" max="2833" width="20" style="442" customWidth="1"/>
    <col min="2834" max="2834" width="9.5703125" style="442" customWidth="1"/>
    <col min="2835" max="3070" width="11.42578125" style="442"/>
    <col min="3071" max="3071" width="18.140625" style="442" customWidth="1"/>
    <col min="3072" max="3072" width="5.5703125" style="442" customWidth="1"/>
    <col min="3073" max="3073" width="7.28515625" style="442" customWidth="1"/>
    <col min="3074" max="3074" width="6.85546875" style="442" customWidth="1"/>
    <col min="3075" max="3075" width="7.42578125" style="442" customWidth="1"/>
    <col min="3076" max="3076" width="8.5703125" style="442" customWidth="1"/>
    <col min="3077" max="3077" width="7" style="442" customWidth="1"/>
    <col min="3078" max="3078" width="7.5703125" style="442" customWidth="1"/>
    <col min="3079" max="3079" width="7.7109375" style="442" customWidth="1"/>
    <col min="3080" max="3080" width="7.140625" style="442" customWidth="1"/>
    <col min="3081" max="3081" width="7" style="442" customWidth="1"/>
    <col min="3082" max="3082" width="6.5703125" style="442" customWidth="1"/>
    <col min="3083" max="3084" width="7.7109375" style="442" customWidth="1"/>
    <col min="3085" max="3085" width="7.42578125" style="442" customWidth="1"/>
    <col min="3086" max="3086" width="6.42578125" style="442" customWidth="1"/>
    <col min="3087" max="3087" width="7.140625" style="442" customWidth="1"/>
    <col min="3088" max="3088" width="11.42578125" style="442"/>
    <col min="3089" max="3089" width="20" style="442" customWidth="1"/>
    <col min="3090" max="3090" width="9.5703125" style="442" customWidth="1"/>
    <col min="3091" max="3326" width="11.42578125" style="442"/>
    <col min="3327" max="3327" width="18.140625" style="442" customWidth="1"/>
    <col min="3328" max="3328" width="5.5703125" style="442" customWidth="1"/>
    <col min="3329" max="3329" width="7.28515625" style="442" customWidth="1"/>
    <col min="3330" max="3330" width="6.85546875" style="442" customWidth="1"/>
    <col min="3331" max="3331" width="7.42578125" style="442" customWidth="1"/>
    <col min="3332" max="3332" width="8.5703125" style="442" customWidth="1"/>
    <col min="3333" max="3333" width="7" style="442" customWidth="1"/>
    <col min="3334" max="3334" width="7.5703125" style="442" customWidth="1"/>
    <col min="3335" max="3335" width="7.7109375" style="442" customWidth="1"/>
    <col min="3336" max="3336" width="7.140625" style="442" customWidth="1"/>
    <col min="3337" max="3337" width="7" style="442" customWidth="1"/>
    <col min="3338" max="3338" width="6.5703125" style="442" customWidth="1"/>
    <col min="3339" max="3340" width="7.7109375" style="442" customWidth="1"/>
    <col min="3341" max="3341" width="7.42578125" style="442" customWidth="1"/>
    <col min="3342" max="3342" width="6.42578125" style="442" customWidth="1"/>
    <col min="3343" max="3343" width="7.140625" style="442" customWidth="1"/>
    <col min="3344" max="3344" width="11.42578125" style="442"/>
    <col min="3345" max="3345" width="20" style="442" customWidth="1"/>
    <col min="3346" max="3346" width="9.5703125" style="442" customWidth="1"/>
    <col min="3347" max="3582" width="11.42578125" style="442"/>
    <col min="3583" max="3583" width="18.140625" style="442" customWidth="1"/>
    <col min="3584" max="3584" width="5.5703125" style="442" customWidth="1"/>
    <col min="3585" max="3585" width="7.28515625" style="442" customWidth="1"/>
    <col min="3586" max="3586" width="6.85546875" style="442" customWidth="1"/>
    <col min="3587" max="3587" width="7.42578125" style="442" customWidth="1"/>
    <col min="3588" max="3588" width="8.5703125" style="442" customWidth="1"/>
    <col min="3589" max="3589" width="7" style="442" customWidth="1"/>
    <col min="3590" max="3590" width="7.5703125" style="442" customWidth="1"/>
    <col min="3591" max="3591" width="7.7109375" style="442" customWidth="1"/>
    <col min="3592" max="3592" width="7.140625" style="442" customWidth="1"/>
    <col min="3593" max="3593" width="7" style="442" customWidth="1"/>
    <col min="3594" max="3594" width="6.5703125" style="442" customWidth="1"/>
    <col min="3595" max="3596" width="7.7109375" style="442" customWidth="1"/>
    <col min="3597" max="3597" width="7.42578125" style="442" customWidth="1"/>
    <col min="3598" max="3598" width="6.42578125" style="442" customWidth="1"/>
    <col min="3599" max="3599" width="7.140625" style="442" customWidth="1"/>
    <col min="3600" max="3600" width="11.42578125" style="442"/>
    <col min="3601" max="3601" width="20" style="442" customWidth="1"/>
    <col min="3602" max="3602" width="9.5703125" style="442" customWidth="1"/>
    <col min="3603" max="3838" width="11.42578125" style="442"/>
    <col min="3839" max="3839" width="18.140625" style="442" customWidth="1"/>
    <col min="3840" max="3840" width="5.5703125" style="442" customWidth="1"/>
    <col min="3841" max="3841" width="7.28515625" style="442" customWidth="1"/>
    <col min="3842" max="3842" width="6.85546875" style="442" customWidth="1"/>
    <col min="3843" max="3843" width="7.42578125" style="442" customWidth="1"/>
    <col min="3844" max="3844" width="8.5703125" style="442" customWidth="1"/>
    <col min="3845" max="3845" width="7" style="442" customWidth="1"/>
    <col min="3846" max="3846" width="7.5703125" style="442" customWidth="1"/>
    <col min="3847" max="3847" width="7.7109375" style="442" customWidth="1"/>
    <col min="3848" max="3848" width="7.140625" style="442" customWidth="1"/>
    <col min="3849" max="3849" width="7" style="442" customWidth="1"/>
    <col min="3850" max="3850" width="6.5703125" style="442" customWidth="1"/>
    <col min="3851" max="3852" width="7.7109375" style="442" customWidth="1"/>
    <col min="3853" max="3853" width="7.42578125" style="442" customWidth="1"/>
    <col min="3854" max="3854" width="6.42578125" style="442" customWidth="1"/>
    <col min="3855" max="3855" width="7.140625" style="442" customWidth="1"/>
    <col min="3856" max="3856" width="11.42578125" style="442"/>
    <col min="3857" max="3857" width="20" style="442" customWidth="1"/>
    <col min="3858" max="3858" width="9.5703125" style="442" customWidth="1"/>
    <col min="3859" max="4094" width="11.42578125" style="442"/>
    <col min="4095" max="4095" width="18.140625" style="442" customWidth="1"/>
    <col min="4096" max="4096" width="5.5703125" style="442" customWidth="1"/>
    <col min="4097" max="4097" width="7.28515625" style="442" customWidth="1"/>
    <col min="4098" max="4098" width="6.85546875" style="442" customWidth="1"/>
    <col min="4099" max="4099" width="7.42578125" style="442" customWidth="1"/>
    <col min="4100" max="4100" width="8.5703125" style="442" customWidth="1"/>
    <col min="4101" max="4101" width="7" style="442" customWidth="1"/>
    <col min="4102" max="4102" width="7.5703125" style="442" customWidth="1"/>
    <col min="4103" max="4103" width="7.7109375" style="442" customWidth="1"/>
    <col min="4104" max="4104" width="7.140625" style="442" customWidth="1"/>
    <col min="4105" max="4105" width="7" style="442" customWidth="1"/>
    <col min="4106" max="4106" width="6.5703125" style="442" customWidth="1"/>
    <col min="4107" max="4108" width="7.7109375" style="442" customWidth="1"/>
    <col min="4109" max="4109" width="7.42578125" style="442" customWidth="1"/>
    <col min="4110" max="4110" width="6.42578125" style="442" customWidth="1"/>
    <col min="4111" max="4111" width="7.140625" style="442" customWidth="1"/>
    <col min="4112" max="4112" width="11.42578125" style="442"/>
    <col min="4113" max="4113" width="20" style="442" customWidth="1"/>
    <col min="4114" max="4114" width="9.5703125" style="442" customWidth="1"/>
    <col min="4115" max="4350" width="11.42578125" style="442"/>
    <col min="4351" max="4351" width="18.140625" style="442" customWidth="1"/>
    <col min="4352" max="4352" width="5.5703125" style="442" customWidth="1"/>
    <col min="4353" max="4353" width="7.28515625" style="442" customWidth="1"/>
    <col min="4354" max="4354" width="6.85546875" style="442" customWidth="1"/>
    <col min="4355" max="4355" width="7.42578125" style="442" customWidth="1"/>
    <col min="4356" max="4356" width="8.5703125" style="442" customWidth="1"/>
    <col min="4357" max="4357" width="7" style="442" customWidth="1"/>
    <col min="4358" max="4358" width="7.5703125" style="442" customWidth="1"/>
    <col min="4359" max="4359" width="7.7109375" style="442" customWidth="1"/>
    <col min="4360" max="4360" width="7.140625" style="442" customWidth="1"/>
    <col min="4361" max="4361" width="7" style="442" customWidth="1"/>
    <col min="4362" max="4362" width="6.5703125" style="442" customWidth="1"/>
    <col min="4363" max="4364" width="7.7109375" style="442" customWidth="1"/>
    <col min="4365" max="4365" width="7.42578125" style="442" customWidth="1"/>
    <col min="4366" max="4366" width="6.42578125" style="442" customWidth="1"/>
    <col min="4367" max="4367" width="7.140625" style="442" customWidth="1"/>
    <col min="4368" max="4368" width="11.42578125" style="442"/>
    <col min="4369" max="4369" width="20" style="442" customWidth="1"/>
    <col min="4370" max="4370" width="9.5703125" style="442" customWidth="1"/>
    <col min="4371" max="4606" width="11.42578125" style="442"/>
    <col min="4607" max="4607" width="18.140625" style="442" customWidth="1"/>
    <col min="4608" max="4608" width="5.5703125" style="442" customWidth="1"/>
    <col min="4609" max="4609" width="7.28515625" style="442" customWidth="1"/>
    <col min="4610" max="4610" width="6.85546875" style="442" customWidth="1"/>
    <col min="4611" max="4611" width="7.42578125" style="442" customWidth="1"/>
    <col min="4612" max="4612" width="8.5703125" style="442" customWidth="1"/>
    <col min="4613" max="4613" width="7" style="442" customWidth="1"/>
    <col min="4614" max="4614" width="7.5703125" style="442" customWidth="1"/>
    <col min="4615" max="4615" width="7.7109375" style="442" customWidth="1"/>
    <col min="4616" max="4616" width="7.140625" style="442" customWidth="1"/>
    <col min="4617" max="4617" width="7" style="442" customWidth="1"/>
    <col min="4618" max="4618" width="6.5703125" style="442" customWidth="1"/>
    <col min="4619" max="4620" width="7.7109375" style="442" customWidth="1"/>
    <col min="4621" max="4621" width="7.42578125" style="442" customWidth="1"/>
    <col min="4622" max="4622" width="6.42578125" style="442" customWidth="1"/>
    <col min="4623" max="4623" width="7.140625" style="442" customWidth="1"/>
    <col min="4624" max="4624" width="11.42578125" style="442"/>
    <col min="4625" max="4625" width="20" style="442" customWidth="1"/>
    <col min="4626" max="4626" width="9.5703125" style="442" customWidth="1"/>
    <col min="4627" max="4862" width="11.42578125" style="442"/>
    <col min="4863" max="4863" width="18.140625" style="442" customWidth="1"/>
    <col min="4864" max="4864" width="5.5703125" style="442" customWidth="1"/>
    <col min="4865" max="4865" width="7.28515625" style="442" customWidth="1"/>
    <col min="4866" max="4866" width="6.85546875" style="442" customWidth="1"/>
    <col min="4867" max="4867" width="7.42578125" style="442" customWidth="1"/>
    <col min="4868" max="4868" width="8.5703125" style="442" customWidth="1"/>
    <col min="4869" max="4869" width="7" style="442" customWidth="1"/>
    <col min="4870" max="4870" width="7.5703125" style="442" customWidth="1"/>
    <col min="4871" max="4871" width="7.7109375" style="442" customWidth="1"/>
    <col min="4872" max="4872" width="7.140625" style="442" customWidth="1"/>
    <col min="4873" max="4873" width="7" style="442" customWidth="1"/>
    <col min="4874" max="4874" width="6.5703125" style="442" customWidth="1"/>
    <col min="4875" max="4876" width="7.7109375" style="442" customWidth="1"/>
    <col min="4877" max="4877" width="7.42578125" style="442" customWidth="1"/>
    <col min="4878" max="4878" width="6.42578125" style="442" customWidth="1"/>
    <col min="4879" max="4879" width="7.140625" style="442" customWidth="1"/>
    <col min="4880" max="4880" width="11.42578125" style="442"/>
    <col min="4881" max="4881" width="20" style="442" customWidth="1"/>
    <col min="4882" max="4882" width="9.5703125" style="442" customWidth="1"/>
    <col min="4883" max="5118" width="11.42578125" style="442"/>
    <col min="5119" max="5119" width="18.140625" style="442" customWidth="1"/>
    <col min="5120" max="5120" width="5.5703125" style="442" customWidth="1"/>
    <col min="5121" max="5121" width="7.28515625" style="442" customWidth="1"/>
    <col min="5122" max="5122" width="6.85546875" style="442" customWidth="1"/>
    <col min="5123" max="5123" width="7.42578125" style="442" customWidth="1"/>
    <col min="5124" max="5124" width="8.5703125" style="442" customWidth="1"/>
    <col min="5125" max="5125" width="7" style="442" customWidth="1"/>
    <col min="5126" max="5126" width="7.5703125" style="442" customWidth="1"/>
    <col min="5127" max="5127" width="7.7109375" style="442" customWidth="1"/>
    <col min="5128" max="5128" width="7.140625" style="442" customWidth="1"/>
    <col min="5129" max="5129" width="7" style="442" customWidth="1"/>
    <col min="5130" max="5130" width="6.5703125" style="442" customWidth="1"/>
    <col min="5131" max="5132" width="7.7109375" style="442" customWidth="1"/>
    <col min="5133" max="5133" width="7.42578125" style="442" customWidth="1"/>
    <col min="5134" max="5134" width="6.42578125" style="442" customWidth="1"/>
    <col min="5135" max="5135" width="7.140625" style="442" customWidth="1"/>
    <col min="5136" max="5136" width="11.42578125" style="442"/>
    <col min="5137" max="5137" width="20" style="442" customWidth="1"/>
    <col min="5138" max="5138" width="9.5703125" style="442" customWidth="1"/>
    <col min="5139" max="5374" width="11.42578125" style="442"/>
    <col min="5375" max="5375" width="18.140625" style="442" customWidth="1"/>
    <col min="5376" max="5376" width="5.5703125" style="442" customWidth="1"/>
    <col min="5377" max="5377" width="7.28515625" style="442" customWidth="1"/>
    <col min="5378" max="5378" width="6.85546875" style="442" customWidth="1"/>
    <col min="5379" max="5379" width="7.42578125" style="442" customWidth="1"/>
    <col min="5380" max="5380" width="8.5703125" style="442" customWidth="1"/>
    <col min="5381" max="5381" width="7" style="442" customWidth="1"/>
    <col min="5382" max="5382" width="7.5703125" style="442" customWidth="1"/>
    <col min="5383" max="5383" width="7.7109375" style="442" customWidth="1"/>
    <col min="5384" max="5384" width="7.140625" style="442" customWidth="1"/>
    <col min="5385" max="5385" width="7" style="442" customWidth="1"/>
    <col min="5386" max="5386" width="6.5703125" style="442" customWidth="1"/>
    <col min="5387" max="5388" width="7.7109375" style="442" customWidth="1"/>
    <col min="5389" max="5389" width="7.42578125" style="442" customWidth="1"/>
    <col min="5390" max="5390" width="6.42578125" style="442" customWidth="1"/>
    <col min="5391" max="5391" width="7.140625" style="442" customWidth="1"/>
    <col min="5392" max="5392" width="11.42578125" style="442"/>
    <col min="5393" max="5393" width="20" style="442" customWidth="1"/>
    <col min="5394" max="5394" width="9.5703125" style="442" customWidth="1"/>
    <col min="5395" max="5630" width="11.42578125" style="442"/>
    <col min="5631" max="5631" width="18.140625" style="442" customWidth="1"/>
    <col min="5632" max="5632" width="5.5703125" style="442" customWidth="1"/>
    <col min="5633" max="5633" width="7.28515625" style="442" customWidth="1"/>
    <col min="5634" max="5634" width="6.85546875" style="442" customWidth="1"/>
    <col min="5635" max="5635" width="7.42578125" style="442" customWidth="1"/>
    <col min="5636" max="5636" width="8.5703125" style="442" customWidth="1"/>
    <col min="5637" max="5637" width="7" style="442" customWidth="1"/>
    <col min="5638" max="5638" width="7.5703125" style="442" customWidth="1"/>
    <col min="5639" max="5639" width="7.7109375" style="442" customWidth="1"/>
    <col min="5640" max="5640" width="7.140625" style="442" customWidth="1"/>
    <col min="5641" max="5641" width="7" style="442" customWidth="1"/>
    <col min="5642" max="5642" width="6.5703125" style="442" customWidth="1"/>
    <col min="5643" max="5644" width="7.7109375" style="442" customWidth="1"/>
    <col min="5645" max="5645" width="7.42578125" style="442" customWidth="1"/>
    <col min="5646" max="5646" width="6.42578125" style="442" customWidth="1"/>
    <col min="5647" max="5647" width="7.140625" style="442" customWidth="1"/>
    <col min="5648" max="5648" width="11.42578125" style="442"/>
    <col min="5649" max="5649" width="20" style="442" customWidth="1"/>
    <col min="5650" max="5650" width="9.5703125" style="442" customWidth="1"/>
    <col min="5651" max="5886" width="11.42578125" style="442"/>
    <col min="5887" max="5887" width="18.140625" style="442" customWidth="1"/>
    <col min="5888" max="5888" width="5.5703125" style="442" customWidth="1"/>
    <col min="5889" max="5889" width="7.28515625" style="442" customWidth="1"/>
    <col min="5890" max="5890" width="6.85546875" style="442" customWidth="1"/>
    <col min="5891" max="5891" width="7.42578125" style="442" customWidth="1"/>
    <col min="5892" max="5892" width="8.5703125" style="442" customWidth="1"/>
    <col min="5893" max="5893" width="7" style="442" customWidth="1"/>
    <col min="5894" max="5894" width="7.5703125" style="442" customWidth="1"/>
    <col min="5895" max="5895" width="7.7109375" style="442" customWidth="1"/>
    <col min="5896" max="5896" width="7.140625" style="442" customWidth="1"/>
    <col min="5897" max="5897" width="7" style="442" customWidth="1"/>
    <col min="5898" max="5898" width="6.5703125" style="442" customWidth="1"/>
    <col min="5899" max="5900" width="7.7109375" style="442" customWidth="1"/>
    <col min="5901" max="5901" width="7.42578125" style="442" customWidth="1"/>
    <col min="5902" max="5902" width="6.42578125" style="442" customWidth="1"/>
    <col min="5903" max="5903" width="7.140625" style="442" customWidth="1"/>
    <col min="5904" max="5904" width="11.42578125" style="442"/>
    <col min="5905" max="5905" width="20" style="442" customWidth="1"/>
    <col min="5906" max="5906" width="9.5703125" style="442" customWidth="1"/>
    <col min="5907" max="6142" width="11.42578125" style="442"/>
    <col min="6143" max="6143" width="18.140625" style="442" customWidth="1"/>
    <col min="6144" max="6144" width="5.5703125" style="442" customWidth="1"/>
    <col min="6145" max="6145" width="7.28515625" style="442" customWidth="1"/>
    <col min="6146" max="6146" width="6.85546875" style="442" customWidth="1"/>
    <col min="6147" max="6147" width="7.42578125" style="442" customWidth="1"/>
    <col min="6148" max="6148" width="8.5703125" style="442" customWidth="1"/>
    <col min="6149" max="6149" width="7" style="442" customWidth="1"/>
    <col min="6150" max="6150" width="7.5703125" style="442" customWidth="1"/>
    <col min="6151" max="6151" width="7.7109375" style="442" customWidth="1"/>
    <col min="6152" max="6152" width="7.140625" style="442" customWidth="1"/>
    <col min="6153" max="6153" width="7" style="442" customWidth="1"/>
    <col min="6154" max="6154" width="6.5703125" style="442" customWidth="1"/>
    <col min="6155" max="6156" width="7.7109375" style="442" customWidth="1"/>
    <col min="6157" max="6157" width="7.42578125" style="442" customWidth="1"/>
    <col min="6158" max="6158" width="6.42578125" style="442" customWidth="1"/>
    <col min="6159" max="6159" width="7.140625" style="442" customWidth="1"/>
    <col min="6160" max="6160" width="11.42578125" style="442"/>
    <col min="6161" max="6161" width="20" style="442" customWidth="1"/>
    <col min="6162" max="6162" width="9.5703125" style="442" customWidth="1"/>
    <col min="6163" max="6398" width="11.42578125" style="442"/>
    <col min="6399" max="6399" width="18.140625" style="442" customWidth="1"/>
    <col min="6400" max="6400" width="5.5703125" style="442" customWidth="1"/>
    <col min="6401" max="6401" width="7.28515625" style="442" customWidth="1"/>
    <col min="6402" max="6402" width="6.85546875" style="442" customWidth="1"/>
    <col min="6403" max="6403" width="7.42578125" style="442" customWidth="1"/>
    <col min="6404" max="6404" width="8.5703125" style="442" customWidth="1"/>
    <col min="6405" max="6405" width="7" style="442" customWidth="1"/>
    <col min="6406" max="6406" width="7.5703125" style="442" customWidth="1"/>
    <col min="6407" max="6407" width="7.7109375" style="442" customWidth="1"/>
    <col min="6408" max="6408" width="7.140625" style="442" customWidth="1"/>
    <col min="6409" max="6409" width="7" style="442" customWidth="1"/>
    <col min="6410" max="6410" width="6.5703125" style="442" customWidth="1"/>
    <col min="6411" max="6412" width="7.7109375" style="442" customWidth="1"/>
    <col min="6413" max="6413" width="7.42578125" style="442" customWidth="1"/>
    <col min="6414" max="6414" width="6.42578125" style="442" customWidth="1"/>
    <col min="6415" max="6415" width="7.140625" style="442" customWidth="1"/>
    <col min="6416" max="6416" width="11.42578125" style="442"/>
    <col min="6417" max="6417" width="20" style="442" customWidth="1"/>
    <col min="6418" max="6418" width="9.5703125" style="442" customWidth="1"/>
    <col min="6419" max="6654" width="11.42578125" style="442"/>
    <col min="6655" max="6655" width="18.140625" style="442" customWidth="1"/>
    <col min="6656" max="6656" width="5.5703125" style="442" customWidth="1"/>
    <col min="6657" max="6657" width="7.28515625" style="442" customWidth="1"/>
    <col min="6658" max="6658" width="6.85546875" style="442" customWidth="1"/>
    <col min="6659" max="6659" width="7.42578125" style="442" customWidth="1"/>
    <col min="6660" max="6660" width="8.5703125" style="442" customWidth="1"/>
    <col min="6661" max="6661" width="7" style="442" customWidth="1"/>
    <col min="6662" max="6662" width="7.5703125" style="442" customWidth="1"/>
    <col min="6663" max="6663" width="7.7109375" style="442" customWidth="1"/>
    <col min="6664" max="6664" width="7.140625" style="442" customWidth="1"/>
    <col min="6665" max="6665" width="7" style="442" customWidth="1"/>
    <col min="6666" max="6666" width="6.5703125" style="442" customWidth="1"/>
    <col min="6667" max="6668" width="7.7109375" style="442" customWidth="1"/>
    <col min="6669" max="6669" width="7.42578125" style="442" customWidth="1"/>
    <col min="6670" max="6670" width="6.42578125" style="442" customWidth="1"/>
    <col min="6671" max="6671" width="7.140625" style="442" customWidth="1"/>
    <col min="6672" max="6672" width="11.42578125" style="442"/>
    <col min="6673" max="6673" width="20" style="442" customWidth="1"/>
    <col min="6674" max="6674" width="9.5703125" style="442" customWidth="1"/>
    <col min="6675" max="6910" width="11.42578125" style="442"/>
    <col min="6911" max="6911" width="18.140625" style="442" customWidth="1"/>
    <col min="6912" max="6912" width="5.5703125" style="442" customWidth="1"/>
    <col min="6913" max="6913" width="7.28515625" style="442" customWidth="1"/>
    <col min="6914" max="6914" width="6.85546875" style="442" customWidth="1"/>
    <col min="6915" max="6915" width="7.42578125" style="442" customWidth="1"/>
    <col min="6916" max="6916" width="8.5703125" style="442" customWidth="1"/>
    <col min="6917" max="6917" width="7" style="442" customWidth="1"/>
    <col min="6918" max="6918" width="7.5703125" style="442" customWidth="1"/>
    <col min="6919" max="6919" width="7.7109375" style="442" customWidth="1"/>
    <col min="6920" max="6920" width="7.140625" style="442" customWidth="1"/>
    <col min="6921" max="6921" width="7" style="442" customWidth="1"/>
    <col min="6922" max="6922" width="6.5703125" style="442" customWidth="1"/>
    <col min="6923" max="6924" width="7.7109375" style="442" customWidth="1"/>
    <col min="6925" max="6925" width="7.42578125" style="442" customWidth="1"/>
    <col min="6926" max="6926" width="6.42578125" style="442" customWidth="1"/>
    <col min="6927" max="6927" width="7.140625" style="442" customWidth="1"/>
    <col min="6928" max="6928" width="11.42578125" style="442"/>
    <col min="6929" max="6929" width="20" style="442" customWidth="1"/>
    <col min="6930" max="6930" width="9.5703125" style="442" customWidth="1"/>
    <col min="6931" max="7166" width="11.42578125" style="442"/>
    <col min="7167" max="7167" width="18.140625" style="442" customWidth="1"/>
    <col min="7168" max="7168" width="5.5703125" style="442" customWidth="1"/>
    <col min="7169" max="7169" width="7.28515625" style="442" customWidth="1"/>
    <col min="7170" max="7170" width="6.85546875" style="442" customWidth="1"/>
    <col min="7171" max="7171" width="7.42578125" style="442" customWidth="1"/>
    <col min="7172" max="7172" width="8.5703125" style="442" customWidth="1"/>
    <col min="7173" max="7173" width="7" style="442" customWidth="1"/>
    <col min="7174" max="7174" width="7.5703125" style="442" customWidth="1"/>
    <col min="7175" max="7175" width="7.7109375" style="442" customWidth="1"/>
    <col min="7176" max="7176" width="7.140625" style="442" customWidth="1"/>
    <col min="7177" max="7177" width="7" style="442" customWidth="1"/>
    <col min="7178" max="7178" width="6.5703125" style="442" customWidth="1"/>
    <col min="7179" max="7180" width="7.7109375" style="442" customWidth="1"/>
    <col min="7181" max="7181" width="7.42578125" style="442" customWidth="1"/>
    <col min="7182" max="7182" width="6.42578125" style="442" customWidth="1"/>
    <col min="7183" max="7183" width="7.140625" style="442" customWidth="1"/>
    <col min="7184" max="7184" width="11.42578125" style="442"/>
    <col min="7185" max="7185" width="20" style="442" customWidth="1"/>
    <col min="7186" max="7186" width="9.5703125" style="442" customWidth="1"/>
    <col min="7187" max="7422" width="11.42578125" style="442"/>
    <col min="7423" max="7423" width="18.140625" style="442" customWidth="1"/>
    <col min="7424" max="7424" width="5.5703125" style="442" customWidth="1"/>
    <col min="7425" max="7425" width="7.28515625" style="442" customWidth="1"/>
    <col min="7426" max="7426" width="6.85546875" style="442" customWidth="1"/>
    <col min="7427" max="7427" width="7.42578125" style="442" customWidth="1"/>
    <col min="7428" max="7428" width="8.5703125" style="442" customWidth="1"/>
    <col min="7429" max="7429" width="7" style="442" customWidth="1"/>
    <col min="7430" max="7430" width="7.5703125" style="442" customWidth="1"/>
    <col min="7431" max="7431" width="7.7109375" style="442" customWidth="1"/>
    <col min="7432" max="7432" width="7.140625" style="442" customWidth="1"/>
    <col min="7433" max="7433" width="7" style="442" customWidth="1"/>
    <col min="7434" max="7434" width="6.5703125" style="442" customWidth="1"/>
    <col min="7435" max="7436" width="7.7109375" style="442" customWidth="1"/>
    <col min="7437" max="7437" width="7.42578125" style="442" customWidth="1"/>
    <col min="7438" max="7438" width="6.42578125" style="442" customWidth="1"/>
    <col min="7439" max="7439" width="7.140625" style="442" customWidth="1"/>
    <col min="7440" max="7440" width="11.42578125" style="442"/>
    <col min="7441" max="7441" width="20" style="442" customWidth="1"/>
    <col min="7442" max="7442" width="9.5703125" style="442" customWidth="1"/>
    <col min="7443" max="7678" width="11.42578125" style="442"/>
    <col min="7679" max="7679" width="18.140625" style="442" customWidth="1"/>
    <col min="7680" max="7680" width="5.5703125" style="442" customWidth="1"/>
    <col min="7681" max="7681" width="7.28515625" style="442" customWidth="1"/>
    <col min="7682" max="7682" width="6.85546875" style="442" customWidth="1"/>
    <col min="7683" max="7683" width="7.42578125" style="442" customWidth="1"/>
    <col min="7684" max="7684" width="8.5703125" style="442" customWidth="1"/>
    <col min="7685" max="7685" width="7" style="442" customWidth="1"/>
    <col min="7686" max="7686" width="7.5703125" style="442" customWidth="1"/>
    <col min="7687" max="7687" width="7.7109375" style="442" customWidth="1"/>
    <col min="7688" max="7688" width="7.140625" style="442" customWidth="1"/>
    <col min="7689" max="7689" width="7" style="442" customWidth="1"/>
    <col min="7690" max="7690" width="6.5703125" style="442" customWidth="1"/>
    <col min="7691" max="7692" width="7.7109375" style="442" customWidth="1"/>
    <col min="7693" max="7693" width="7.42578125" style="442" customWidth="1"/>
    <col min="7694" max="7694" width="6.42578125" style="442" customWidth="1"/>
    <col min="7695" max="7695" width="7.140625" style="442" customWidth="1"/>
    <col min="7696" max="7696" width="11.42578125" style="442"/>
    <col min="7697" max="7697" width="20" style="442" customWidth="1"/>
    <col min="7698" max="7698" width="9.5703125" style="442" customWidth="1"/>
    <col min="7699" max="7934" width="11.42578125" style="442"/>
    <col min="7935" max="7935" width="18.140625" style="442" customWidth="1"/>
    <col min="7936" max="7936" width="5.5703125" style="442" customWidth="1"/>
    <col min="7937" max="7937" width="7.28515625" style="442" customWidth="1"/>
    <col min="7938" max="7938" width="6.85546875" style="442" customWidth="1"/>
    <col min="7939" max="7939" width="7.42578125" style="442" customWidth="1"/>
    <col min="7940" max="7940" width="8.5703125" style="442" customWidth="1"/>
    <col min="7941" max="7941" width="7" style="442" customWidth="1"/>
    <col min="7942" max="7942" width="7.5703125" style="442" customWidth="1"/>
    <col min="7943" max="7943" width="7.7109375" style="442" customWidth="1"/>
    <col min="7944" max="7944" width="7.140625" style="442" customWidth="1"/>
    <col min="7945" max="7945" width="7" style="442" customWidth="1"/>
    <col min="7946" max="7946" width="6.5703125" style="442" customWidth="1"/>
    <col min="7947" max="7948" width="7.7109375" style="442" customWidth="1"/>
    <col min="7949" max="7949" width="7.42578125" style="442" customWidth="1"/>
    <col min="7950" max="7950" width="6.42578125" style="442" customWidth="1"/>
    <col min="7951" max="7951" width="7.140625" style="442" customWidth="1"/>
    <col min="7952" max="7952" width="11.42578125" style="442"/>
    <col min="7953" max="7953" width="20" style="442" customWidth="1"/>
    <col min="7954" max="7954" width="9.5703125" style="442" customWidth="1"/>
    <col min="7955" max="8190" width="11.42578125" style="442"/>
    <col min="8191" max="8191" width="18.140625" style="442" customWidth="1"/>
    <col min="8192" max="8192" width="5.5703125" style="442" customWidth="1"/>
    <col min="8193" max="8193" width="7.28515625" style="442" customWidth="1"/>
    <col min="8194" max="8194" width="6.85546875" style="442" customWidth="1"/>
    <col min="8195" max="8195" width="7.42578125" style="442" customWidth="1"/>
    <col min="8196" max="8196" width="8.5703125" style="442" customWidth="1"/>
    <col min="8197" max="8197" width="7" style="442" customWidth="1"/>
    <col min="8198" max="8198" width="7.5703125" style="442" customWidth="1"/>
    <col min="8199" max="8199" width="7.7109375" style="442" customWidth="1"/>
    <col min="8200" max="8200" width="7.140625" style="442" customWidth="1"/>
    <col min="8201" max="8201" width="7" style="442" customWidth="1"/>
    <col min="8202" max="8202" width="6.5703125" style="442" customWidth="1"/>
    <col min="8203" max="8204" width="7.7109375" style="442" customWidth="1"/>
    <col min="8205" max="8205" width="7.42578125" style="442" customWidth="1"/>
    <col min="8206" max="8206" width="6.42578125" style="442" customWidth="1"/>
    <col min="8207" max="8207" width="7.140625" style="442" customWidth="1"/>
    <col min="8208" max="8208" width="11.42578125" style="442"/>
    <col min="8209" max="8209" width="20" style="442" customWidth="1"/>
    <col min="8210" max="8210" width="9.5703125" style="442" customWidth="1"/>
    <col min="8211" max="8446" width="11.42578125" style="442"/>
    <col min="8447" max="8447" width="18.140625" style="442" customWidth="1"/>
    <col min="8448" max="8448" width="5.5703125" style="442" customWidth="1"/>
    <col min="8449" max="8449" width="7.28515625" style="442" customWidth="1"/>
    <col min="8450" max="8450" width="6.85546875" style="442" customWidth="1"/>
    <col min="8451" max="8451" width="7.42578125" style="442" customWidth="1"/>
    <col min="8452" max="8452" width="8.5703125" style="442" customWidth="1"/>
    <col min="8453" max="8453" width="7" style="442" customWidth="1"/>
    <col min="8454" max="8454" width="7.5703125" style="442" customWidth="1"/>
    <col min="8455" max="8455" width="7.7109375" style="442" customWidth="1"/>
    <col min="8456" max="8456" width="7.140625" style="442" customWidth="1"/>
    <col min="8457" max="8457" width="7" style="442" customWidth="1"/>
    <col min="8458" max="8458" width="6.5703125" style="442" customWidth="1"/>
    <col min="8459" max="8460" width="7.7109375" style="442" customWidth="1"/>
    <col min="8461" max="8461" width="7.42578125" style="442" customWidth="1"/>
    <col min="8462" max="8462" width="6.42578125" style="442" customWidth="1"/>
    <col min="8463" max="8463" width="7.140625" style="442" customWidth="1"/>
    <col min="8464" max="8464" width="11.42578125" style="442"/>
    <col min="8465" max="8465" width="20" style="442" customWidth="1"/>
    <col min="8466" max="8466" width="9.5703125" style="442" customWidth="1"/>
    <col min="8467" max="8702" width="11.42578125" style="442"/>
    <col min="8703" max="8703" width="18.140625" style="442" customWidth="1"/>
    <col min="8704" max="8704" width="5.5703125" style="442" customWidth="1"/>
    <col min="8705" max="8705" width="7.28515625" style="442" customWidth="1"/>
    <col min="8706" max="8706" width="6.85546875" style="442" customWidth="1"/>
    <col min="8707" max="8707" width="7.42578125" style="442" customWidth="1"/>
    <col min="8708" max="8708" width="8.5703125" style="442" customWidth="1"/>
    <col min="8709" max="8709" width="7" style="442" customWidth="1"/>
    <col min="8710" max="8710" width="7.5703125" style="442" customWidth="1"/>
    <col min="8711" max="8711" width="7.7109375" style="442" customWidth="1"/>
    <col min="8712" max="8712" width="7.140625" style="442" customWidth="1"/>
    <col min="8713" max="8713" width="7" style="442" customWidth="1"/>
    <col min="8714" max="8714" width="6.5703125" style="442" customWidth="1"/>
    <col min="8715" max="8716" width="7.7109375" style="442" customWidth="1"/>
    <col min="8717" max="8717" width="7.42578125" style="442" customWidth="1"/>
    <col min="8718" max="8718" width="6.42578125" style="442" customWidth="1"/>
    <col min="8719" max="8719" width="7.140625" style="442" customWidth="1"/>
    <col min="8720" max="8720" width="11.42578125" style="442"/>
    <col min="8721" max="8721" width="20" style="442" customWidth="1"/>
    <col min="8722" max="8722" width="9.5703125" style="442" customWidth="1"/>
    <col min="8723" max="8958" width="11.42578125" style="442"/>
    <col min="8959" max="8959" width="18.140625" style="442" customWidth="1"/>
    <col min="8960" max="8960" width="5.5703125" style="442" customWidth="1"/>
    <col min="8961" max="8961" width="7.28515625" style="442" customWidth="1"/>
    <col min="8962" max="8962" width="6.85546875" style="442" customWidth="1"/>
    <col min="8963" max="8963" width="7.42578125" style="442" customWidth="1"/>
    <col min="8964" max="8964" width="8.5703125" style="442" customWidth="1"/>
    <col min="8965" max="8965" width="7" style="442" customWidth="1"/>
    <col min="8966" max="8966" width="7.5703125" style="442" customWidth="1"/>
    <col min="8967" max="8967" width="7.7109375" style="442" customWidth="1"/>
    <col min="8968" max="8968" width="7.140625" style="442" customWidth="1"/>
    <col min="8969" max="8969" width="7" style="442" customWidth="1"/>
    <col min="8970" max="8970" width="6.5703125" style="442" customWidth="1"/>
    <col min="8971" max="8972" width="7.7109375" style="442" customWidth="1"/>
    <col min="8973" max="8973" width="7.42578125" style="442" customWidth="1"/>
    <col min="8974" max="8974" width="6.42578125" style="442" customWidth="1"/>
    <col min="8975" max="8975" width="7.140625" style="442" customWidth="1"/>
    <col min="8976" max="8976" width="11.42578125" style="442"/>
    <col min="8977" max="8977" width="20" style="442" customWidth="1"/>
    <col min="8978" max="8978" width="9.5703125" style="442" customWidth="1"/>
    <col min="8979" max="9214" width="11.42578125" style="442"/>
    <col min="9215" max="9215" width="18.140625" style="442" customWidth="1"/>
    <col min="9216" max="9216" width="5.5703125" style="442" customWidth="1"/>
    <col min="9217" max="9217" width="7.28515625" style="442" customWidth="1"/>
    <col min="9218" max="9218" width="6.85546875" style="442" customWidth="1"/>
    <col min="9219" max="9219" width="7.42578125" style="442" customWidth="1"/>
    <col min="9220" max="9220" width="8.5703125" style="442" customWidth="1"/>
    <col min="9221" max="9221" width="7" style="442" customWidth="1"/>
    <col min="9222" max="9222" width="7.5703125" style="442" customWidth="1"/>
    <col min="9223" max="9223" width="7.7109375" style="442" customWidth="1"/>
    <col min="9224" max="9224" width="7.140625" style="442" customWidth="1"/>
    <col min="9225" max="9225" width="7" style="442" customWidth="1"/>
    <col min="9226" max="9226" width="6.5703125" style="442" customWidth="1"/>
    <col min="9227" max="9228" width="7.7109375" style="442" customWidth="1"/>
    <col min="9229" max="9229" width="7.42578125" style="442" customWidth="1"/>
    <col min="9230" max="9230" width="6.42578125" style="442" customWidth="1"/>
    <col min="9231" max="9231" width="7.140625" style="442" customWidth="1"/>
    <col min="9232" max="9232" width="11.42578125" style="442"/>
    <col min="9233" max="9233" width="20" style="442" customWidth="1"/>
    <col min="9234" max="9234" width="9.5703125" style="442" customWidth="1"/>
    <col min="9235" max="9470" width="11.42578125" style="442"/>
    <col min="9471" max="9471" width="18.140625" style="442" customWidth="1"/>
    <col min="9472" max="9472" width="5.5703125" style="442" customWidth="1"/>
    <col min="9473" max="9473" width="7.28515625" style="442" customWidth="1"/>
    <col min="9474" max="9474" width="6.85546875" style="442" customWidth="1"/>
    <col min="9475" max="9475" width="7.42578125" style="442" customWidth="1"/>
    <col min="9476" max="9476" width="8.5703125" style="442" customWidth="1"/>
    <col min="9477" max="9477" width="7" style="442" customWidth="1"/>
    <col min="9478" max="9478" width="7.5703125" style="442" customWidth="1"/>
    <col min="9479" max="9479" width="7.7109375" style="442" customWidth="1"/>
    <col min="9480" max="9480" width="7.140625" style="442" customWidth="1"/>
    <col min="9481" max="9481" width="7" style="442" customWidth="1"/>
    <col min="9482" max="9482" width="6.5703125" style="442" customWidth="1"/>
    <col min="9483" max="9484" width="7.7109375" style="442" customWidth="1"/>
    <col min="9485" max="9485" width="7.42578125" style="442" customWidth="1"/>
    <col min="9486" max="9486" width="6.42578125" style="442" customWidth="1"/>
    <col min="9487" max="9487" width="7.140625" style="442" customWidth="1"/>
    <col min="9488" max="9488" width="11.42578125" style="442"/>
    <col min="9489" max="9489" width="20" style="442" customWidth="1"/>
    <col min="9490" max="9490" width="9.5703125" style="442" customWidth="1"/>
    <col min="9491" max="9726" width="11.42578125" style="442"/>
    <col min="9727" max="9727" width="18.140625" style="442" customWidth="1"/>
    <col min="9728" max="9728" width="5.5703125" style="442" customWidth="1"/>
    <col min="9729" max="9729" width="7.28515625" style="442" customWidth="1"/>
    <col min="9730" max="9730" width="6.85546875" style="442" customWidth="1"/>
    <col min="9731" max="9731" width="7.42578125" style="442" customWidth="1"/>
    <col min="9732" max="9732" width="8.5703125" style="442" customWidth="1"/>
    <col min="9733" max="9733" width="7" style="442" customWidth="1"/>
    <col min="9734" max="9734" width="7.5703125" style="442" customWidth="1"/>
    <col min="9735" max="9735" width="7.7109375" style="442" customWidth="1"/>
    <col min="9736" max="9736" width="7.140625" style="442" customWidth="1"/>
    <col min="9737" max="9737" width="7" style="442" customWidth="1"/>
    <col min="9738" max="9738" width="6.5703125" style="442" customWidth="1"/>
    <col min="9739" max="9740" width="7.7109375" style="442" customWidth="1"/>
    <col min="9741" max="9741" width="7.42578125" style="442" customWidth="1"/>
    <col min="9742" max="9742" width="6.42578125" style="442" customWidth="1"/>
    <col min="9743" max="9743" width="7.140625" style="442" customWidth="1"/>
    <col min="9744" max="9744" width="11.42578125" style="442"/>
    <col min="9745" max="9745" width="20" style="442" customWidth="1"/>
    <col min="9746" max="9746" width="9.5703125" style="442" customWidth="1"/>
    <col min="9747" max="9982" width="11.42578125" style="442"/>
    <col min="9983" max="9983" width="18.140625" style="442" customWidth="1"/>
    <col min="9984" max="9984" width="5.5703125" style="442" customWidth="1"/>
    <col min="9985" max="9985" width="7.28515625" style="442" customWidth="1"/>
    <col min="9986" max="9986" width="6.85546875" style="442" customWidth="1"/>
    <col min="9987" max="9987" width="7.42578125" style="442" customWidth="1"/>
    <col min="9988" max="9988" width="8.5703125" style="442" customWidth="1"/>
    <col min="9989" max="9989" width="7" style="442" customWidth="1"/>
    <col min="9990" max="9990" width="7.5703125" style="442" customWidth="1"/>
    <col min="9991" max="9991" width="7.7109375" style="442" customWidth="1"/>
    <col min="9992" max="9992" width="7.140625" style="442" customWidth="1"/>
    <col min="9993" max="9993" width="7" style="442" customWidth="1"/>
    <col min="9994" max="9994" width="6.5703125" style="442" customWidth="1"/>
    <col min="9995" max="9996" width="7.7109375" style="442" customWidth="1"/>
    <col min="9997" max="9997" width="7.42578125" style="442" customWidth="1"/>
    <col min="9998" max="9998" width="6.42578125" style="442" customWidth="1"/>
    <col min="9999" max="9999" width="7.140625" style="442" customWidth="1"/>
    <col min="10000" max="10000" width="11.42578125" style="442"/>
    <col min="10001" max="10001" width="20" style="442" customWidth="1"/>
    <col min="10002" max="10002" width="9.5703125" style="442" customWidth="1"/>
    <col min="10003" max="10238" width="11.42578125" style="442"/>
    <col min="10239" max="10239" width="18.140625" style="442" customWidth="1"/>
    <col min="10240" max="10240" width="5.5703125" style="442" customWidth="1"/>
    <col min="10241" max="10241" width="7.28515625" style="442" customWidth="1"/>
    <col min="10242" max="10242" width="6.85546875" style="442" customWidth="1"/>
    <col min="10243" max="10243" width="7.42578125" style="442" customWidth="1"/>
    <col min="10244" max="10244" width="8.5703125" style="442" customWidth="1"/>
    <col min="10245" max="10245" width="7" style="442" customWidth="1"/>
    <col min="10246" max="10246" width="7.5703125" style="442" customWidth="1"/>
    <col min="10247" max="10247" width="7.7109375" style="442" customWidth="1"/>
    <col min="10248" max="10248" width="7.140625" style="442" customWidth="1"/>
    <col min="10249" max="10249" width="7" style="442" customWidth="1"/>
    <col min="10250" max="10250" width="6.5703125" style="442" customWidth="1"/>
    <col min="10251" max="10252" width="7.7109375" style="442" customWidth="1"/>
    <col min="10253" max="10253" width="7.42578125" style="442" customWidth="1"/>
    <col min="10254" max="10254" width="6.42578125" style="442" customWidth="1"/>
    <col min="10255" max="10255" width="7.140625" style="442" customWidth="1"/>
    <col min="10256" max="10256" width="11.42578125" style="442"/>
    <col min="10257" max="10257" width="20" style="442" customWidth="1"/>
    <col min="10258" max="10258" width="9.5703125" style="442" customWidth="1"/>
    <col min="10259" max="10494" width="11.42578125" style="442"/>
    <col min="10495" max="10495" width="18.140625" style="442" customWidth="1"/>
    <col min="10496" max="10496" width="5.5703125" style="442" customWidth="1"/>
    <col min="10497" max="10497" width="7.28515625" style="442" customWidth="1"/>
    <col min="10498" max="10498" width="6.85546875" style="442" customWidth="1"/>
    <col min="10499" max="10499" width="7.42578125" style="442" customWidth="1"/>
    <col min="10500" max="10500" width="8.5703125" style="442" customWidth="1"/>
    <col min="10501" max="10501" width="7" style="442" customWidth="1"/>
    <col min="10502" max="10502" width="7.5703125" style="442" customWidth="1"/>
    <col min="10503" max="10503" width="7.7109375" style="442" customWidth="1"/>
    <col min="10504" max="10504" width="7.140625" style="442" customWidth="1"/>
    <col min="10505" max="10505" width="7" style="442" customWidth="1"/>
    <col min="10506" max="10506" width="6.5703125" style="442" customWidth="1"/>
    <col min="10507" max="10508" width="7.7109375" style="442" customWidth="1"/>
    <col min="10509" max="10509" width="7.42578125" style="442" customWidth="1"/>
    <col min="10510" max="10510" width="6.42578125" style="442" customWidth="1"/>
    <col min="10511" max="10511" width="7.140625" style="442" customWidth="1"/>
    <col min="10512" max="10512" width="11.42578125" style="442"/>
    <col min="10513" max="10513" width="20" style="442" customWidth="1"/>
    <col min="10514" max="10514" width="9.5703125" style="442" customWidth="1"/>
    <col min="10515" max="10750" width="11.42578125" style="442"/>
    <col min="10751" max="10751" width="18.140625" style="442" customWidth="1"/>
    <col min="10752" max="10752" width="5.5703125" style="442" customWidth="1"/>
    <col min="10753" max="10753" width="7.28515625" style="442" customWidth="1"/>
    <col min="10754" max="10754" width="6.85546875" style="442" customWidth="1"/>
    <col min="10755" max="10755" width="7.42578125" style="442" customWidth="1"/>
    <col min="10756" max="10756" width="8.5703125" style="442" customWidth="1"/>
    <col min="10757" max="10757" width="7" style="442" customWidth="1"/>
    <col min="10758" max="10758" width="7.5703125" style="442" customWidth="1"/>
    <col min="10759" max="10759" width="7.7109375" style="442" customWidth="1"/>
    <col min="10760" max="10760" width="7.140625" style="442" customWidth="1"/>
    <col min="10761" max="10761" width="7" style="442" customWidth="1"/>
    <col min="10762" max="10762" width="6.5703125" style="442" customWidth="1"/>
    <col min="10763" max="10764" width="7.7109375" style="442" customWidth="1"/>
    <col min="10765" max="10765" width="7.42578125" style="442" customWidth="1"/>
    <col min="10766" max="10766" width="6.42578125" style="442" customWidth="1"/>
    <col min="10767" max="10767" width="7.140625" style="442" customWidth="1"/>
    <col min="10768" max="10768" width="11.42578125" style="442"/>
    <col min="10769" max="10769" width="20" style="442" customWidth="1"/>
    <col min="10770" max="10770" width="9.5703125" style="442" customWidth="1"/>
    <col min="10771" max="11006" width="11.42578125" style="442"/>
    <col min="11007" max="11007" width="18.140625" style="442" customWidth="1"/>
    <col min="11008" max="11008" width="5.5703125" style="442" customWidth="1"/>
    <col min="11009" max="11009" width="7.28515625" style="442" customWidth="1"/>
    <col min="11010" max="11010" width="6.85546875" style="442" customWidth="1"/>
    <col min="11011" max="11011" width="7.42578125" style="442" customWidth="1"/>
    <col min="11012" max="11012" width="8.5703125" style="442" customWidth="1"/>
    <col min="11013" max="11013" width="7" style="442" customWidth="1"/>
    <col min="11014" max="11014" width="7.5703125" style="442" customWidth="1"/>
    <col min="11015" max="11015" width="7.7109375" style="442" customWidth="1"/>
    <col min="11016" max="11016" width="7.140625" style="442" customWidth="1"/>
    <col min="11017" max="11017" width="7" style="442" customWidth="1"/>
    <col min="11018" max="11018" width="6.5703125" style="442" customWidth="1"/>
    <col min="11019" max="11020" width="7.7109375" style="442" customWidth="1"/>
    <col min="11021" max="11021" width="7.42578125" style="442" customWidth="1"/>
    <col min="11022" max="11022" width="6.42578125" style="442" customWidth="1"/>
    <col min="11023" max="11023" width="7.140625" style="442" customWidth="1"/>
    <col min="11024" max="11024" width="11.42578125" style="442"/>
    <col min="11025" max="11025" width="20" style="442" customWidth="1"/>
    <col min="11026" max="11026" width="9.5703125" style="442" customWidth="1"/>
    <col min="11027" max="11262" width="11.42578125" style="442"/>
    <col min="11263" max="11263" width="18.140625" style="442" customWidth="1"/>
    <col min="11264" max="11264" width="5.5703125" style="442" customWidth="1"/>
    <col min="11265" max="11265" width="7.28515625" style="442" customWidth="1"/>
    <col min="11266" max="11266" width="6.85546875" style="442" customWidth="1"/>
    <col min="11267" max="11267" width="7.42578125" style="442" customWidth="1"/>
    <col min="11268" max="11268" width="8.5703125" style="442" customWidth="1"/>
    <col min="11269" max="11269" width="7" style="442" customWidth="1"/>
    <col min="11270" max="11270" width="7.5703125" style="442" customWidth="1"/>
    <col min="11271" max="11271" width="7.7109375" style="442" customWidth="1"/>
    <col min="11272" max="11272" width="7.140625" style="442" customWidth="1"/>
    <col min="11273" max="11273" width="7" style="442" customWidth="1"/>
    <col min="11274" max="11274" width="6.5703125" style="442" customWidth="1"/>
    <col min="11275" max="11276" width="7.7109375" style="442" customWidth="1"/>
    <col min="11277" max="11277" width="7.42578125" style="442" customWidth="1"/>
    <col min="11278" max="11278" width="6.42578125" style="442" customWidth="1"/>
    <col min="11279" max="11279" width="7.140625" style="442" customWidth="1"/>
    <col min="11280" max="11280" width="11.42578125" style="442"/>
    <col min="11281" max="11281" width="20" style="442" customWidth="1"/>
    <col min="11282" max="11282" width="9.5703125" style="442" customWidth="1"/>
    <col min="11283" max="11518" width="11.42578125" style="442"/>
    <col min="11519" max="11519" width="18.140625" style="442" customWidth="1"/>
    <col min="11520" max="11520" width="5.5703125" style="442" customWidth="1"/>
    <col min="11521" max="11521" width="7.28515625" style="442" customWidth="1"/>
    <col min="11522" max="11522" width="6.85546875" style="442" customWidth="1"/>
    <col min="11523" max="11523" width="7.42578125" style="442" customWidth="1"/>
    <col min="11524" max="11524" width="8.5703125" style="442" customWidth="1"/>
    <col min="11525" max="11525" width="7" style="442" customWidth="1"/>
    <col min="11526" max="11526" width="7.5703125" style="442" customWidth="1"/>
    <col min="11527" max="11527" width="7.7109375" style="442" customWidth="1"/>
    <col min="11528" max="11528" width="7.140625" style="442" customWidth="1"/>
    <col min="11529" max="11529" width="7" style="442" customWidth="1"/>
    <col min="11530" max="11530" width="6.5703125" style="442" customWidth="1"/>
    <col min="11531" max="11532" width="7.7109375" style="442" customWidth="1"/>
    <col min="11533" max="11533" width="7.42578125" style="442" customWidth="1"/>
    <col min="11534" max="11534" width="6.42578125" style="442" customWidth="1"/>
    <col min="11535" max="11535" width="7.140625" style="442" customWidth="1"/>
    <col min="11536" max="11536" width="11.42578125" style="442"/>
    <col min="11537" max="11537" width="20" style="442" customWidth="1"/>
    <col min="11538" max="11538" width="9.5703125" style="442" customWidth="1"/>
    <col min="11539" max="11774" width="11.42578125" style="442"/>
    <col min="11775" max="11775" width="18.140625" style="442" customWidth="1"/>
    <col min="11776" max="11776" width="5.5703125" style="442" customWidth="1"/>
    <col min="11777" max="11777" width="7.28515625" style="442" customWidth="1"/>
    <col min="11778" max="11778" width="6.85546875" style="442" customWidth="1"/>
    <col min="11779" max="11779" width="7.42578125" style="442" customWidth="1"/>
    <col min="11780" max="11780" width="8.5703125" style="442" customWidth="1"/>
    <col min="11781" max="11781" width="7" style="442" customWidth="1"/>
    <col min="11782" max="11782" width="7.5703125" style="442" customWidth="1"/>
    <col min="11783" max="11783" width="7.7109375" style="442" customWidth="1"/>
    <col min="11784" max="11784" width="7.140625" style="442" customWidth="1"/>
    <col min="11785" max="11785" width="7" style="442" customWidth="1"/>
    <col min="11786" max="11786" width="6.5703125" style="442" customWidth="1"/>
    <col min="11787" max="11788" width="7.7109375" style="442" customWidth="1"/>
    <col min="11789" max="11789" width="7.42578125" style="442" customWidth="1"/>
    <col min="11790" max="11790" width="6.42578125" style="442" customWidth="1"/>
    <col min="11791" max="11791" width="7.140625" style="442" customWidth="1"/>
    <col min="11792" max="11792" width="11.42578125" style="442"/>
    <col min="11793" max="11793" width="20" style="442" customWidth="1"/>
    <col min="11794" max="11794" width="9.5703125" style="442" customWidth="1"/>
    <col min="11795" max="12030" width="11.42578125" style="442"/>
    <col min="12031" max="12031" width="18.140625" style="442" customWidth="1"/>
    <col min="12032" max="12032" width="5.5703125" style="442" customWidth="1"/>
    <col min="12033" max="12033" width="7.28515625" style="442" customWidth="1"/>
    <col min="12034" max="12034" width="6.85546875" style="442" customWidth="1"/>
    <col min="12035" max="12035" width="7.42578125" style="442" customWidth="1"/>
    <col min="12036" max="12036" width="8.5703125" style="442" customWidth="1"/>
    <col min="12037" max="12037" width="7" style="442" customWidth="1"/>
    <col min="12038" max="12038" width="7.5703125" style="442" customWidth="1"/>
    <col min="12039" max="12039" width="7.7109375" style="442" customWidth="1"/>
    <col min="12040" max="12040" width="7.140625" style="442" customWidth="1"/>
    <col min="12041" max="12041" width="7" style="442" customWidth="1"/>
    <col min="12042" max="12042" width="6.5703125" style="442" customWidth="1"/>
    <col min="12043" max="12044" width="7.7109375" style="442" customWidth="1"/>
    <col min="12045" max="12045" width="7.42578125" style="442" customWidth="1"/>
    <col min="12046" max="12046" width="6.42578125" style="442" customWidth="1"/>
    <col min="12047" max="12047" width="7.140625" style="442" customWidth="1"/>
    <col min="12048" max="12048" width="11.42578125" style="442"/>
    <col min="12049" max="12049" width="20" style="442" customWidth="1"/>
    <col min="12050" max="12050" width="9.5703125" style="442" customWidth="1"/>
    <col min="12051" max="12286" width="11.42578125" style="442"/>
    <col min="12287" max="12287" width="18.140625" style="442" customWidth="1"/>
    <col min="12288" max="12288" width="5.5703125" style="442" customWidth="1"/>
    <col min="12289" max="12289" width="7.28515625" style="442" customWidth="1"/>
    <col min="12290" max="12290" width="6.85546875" style="442" customWidth="1"/>
    <col min="12291" max="12291" width="7.42578125" style="442" customWidth="1"/>
    <col min="12292" max="12292" width="8.5703125" style="442" customWidth="1"/>
    <col min="12293" max="12293" width="7" style="442" customWidth="1"/>
    <col min="12294" max="12294" width="7.5703125" style="442" customWidth="1"/>
    <col min="12295" max="12295" width="7.7109375" style="442" customWidth="1"/>
    <col min="12296" max="12296" width="7.140625" style="442" customWidth="1"/>
    <col min="12297" max="12297" width="7" style="442" customWidth="1"/>
    <col min="12298" max="12298" width="6.5703125" style="442" customWidth="1"/>
    <col min="12299" max="12300" width="7.7109375" style="442" customWidth="1"/>
    <col min="12301" max="12301" width="7.42578125" style="442" customWidth="1"/>
    <col min="12302" max="12302" width="6.42578125" style="442" customWidth="1"/>
    <col min="12303" max="12303" width="7.140625" style="442" customWidth="1"/>
    <col min="12304" max="12304" width="11.42578125" style="442"/>
    <col min="12305" max="12305" width="20" style="442" customWidth="1"/>
    <col min="12306" max="12306" width="9.5703125" style="442" customWidth="1"/>
    <col min="12307" max="12542" width="11.42578125" style="442"/>
    <col min="12543" max="12543" width="18.140625" style="442" customWidth="1"/>
    <col min="12544" max="12544" width="5.5703125" style="442" customWidth="1"/>
    <col min="12545" max="12545" width="7.28515625" style="442" customWidth="1"/>
    <col min="12546" max="12546" width="6.85546875" style="442" customWidth="1"/>
    <col min="12547" max="12547" width="7.42578125" style="442" customWidth="1"/>
    <col min="12548" max="12548" width="8.5703125" style="442" customWidth="1"/>
    <col min="12549" max="12549" width="7" style="442" customWidth="1"/>
    <col min="12550" max="12550" width="7.5703125" style="442" customWidth="1"/>
    <col min="12551" max="12551" width="7.7109375" style="442" customWidth="1"/>
    <col min="12552" max="12552" width="7.140625" style="442" customWidth="1"/>
    <col min="12553" max="12553" width="7" style="442" customWidth="1"/>
    <col min="12554" max="12554" width="6.5703125" style="442" customWidth="1"/>
    <col min="12555" max="12556" width="7.7109375" style="442" customWidth="1"/>
    <col min="12557" max="12557" width="7.42578125" style="442" customWidth="1"/>
    <col min="12558" max="12558" width="6.42578125" style="442" customWidth="1"/>
    <col min="12559" max="12559" width="7.140625" style="442" customWidth="1"/>
    <col min="12560" max="12560" width="11.42578125" style="442"/>
    <col min="12561" max="12561" width="20" style="442" customWidth="1"/>
    <col min="12562" max="12562" width="9.5703125" style="442" customWidth="1"/>
    <col min="12563" max="12798" width="11.42578125" style="442"/>
    <col min="12799" max="12799" width="18.140625" style="442" customWidth="1"/>
    <col min="12800" max="12800" width="5.5703125" style="442" customWidth="1"/>
    <col min="12801" max="12801" width="7.28515625" style="442" customWidth="1"/>
    <col min="12802" max="12802" width="6.85546875" style="442" customWidth="1"/>
    <col min="12803" max="12803" width="7.42578125" style="442" customWidth="1"/>
    <col min="12804" max="12804" width="8.5703125" style="442" customWidth="1"/>
    <col min="12805" max="12805" width="7" style="442" customWidth="1"/>
    <col min="12806" max="12806" width="7.5703125" style="442" customWidth="1"/>
    <col min="12807" max="12807" width="7.7109375" style="442" customWidth="1"/>
    <col min="12808" max="12808" width="7.140625" style="442" customWidth="1"/>
    <col min="12809" max="12809" width="7" style="442" customWidth="1"/>
    <col min="12810" max="12810" width="6.5703125" style="442" customWidth="1"/>
    <col min="12811" max="12812" width="7.7109375" style="442" customWidth="1"/>
    <col min="12813" max="12813" width="7.42578125" style="442" customWidth="1"/>
    <col min="12814" max="12814" width="6.42578125" style="442" customWidth="1"/>
    <col min="12815" max="12815" width="7.140625" style="442" customWidth="1"/>
    <col min="12816" max="12816" width="11.42578125" style="442"/>
    <col min="12817" max="12817" width="20" style="442" customWidth="1"/>
    <col min="12818" max="12818" width="9.5703125" style="442" customWidth="1"/>
    <col min="12819" max="13054" width="11.42578125" style="442"/>
    <col min="13055" max="13055" width="18.140625" style="442" customWidth="1"/>
    <col min="13056" max="13056" width="5.5703125" style="442" customWidth="1"/>
    <col min="13057" max="13057" width="7.28515625" style="442" customWidth="1"/>
    <col min="13058" max="13058" width="6.85546875" style="442" customWidth="1"/>
    <col min="13059" max="13059" width="7.42578125" style="442" customWidth="1"/>
    <col min="13060" max="13060" width="8.5703125" style="442" customWidth="1"/>
    <col min="13061" max="13061" width="7" style="442" customWidth="1"/>
    <col min="13062" max="13062" width="7.5703125" style="442" customWidth="1"/>
    <col min="13063" max="13063" width="7.7109375" style="442" customWidth="1"/>
    <col min="13064" max="13064" width="7.140625" style="442" customWidth="1"/>
    <col min="13065" max="13065" width="7" style="442" customWidth="1"/>
    <col min="13066" max="13066" width="6.5703125" style="442" customWidth="1"/>
    <col min="13067" max="13068" width="7.7109375" style="442" customWidth="1"/>
    <col min="13069" max="13069" width="7.42578125" style="442" customWidth="1"/>
    <col min="13070" max="13070" width="6.42578125" style="442" customWidth="1"/>
    <col min="13071" max="13071" width="7.140625" style="442" customWidth="1"/>
    <col min="13072" max="13072" width="11.42578125" style="442"/>
    <col min="13073" max="13073" width="20" style="442" customWidth="1"/>
    <col min="13074" max="13074" width="9.5703125" style="442" customWidth="1"/>
    <col min="13075" max="13310" width="11.42578125" style="442"/>
    <col min="13311" max="13311" width="18.140625" style="442" customWidth="1"/>
    <col min="13312" max="13312" width="5.5703125" style="442" customWidth="1"/>
    <col min="13313" max="13313" width="7.28515625" style="442" customWidth="1"/>
    <col min="13314" max="13314" width="6.85546875" style="442" customWidth="1"/>
    <col min="13315" max="13315" width="7.42578125" style="442" customWidth="1"/>
    <col min="13316" max="13316" width="8.5703125" style="442" customWidth="1"/>
    <col min="13317" max="13317" width="7" style="442" customWidth="1"/>
    <col min="13318" max="13318" width="7.5703125" style="442" customWidth="1"/>
    <col min="13319" max="13319" width="7.7109375" style="442" customWidth="1"/>
    <col min="13320" max="13320" width="7.140625" style="442" customWidth="1"/>
    <col min="13321" max="13321" width="7" style="442" customWidth="1"/>
    <col min="13322" max="13322" width="6.5703125" style="442" customWidth="1"/>
    <col min="13323" max="13324" width="7.7109375" style="442" customWidth="1"/>
    <col min="13325" max="13325" width="7.42578125" style="442" customWidth="1"/>
    <col min="13326" max="13326" width="6.42578125" style="442" customWidth="1"/>
    <col min="13327" max="13327" width="7.140625" style="442" customWidth="1"/>
    <col min="13328" max="13328" width="11.42578125" style="442"/>
    <col min="13329" max="13329" width="20" style="442" customWidth="1"/>
    <col min="13330" max="13330" width="9.5703125" style="442" customWidth="1"/>
    <col min="13331" max="13566" width="11.42578125" style="442"/>
    <col min="13567" max="13567" width="18.140625" style="442" customWidth="1"/>
    <col min="13568" max="13568" width="5.5703125" style="442" customWidth="1"/>
    <col min="13569" max="13569" width="7.28515625" style="442" customWidth="1"/>
    <col min="13570" max="13570" width="6.85546875" style="442" customWidth="1"/>
    <col min="13571" max="13571" width="7.42578125" style="442" customWidth="1"/>
    <col min="13572" max="13572" width="8.5703125" style="442" customWidth="1"/>
    <col min="13573" max="13573" width="7" style="442" customWidth="1"/>
    <col min="13574" max="13574" width="7.5703125" style="442" customWidth="1"/>
    <col min="13575" max="13575" width="7.7109375" style="442" customWidth="1"/>
    <col min="13576" max="13576" width="7.140625" style="442" customWidth="1"/>
    <col min="13577" max="13577" width="7" style="442" customWidth="1"/>
    <col min="13578" max="13578" width="6.5703125" style="442" customWidth="1"/>
    <col min="13579" max="13580" width="7.7109375" style="442" customWidth="1"/>
    <col min="13581" max="13581" width="7.42578125" style="442" customWidth="1"/>
    <col min="13582" max="13582" width="6.42578125" style="442" customWidth="1"/>
    <col min="13583" max="13583" width="7.140625" style="442" customWidth="1"/>
    <col min="13584" max="13584" width="11.42578125" style="442"/>
    <col min="13585" max="13585" width="20" style="442" customWidth="1"/>
    <col min="13586" max="13586" width="9.5703125" style="442" customWidth="1"/>
    <col min="13587" max="13822" width="11.42578125" style="442"/>
    <col min="13823" max="13823" width="18.140625" style="442" customWidth="1"/>
    <col min="13824" max="13824" width="5.5703125" style="442" customWidth="1"/>
    <col min="13825" max="13825" width="7.28515625" style="442" customWidth="1"/>
    <col min="13826" max="13826" width="6.85546875" style="442" customWidth="1"/>
    <col min="13827" max="13827" width="7.42578125" style="442" customWidth="1"/>
    <col min="13828" max="13828" width="8.5703125" style="442" customWidth="1"/>
    <col min="13829" max="13829" width="7" style="442" customWidth="1"/>
    <col min="13830" max="13830" width="7.5703125" style="442" customWidth="1"/>
    <col min="13831" max="13831" width="7.7109375" style="442" customWidth="1"/>
    <col min="13832" max="13832" width="7.140625" style="442" customWidth="1"/>
    <col min="13833" max="13833" width="7" style="442" customWidth="1"/>
    <col min="13834" max="13834" width="6.5703125" style="442" customWidth="1"/>
    <col min="13835" max="13836" width="7.7109375" style="442" customWidth="1"/>
    <col min="13837" max="13837" width="7.42578125" style="442" customWidth="1"/>
    <col min="13838" max="13838" width="6.42578125" style="442" customWidth="1"/>
    <col min="13839" max="13839" width="7.140625" style="442" customWidth="1"/>
    <col min="13840" max="13840" width="11.42578125" style="442"/>
    <col min="13841" max="13841" width="20" style="442" customWidth="1"/>
    <col min="13842" max="13842" width="9.5703125" style="442" customWidth="1"/>
    <col min="13843" max="14078" width="11.42578125" style="442"/>
    <col min="14079" max="14079" width="18.140625" style="442" customWidth="1"/>
    <col min="14080" max="14080" width="5.5703125" style="442" customWidth="1"/>
    <col min="14081" max="14081" width="7.28515625" style="442" customWidth="1"/>
    <col min="14082" max="14082" width="6.85546875" style="442" customWidth="1"/>
    <col min="14083" max="14083" width="7.42578125" style="442" customWidth="1"/>
    <col min="14084" max="14084" width="8.5703125" style="442" customWidth="1"/>
    <col min="14085" max="14085" width="7" style="442" customWidth="1"/>
    <col min="14086" max="14086" width="7.5703125" style="442" customWidth="1"/>
    <col min="14087" max="14087" width="7.7109375" style="442" customWidth="1"/>
    <col min="14088" max="14088" width="7.140625" style="442" customWidth="1"/>
    <col min="14089" max="14089" width="7" style="442" customWidth="1"/>
    <col min="14090" max="14090" width="6.5703125" style="442" customWidth="1"/>
    <col min="14091" max="14092" width="7.7109375" style="442" customWidth="1"/>
    <col min="14093" max="14093" width="7.42578125" style="442" customWidth="1"/>
    <col min="14094" max="14094" width="6.42578125" style="442" customWidth="1"/>
    <col min="14095" max="14095" width="7.140625" style="442" customWidth="1"/>
    <col min="14096" max="14096" width="11.42578125" style="442"/>
    <col min="14097" max="14097" width="20" style="442" customWidth="1"/>
    <col min="14098" max="14098" width="9.5703125" style="442" customWidth="1"/>
    <col min="14099" max="14334" width="11.42578125" style="442"/>
    <col min="14335" max="14335" width="18.140625" style="442" customWidth="1"/>
    <col min="14336" max="14336" width="5.5703125" style="442" customWidth="1"/>
    <col min="14337" max="14337" width="7.28515625" style="442" customWidth="1"/>
    <col min="14338" max="14338" width="6.85546875" style="442" customWidth="1"/>
    <col min="14339" max="14339" width="7.42578125" style="442" customWidth="1"/>
    <col min="14340" max="14340" width="8.5703125" style="442" customWidth="1"/>
    <col min="14341" max="14341" width="7" style="442" customWidth="1"/>
    <col min="14342" max="14342" width="7.5703125" style="442" customWidth="1"/>
    <col min="14343" max="14343" width="7.7109375" style="442" customWidth="1"/>
    <col min="14344" max="14344" width="7.140625" style="442" customWidth="1"/>
    <col min="14345" max="14345" width="7" style="442" customWidth="1"/>
    <col min="14346" max="14346" width="6.5703125" style="442" customWidth="1"/>
    <col min="14347" max="14348" width="7.7109375" style="442" customWidth="1"/>
    <col min="14349" max="14349" width="7.42578125" style="442" customWidth="1"/>
    <col min="14350" max="14350" width="6.42578125" style="442" customWidth="1"/>
    <col min="14351" max="14351" width="7.140625" style="442" customWidth="1"/>
    <col min="14352" max="14352" width="11.42578125" style="442"/>
    <col min="14353" max="14353" width="20" style="442" customWidth="1"/>
    <col min="14354" max="14354" width="9.5703125" style="442" customWidth="1"/>
    <col min="14355" max="14590" width="11.42578125" style="442"/>
    <col min="14591" max="14591" width="18.140625" style="442" customWidth="1"/>
    <col min="14592" max="14592" width="5.5703125" style="442" customWidth="1"/>
    <col min="14593" max="14593" width="7.28515625" style="442" customWidth="1"/>
    <col min="14594" max="14594" width="6.85546875" style="442" customWidth="1"/>
    <col min="14595" max="14595" width="7.42578125" style="442" customWidth="1"/>
    <col min="14596" max="14596" width="8.5703125" style="442" customWidth="1"/>
    <col min="14597" max="14597" width="7" style="442" customWidth="1"/>
    <col min="14598" max="14598" width="7.5703125" style="442" customWidth="1"/>
    <col min="14599" max="14599" width="7.7109375" style="442" customWidth="1"/>
    <col min="14600" max="14600" width="7.140625" style="442" customWidth="1"/>
    <col min="14601" max="14601" width="7" style="442" customWidth="1"/>
    <col min="14602" max="14602" width="6.5703125" style="442" customWidth="1"/>
    <col min="14603" max="14604" width="7.7109375" style="442" customWidth="1"/>
    <col min="14605" max="14605" width="7.42578125" style="442" customWidth="1"/>
    <col min="14606" max="14606" width="6.42578125" style="442" customWidth="1"/>
    <col min="14607" max="14607" width="7.140625" style="442" customWidth="1"/>
    <col min="14608" max="14608" width="11.42578125" style="442"/>
    <col min="14609" max="14609" width="20" style="442" customWidth="1"/>
    <col min="14610" max="14610" width="9.5703125" style="442" customWidth="1"/>
    <col min="14611" max="14846" width="11.42578125" style="442"/>
    <col min="14847" max="14847" width="18.140625" style="442" customWidth="1"/>
    <col min="14848" max="14848" width="5.5703125" style="442" customWidth="1"/>
    <col min="14849" max="14849" width="7.28515625" style="442" customWidth="1"/>
    <col min="14850" max="14850" width="6.85546875" style="442" customWidth="1"/>
    <col min="14851" max="14851" width="7.42578125" style="442" customWidth="1"/>
    <col min="14852" max="14852" width="8.5703125" style="442" customWidth="1"/>
    <col min="14853" max="14853" width="7" style="442" customWidth="1"/>
    <col min="14854" max="14854" width="7.5703125" style="442" customWidth="1"/>
    <col min="14855" max="14855" width="7.7109375" style="442" customWidth="1"/>
    <col min="14856" max="14856" width="7.140625" style="442" customWidth="1"/>
    <col min="14857" max="14857" width="7" style="442" customWidth="1"/>
    <col min="14858" max="14858" width="6.5703125" style="442" customWidth="1"/>
    <col min="14859" max="14860" width="7.7109375" style="442" customWidth="1"/>
    <col min="14861" max="14861" width="7.42578125" style="442" customWidth="1"/>
    <col min="14862" max="14862" width="6.42578125" style="442" customWidth="1"/>
    <col min="14863" max="14863" width="7.140625" style="442" customWidth="1"/>
    <col min="14864" max="14864" width="11.42578125" style="442"/>
    <col min="14865" max="14865" width="20" style="442" customWidth="1"/>
    <col min="14866" max="14866" width="9.5703125" style="442" customWidth="1"/>
    <col min="14867" max="15102" width="11.42578125" style="442"/>
    <col min="15103" max="15103" width="18.140625" style="442" customWidth="1"/>
    <col min="15104" max="15104" width="5.5703125" style="442" customWidth="1"/>
    <col min="15105" max="15105" width="7.28515625" style="442" customWidth="1"/>
    <col min="15106" max="15106" width="6.85546875" style="442" customWidth="1"/>
    <col min="15107" max="15107" width="7.42578125" style="442" customWidth="1"/>
    <col min="15108" max="15108" width="8.5703125" style="442" customWidth="1"/>
    <col min="15109" max="15109" width="7" style="442" customWidth="1"/>
    <col min="15110" max="15110" width="7.5703125" style="442" customWidth="1"/>
    <col min="15111" max="15111" width="7.7109375" style="442" customWidth="1"/>
    <col min="15112" max="15112" width="7.140625" style="442" customWidth="1"/>
    <col min="15113" max="15113" width="7" style="442" customWidth="1"/>
    <col min="15114" max="15114" width="6.5703125" style="442" customWidth="1"/>
    <col min="15115" max="15116" width="7.7109375" style="442" customWidth="1"/>
    <col min="15117" max="15117" width="7.42578125" style="442" customWidth="1"/>
    <col min="15118" max="15118" width="6.42578125" style="442" customWidth="1"/>
    <col min="15119" max="15119" width="7.140625" style="442" customWidth="1"/>
    <col min="15120" max="15120" width="11.42578125" style="442"/>
    <col min="15121" max="15121" width="20" style="442" customWidth="1"/>
    <col min="15122" max="15122" width="9.5703125" style="442" customWidth="1"/>
    <col min="15123" max="15358" width="11.42578125" style="442"/>
    <col min="15359" max="15359" width="18.140625" style="442" customWidth="1"/>
    <col min="15360" max="15360" width="5.5703125" style="442" customWidth="1"/>
    <col min="15361" max="15361" width="7.28515625" style="442" customWidth="1"/>
    <col min="15362" max="15362" width="6.85546875" style="442" customWidth="1"/>
    <col min="15363" max="15363" width="7.42578125" style="442" customWidth="1"/>
    <col min="15364" max="15364" width="8.5703125" style="442" customWidth="1"/>
    <col min="15365" max="15365" width="7" style="442" customWidth="1"/>
    <col min="15366" max="15366" width="7.5703125" style="442" customWidth="1"/>
    <col min="15367" max="15367" width="7.7109375" style="442" customWidth="1"/>
    <col min="15368" max="15368" width="7.140625" style="442" customWidth="1"/>
    <col min="15369" max="15369" width="7" style="442" customWidth="1"/>
    <col min="15370" max="15370" width="6.5703125" style="442" customWidth="1"/>
    <col min="15371" max="15372" width="7.7109375" style="442" customWidth="1"/>
    <col min="15373" max="15373" width="7.42578125" style="442" customWidth="1"/>
    <col min="15374" max="15374" width="6.42578125" style="442" customWidth="1"/>
    <col min="15375" max="15375" width="7.140625" style="442" customWidth="1"/>
    <col min="15376" max="15376" width="11.42578125" style="442"/>
    <col min="15377" max="15377" width="20" style="442" customWidth="1"/>
    <col min="15378" max="15378" width="9.5703125" style="442" customWidth="1"/>
    <col min="15379" max="15614" width="11.42578125" style="442"/>
    <col min="15615" max="15615" width="18.140625" style="442" customWidth="1"/>
    <col min="15616" max="15616" width="5.5703125" style="442" customWidth="1"/>
    <col min="15617" max="15617" width="7.28515625" style="442" customWidth="1"/>
    <col min="15618" max="15618" width="6.85546875" style="442" customWidth="1"/>
    <col min="15619" max="15619" width="7.42578125" style="442" customWidth="1"/>
    <col min="15620" max="15620" width="8.5703125" style="442" customWidth="1"/>
    <col min="15621" max="15621" width="7" style="442" customWidth="1"/>
    <col min="15622" max="15622" width="7.5703125" style="442" customWidth="1"/>
    <col min="15623" max="15623" width="7.7109375" style="442" customWidth="1"/>
    <col min="15624" max="15624" width="7.140625" style="442" customWidth="1"/>
    <col min="15625" max="15625" width="7" style="442" customWidth="1"/>
    <col min="15626" max="15626" width="6.5703125" style="442" customWidth="1"/>
    <col min="15627" max="15628" width="7.7109375" style="442" customWidth="1"/>
    <col min="15629" max="15629" width="7.42578125" style="442" customWidth="1"/>
    <col min="15630" max="15630" width="6.42578125" style="442" customWidth="1"/>
    <col min="15631" max="15631" width="7.140625" style="442" customWidth="1"/>
    <col min="15632" max="15632" width="11.42578125" style="442"/>
    <col min="15633" max="15633" width="20" style="442" customWidth="1"/>
    <col min="15634" max="15634" width="9.5703125" style="442" customWidth="1"/>
    <col min="15635" max="15870" width="11.42578125" style="442"/>
    <col min="15871" max="15871" width="18.140625" style="442" customWidth="1"/>
    <col min="15872" max="15872" width="5.5703125" style="442" customWidth="1"/>
    <col min="15873" max="15873" width="7.28515625" style="442" customWidth="1"/>
    <col min="15874" max="15874" width="6.85546875" style="442" customWidth="1"/>
    <col min="15875" max="15875" width="7.42578125" style="442" customWidth="1"/>
    <col min="15876" max="15876" width="8.5703125" style="442" customWidth="1"/>
    <col min="15877" max="15877" width="7" style="442" customWidth="1"/>
    <col min="15878" max="15878" width="7.5703125" style="442" customWidth="1"/>
    <col min="15879" max="15879" width="7.7109375" style="442" customWidth="1"/>
    <col min="15880" max="15880" width="7.140625" style="442" customWidth="1"/>
    <col min="15881" max="15881" width="7" style="442" customWidth="1"/>
    <col min="15882" max="15882" width="6.5703125" style="442" customWidth="1"/>
    <col min="15883" max="15884" width="7.7109375" style="442" customWidth="1"/>
    <col min="15885" max="15885" width="7.42578125" style="442" customWidth="1"/>
    <col min="15886" max="15886" width="6.42578125" style="442" customWidth="1"/>
    <col min="15887" max="15887" width="7.140625" style="442" customWidth="1"/>
    <col min="15888" max="15888" width="11.42578125" style="442"/>
    <col min="15889" max="15889" width="20" style="442" customWidth="1"/>
    <col min="15890" max="15890" width="9.5703125" style="442" customWidth="1"/>
    <col min="15891" max="16126" width="11.42578125" style="442"/>
    <col min="16127" max="16127" width="18.140625" style="442" customWidth="1"/>
    <col min="16128" max="16128" width="5.5703125" style="442" customWidth="1"/>
    <col min="16129" max="16129" width="7.28515625" style="442" customWidth="1"/>
    <col min="16130" max="16130" width="6.85546875" style="442" customWidth="1"/>
    <col min="16131" max="16131" width="7.42578125" style="442" customWidth="1"/>
    <col min="16132" max="16132" width="8.5703125" style="442" customWidth="1"/>
    <col min="16133" max="16133" width="7" style="442" customWidth="1"/>
    <col min="16134" max="16134" width="7.5703125" style="442" customWidth="1"/>
    <col min="16135" max="16135" width="7.7109375" style="442" customWidth="1"/>
    <col min="16136" max="16136" width="7.140625" style="442" customWidth="1"/>
    <col min="16137" max="16137" width="7" style="442" customWidth="1"/>
    <col min="16138" max="16138" width="6.5703125" style="442" customWidth="1"/>
    <col min="16139" max="16140" width="7.7109375" style="442" customWidth="1"/>
    <col min="16141" max="16141" width="7.42578125" style="442" customWidth="1"/>
    <col min="16142" max="16142" width="6.42578125" style="442" customWidth="1"/>
    <col min="16143" max="16143" width="7.140625" style="442" customWidth="1"/>
    <col min="16144" max="16144" width="11.42578125" style="442"/>
    <col min="16145" max="16145" width="20" style="442" customWidth="1"/>
    <col min="16146" max="16146" width="9.5703125" style="442" customWidth="1"/>
    <col min="16147" max="16384" width="11.42578125" style="442"/>
  </cols>
  <sheetData>
    <row r="1" spans="1:15" ht="27.75" customHeight="1" x14ac:dyDescent="0.25">
      <c r="A1" s="725" t="s">
        <v>374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</row>
    <row r="2" spans="1:15" x14ac:dyDescent="0.2"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2"/>
    </row>
    <row r="3" spans="1:15" ht="16.5" customHeight="1" x14ac:dyDescent="0.2">
      <c r="A3" s="465"/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</row>
    <row r="4" spans="1:15" ht="16.5" customHeight="1" x14ac:dyDescent="0.2">
      <c r="A4" s="466" t="s">
        <v>0</v>
      </c>
      <c r="B4" s="466" t="s">
        <v>263</v>
      </c>
      <c r="C4" s="466" t="s">
        <v>1</v>
      </c>
      <c r="D4" s="466" t="s">
        <v>2</v>
      </c>
      <c r="E4" s="466" t="s">
        <v>3</v>
      </c>
      <c r="F4" s="466" t="s">
        <v>4</v>
      </c>
      <c r="G4" s="466" t="s">
        <v>5</v>
      </c>
      <c r="H4" s="466" t="s">
        <v>6</v>
      </c>
      <c r="I4" s="466" t="s">
        <v>7</v>
      </c>
      <c r="J4" s="466" t="s">
        <v>8</v>
      </c>
      <c r="K4" s="466" t="s">
        <v>9</v>
      </c>
      <c r="L4" s="466" t="s">
        <v>10</v>
      </c>
      <c r="M4" s="466" t="s">
        <v>11</v>
      </c>
      <c r="N4" s="466" t="s">
        <v>12</v>
      </c>
      <c r="O4" s="466" t="s">
        <v>13</v>
      </c>
    </row>
    <row r="5" spans="1:15" ht="15.6" customHeight="1" x14ac:dyDescent="0.2">
      <c r="A5" s="467" t="s">
        <v>217</v>
      </c>
      <c r="B5" s="515" t="s">
        <v>14</v>
      </c>
      <c r="C5" s="468">
        <v>5.3250000000000002</v>
      </c>
      <c r="D5" s="468">
        <v>5.304875</v>
      </c>
      <c r="E5" s="468">
        <v>5.3206944444444444</v>
      </c>
      <c r="F5" s="468">
        <v>5.3925000000000001</v>
      </c>
      <c r="G5" s="468">
        <v>5.3701166666666671</v>
      </c>
      <c r="H5" s="469">
        <v>5.4362083333333331</v>
      </c>
      <c r="I5" s="468">
        <v>5.46373</v>
      </c>
      <c r="J5" s="468">
        <v>5.4509375000000002</v>
      </c>
      <c r="K5" s="468">
        <v>5.3814062500000004</v>
      </c>
      <c r="L5" s="468">
        <v>5.4391666666666669</v>
      </c>
      <c r="M5" s="468">
        <v>5.4644270833333328</v>
      </c>
      <c r="N5" s="468">
        <v>5.4381250000000003</v>
      </c>
      <c r="O5" s="470">
        <f>AVERAGE(C5:N5)</f>
        <v>5.3989322453703705</v>
      </c>
    </row>
    <row r="6" spans="1:15" ht="15.6" customHeight="1" x14ac:dyDescent="0.2">
      <c r="A6" s="467" t="s">
        <v>216</v>
      </c>
      <c r="B6" s="516" t="s">
        <v>14</v>
      </c>
      <c r="C6" s="471">
        <v>6.2623333333333333</v>
      </c>
      <c r="D6" s="471">
        <v>6.339833333333333</v>
      </c>
      <c r="E6" s="471">
        <v>6.2453055555555554</v>
      </c>
      <c r="F6" s="471">
        <v>6.3572500000000005</v>
      </c>
      <c r="G6" s="471">
        <v>6.4075166666666661</v>
      </c>
      <c r="H6" s="472">
        <v>6.4287083333333337</v>
      </c>
      <c r="I6" s="471">
        <v>6.503099999999999</v>
      </c>
      <c r="J6" s="468">
        <v>6.4959375000000001</v>
      </c>
      <c r="K6" s="473">
        <v>6.411802083333332</v>
      </c>
      <c r="L6" s="474">
        <v>6.4779499999999999</v>
      </c>
      <c r="M6" s="473">
        <v>6.4551041666666666</v>
      </c>
      <c r="N6" s="473">
        <v>6.35546875</v>
      </c>
      <c r="O6" s="470">
        <f t="shared" ref="O6:O34" si="0">AVERAGE(C6:N6)</f>
        <v>6.3950258101851851</v>
      </c>
    </row>
    <row r="7" spans="1:15" ht="15.6" customHeight="1" x14ac:dyDescent="0.2">
      <c r="A7" s="467" t="s">
        <v>15</v>
      </c>
      <c r="B7" s="516" t="s">
        <v>14</v>
      </c>
      <c r="C7" s="471">
        <v>5.8561333333333296</v>
      </c>
      <c r="D7" s="471">
        <v>5.7676666666666696</v>
      </c>
      <c r="E7" s="471">
        <v>5.7746944444444397</v>
      </c>
      <c r="F7" s="471">
        <v>5.7504999999999997</v>
      </c>
      <c r="G7" s="471">
        <v>5.9184333333333301</v>
      </c>
      <c r="H7" s="472">
        <v>5.0877916666666696</v>
      </c>
      <c r="I7" s="471">
        <v>5.3864000000000001</v>
      </c>
      <c r="J7" s="468">
        <v>5.2305541666666704</v>
      </c>
      <c r="K7" s="473">
        <v>4.0250833333333302</v>
      </c>
      <c r="L7" s="474">
        <v>4.9965999999999999</v>
      </c>
      <c r="M7" s="473">
        <v>4.0298437500000004</v>
      </c>
      <c r="N7" s="473">
        <v>6.03</v>
      </c>
      <c r="O7" s="470">
        <f t="shared" si="0"/>
        <v>5.3211417245370365</v>
      </c>
    </row>
    <row r="8" spans="1:15" ht="15.6" customHeight="1" x14ac:dyDescent="0.2">
      <c r="A8" s="467" t="s">
        <v>16</v>
      </c>
      <c r="B8" s="516" t="s">
        <v>14</v>
      </c>
      <c r="C8" s="471">
        <v>2.9857333333333331</v>
      </c>
      <c r="D8" s="471">
        <v>3.0795416666666666</v>
      </c>
      <c r="E8" s="471">
        <v>3.0667916666666666</v>
      </c>
      <c r="F8" s="471">
        <v>3.4751250000000002</v>
      </c>
      <c r="G8" s="471">
        <v>3.2664583333333335</v>
      </c>
      <c r="H8" s="472">
        <v>3.4900416666666665</v>
      </c>
      <c r="I8" s="471">
        <v>3.5069000000000004</v>
      </c>
      <c r="J8" s="468">
        <v>3.6363124999999998</v>
      </c>
      <c r="K8" s="473">
        <v>3.3039999999999998</v>
      </c>
      <c r="L8" s="474">
        <v>3.3548583333333335</v>
      </c>
      <c r="M8" s="473">
        <v>3.0249479166666662</v>
      </c>
      <c r="N8" s="473">
        <v>3.1315624999999998</v>
      </c>
      <c r="O8" s="470">
        <f t="shared" si="0"/>
        <v>3.276856076388889</v>
      </c>
    </row>
    <row r="9" spans="1:15" ht="15.6" customHeight="1" x14ac:dyDescent="0.2">
      <c r="A9" s="467" t="s">
        <v>17</v>
      </c>
      <c r="B9" s="516" t="s">
        <v>14</v>
      </c>
      <c r="C9" s="471">
        <v>7.3897333333333339</v>
      </c>
      <c r="D9" s="471">
        <v>7.2467083333333324</v>
      </c>
      <c r="E9" s="471">
        <v>7.6973472222222226</v>
      </c>
      <c r="F9" s="471">
        <v>8.8421249999999993</v>
      </c>
      <c r="G9" s="471">
        <v>8.580941666666666</v>
      </c>
      <c r="H9" s="472">
        <v>9.0303749999999994</v>
      </c>
      <c r="I9" s="471">
        <v>8.7896000000000019</v>
      </c>
      <c r="J9" s="468">
        <v>8.6345208333333332</v>
      </c>
      <c r="K9" s="473">
        <v>7.9174062499999991</v>
      </c>
      <c r="L9" s="474">
        <v>7.7636500000000002</v>
      </c>
      <c r="M9" s="473">
        <v>7.4500520833333326</v>
      </c>
      <c r="N9" s="473">
        <v>7.5092187499999996</v>
      </c>
      <c r="O9" s="470">
        <f t="shared" si="0"/>
        <v>8.0709732060185182</v>
      </c>
    </row>
    <row r="10" spans="1:15" ht="15.6" customHeight="1" x14ac:dyDescent="0.2">
      <c r="A10" s="467" t="s">
        <v>18</v>
      </c>
      <c r="B10" s="516" t="s">
        <v>14</v>
      </c>
      <c r="C10" s="471">
        <v>5.2470666666666661</v>
      </c>
      <c r="D10" s="471">
        <v>5.1710000000000003</v>
      </c>
      <c r="E10" s="471">
        <v>5.6804444444444444</v>
      </c>
      <c r="F10" s="471">
        <v>5.9052499999999988</v>
      </c>
      <c r="G10" s="471">
        <v>5.4866916666666672</v>
      </c>
      <c r="H10" s="472">
        <v>5.3589166666666666</v>
      </c>
      <c r="I10" s="471">
        <v>5.6581999999999999</v>
      </c>
      <c r="J10" s="468">
        <v>5.8164999999999996</v>
      </c>
      <c r="K10" s="473">
        <v>5.6883333333333344</v>
      </c>
      <c r="L10" s="474">
        <v>5.7894333333333332</v>
      </c>
      <c r="M10" s="473">
        <v>6.739583333333333</v>
      </c>
      <c r="N10" s="473">
        <v>6.8439062499999999</v>
      </c>
      <c r="O10" s="470">
        <f t="shared" si="0"/>
        <v>5.7821104745370375</v>
      </c>
    </row>
    <row r="11" spans="1:15" ht="15.6" customHeight="1" x14ac:dyDescent="0.2">
      <c r="A11" s="467" t="s">
        <v>220</v>
      </c>
      <c r="B11" s="516" t="s">
        <v>14</v>
      </c>
      <c r="C11" s="471">
        <v>8.6206666666666667</v>
      </c>
      <c r="D11" s="471">
        <v>7.4546875000000004</v>
      </c>
      <c r="E11" s="471">
        <v>9.1698055555555555</v>
      </c>
      <c r="F11" s="471">
        <v>8.9906666666666677</v>
      </c>
      <c r="G11" s="471">
        <v>7.8000666666666678</v>
      </c>
      <c r="H11" s="472">
        <v>8.3998333333333335</v>
      </c>
      <c r="I11" s="471">
        <v>8.8306000000000004</v>
      </c>
      <c r="J11" s="468">
        <v>9.2116249999999997</v>
      </c>
      <c r="K11" s="473">
        <v>8.7454791666666658</v>
      </c>
      <c r="L11" s="474">
        <v>9.2518333333333338</v>
      </c>
      <c r="M11" s="473">
        <v>9.2774999999999999</v>
      </c>
      <c r="N11" s="473">
        <v>9.3245312499999997</v>
      </c>
      <c r="O11" s="470">
        <f t="shared" si="0"/>
        <v>8.756441261574075</v>
      </c>
    </row>
    <row r="12" spans="1:15" ht="15.6" customHeight="1" x14ac:dyDescent="0.2">
      <c r="A12" s="467" t="s">
        <v>221</v>
      </c>
      <c r="B12" s="516" t="s">
        <v>14</v>
      </c>
      <c r="C12" s="471">
        <v>9.1149000000000022</v>
      </c>
      <c r="D12" s="471">
        <v>8.5126249999999999</v>
      </c>
      <c r="E12" s="471">
        <v>8.787263888888889</v>
      </c>
      <c r="F12" s="471">
        <v>9.2533750000000001</v>
      </c>
      <c r="G12" s="471">
        <v>8.5310416666666669</v>
      </c>
      <c r="H12" s="472">
        <v>7.8074166666666667</v>
      </c>
      <c r="I12" s="471">
        <v>8.2152999999999992</v>
      </c>
      <c r="J12" s="468">
        <v>8.3763124999999992</v>
      </c>
      <c r="K12" s="473">
        <v>7.5806770833333337</v>
      </c>
      <c r="L12" s="474">
        <v>7.8386250000000004</v>
      </c>
      <c r="M12" s="473">
        <v>8.1695312500000004</v>
      </c>
      <c r="N12" s="473">
        <v>7.84078125</v>
      </c>
      <c r="O12" s="470">
        <f t="shared" si="0"/>
        <v>8.3356541087962963</v>
      </c>
    </row>
    <row r="13" spans="1:15" ht="15.6" customHeight="1" x14ac:dyDescent="0.2">
      <c r="A13" s="467" t="s">
        <v>222</v>
      </c>
      <c r="B13" s="516" t="s">
        <v>14</v>
      </c>
      <c r="C13" s="475"/>
      <c r="D13" s="471">
        <v>3.2183333333333333</v>
      </c>
      <c r="E13" s="471">
        <v>3.5912500000000001</v>
      </c>
      <c r="F13" s="471">
        <v>3.4093749999999998</v>
      </c>
      <c r="G13" s="471">
        <v>3.7662499999999999</v>
      </c>
      <c r="H13" s="472">
        <v>3.6122083333333332</v>
      </c>
      <c r="I13" s="471">
        <v>3.5266666666666664</v>
      </c>
      <c r="J13" s="468">
        <v>3.6243958333333333</v>
      </c>
      <c r="K13" s="473">
        <v>3.4280104166666665</v>
      </c>
      <c r="L13" s="474">
        <v>3.6354333333333329</v>
      </c>
      <c r="M13" s="473">
        <v>3.3803125000000001</v>
      </c>
      <c r="N13" s="473">
        <v>3.36234375</v>
      </c>
      <c r="O13" s="470">
        <f t="shared" si="0"/>
        <v>3.5049617424242427</v>
      </c>
    </row>
    <row r="14" spans="1:15" ht="15.6" customHeight="1" x14ac:dyDescent="0.2">
      <c r="A14" s="467" t="s">
        <v>326</v>
      </c>
      <c r="B14" s="516" t="s">
        <v>14</v>
      </c>
      <c r="C14" s="471">
        <v>3.2581333333333333</v>
      </c>
      <c r="D14" s="471">
        <v>3.1349583333333335</v>
      </c>
      <c r="E14" s="471">
        <v>3.6696527777777774</v>
      </c>
      <c r="F14" s="471">
        <v>3.4686249999999998</v>
      </c>
      <c r="G14" s="471">
        <v>3.3418916666666667</v>
      </c>
      <c r="H14" s="472">
        <v>3.5906666666666665</v>
      </c>
      <c r="I14" s="471">
        <v>3.6288000000000005</v>
      </c>
      <c r="J14" s="468">
        <v>3.7399375000000004</v>
      </c>
      <c r="K14" s="473">
        <v>3.5566145833333334</v>
      </c>
      <c r="L14" s="474">
        <v>3.3499333333333334</v>
      </c>
      <c r="M14" s="473">
        <v>2.8425520833333335</v>
      </c>
      <c r="N14" s="473">
        <v>2.8951562499999999</v>
      </c>
      <c r="O14" s="470">
        <f t="shared" si="0"/>
        <v>3.3730767939814812</v>
      </c>
    </row>
    <row r="15" spans="1:15" ht="15.6" customHeight="1" x14ac:dyDescent="0.2">
      <c r="A15" s="467" t="s">
        <v>328</v>
      </c>
      <c r="B15" s="516" t="s">
        <v>14</v>
      </c>
      <c r="C15" s="471">
        <v>10.778733333333332</v>
      </c>
      <c r="D15" s="475">
        <v>10.730333333333334</v>
      </c>
      <c r="E15" s="475">
        <v>10.801902777777778</v>
      </c>
      <c r="F15" s="475">
        <v>10.911999999999999</v>
      </c>
      <c r="G15" s="475">
        <v>11.301633333333333</v>
      </c>
      <c r="H15" s="475">
        <v>11.658624999999999</v>
      </c>
      <c r="I15" s="475">
        <v>12.0876</v>
      </c>
      <c r="J15" s="468">
        <v>12.3395625</v>
      </c>
      <c r="K15" s="473">
        <v>12.563729166666665</v>
      </c>
      <c r="L15" s="476">
        <v>12.678299999999998</v>
      </c>
      <c r="M15" s="473">
        <v>12.76015625</v>
      </c>
      <c r="N15" s="473">
        <v>12.7475</v>
      </c>
      <c r="O15" s="470">
        <f t="shared" si="0"/>
        <v>11.780006307870368</v>
      </c>
    </row>
    <row r="16" spans="1:15" ht="15.6" customHeight="1" x14ac:dyDescent="0.2">
      <c r="A16" s="467" t="s">
        <v>329</v>
      </c>
      <c r="B16" s="516" t="s">
        <v>14</v>
      </c>
      <c r="C16" s="475">
        <v>11.602966666666667</v>
      </c>
      <c r="D16" s="471">
        <v>11.816458333333333</v>
      </c>
      <c r="E16" s="471">
        <v>11.639777777777779</v>
      </c>
      <c r="F16" s="471">
        <v>12.10575</v>
      </c>
      <c r="G16" s="471">
        <v>11.8476</v>
      </c>
      <c r="H16" s="472">
        <v>11.915958333333332</v>
      </c>
      <c r="I16" s="471">
        <v>12.138999999999999</v>
      </c>
      <c r="J16" s="468">
        <v>11.8790625</v>
      </c>
      <c r="K16" s="473">
        <v>11.8735</v>
      </c>
      <c r="L16" s="474">
        <v>11.837149999999999</v>
      </c>
      <c r="M16" s="473">
        <v>12.014322916666668</v>
      </c>
      <c r="N16" s="473">
        <v>12.27921875</v>
      </c>
      <c r="O16" s="470">
        <f t="shared" si="0"/>
        <v>11.912563773148149</v>
      </c>
    </row>
    <row r="17" spans="1:15" ht="15.6" customHeight="1" x14ac:dyDescent="0.2">
      <c r="A17" s="467" t="s">
        <v>330</v>
      </c>
      <c r="B17" s="516" t="s">
        <v>14</v>
      </c>
      <c r="C17" s="471">
        <v>10.6416666666666</v>
      </c>
      <c r="D17" s="471">
        <v>10.029166666666667</v>
      </c>
      <c r="E17" s="471">
        <v>10.5519861111111</v>
      </c>
      <c r="F17" s="471">
        <v>10.289250000000001</v>
      </c>
      <c r="G17" s="471">
        <v>10.107591666666668</v>
      </c>
      <c r="H17" s="472">
        <v>10.415833333333332</v>
      </c>
      <c r="I17" s="471">
        <v>10.6881</v>
      </c>
      <c r="J17" s="468">
        <v>10.464583333333334</v>
      </c>
      <c r="K17" s="473">
        <v>10.692833333333333</v>
      </c>
      <c r="L17" s="474">
        <v>11.105016666666666</v>
      </c>
      <c r="M17" s="473">
        <v>11.1225</v>
      </c>
      <c r="N17" s="473">
        <v>11.04078125</v>
      </c>
      <c r="O17" s="470">
        <f t="shared" si="0"/>
        <v>10.595775752314809</v>
      </c>
    </row>
    <row r="18" spans="1:15" ht="15.6" customHeight="1" x14ac:dyDescent="0.2">
      <c r="A18" s="467" t="s">
        <v>331</v>
      </c>
      <c r="B18" s="516" t="s">
        <v>14</v>
      </c>
      <c r="C18" s="471">
        <v>9.9103333333333339</v>
      </c>
      <c r="D18" s="471">
        <v>10.041666666666666</v>
      </c>
      <c r="E18" s="471">
        <v>10.480541666666667</v>
      </c>
      <c r="F18" s="471">
        <v>10.475750000000001</v>
      </c>
      <c r="G18" s="471">
        <v>10.431975</v>
      </c>
      <c r="H18" s="472">
        <v>10.535</v>
      </c>
      <c r="I18" s="471">
        <v>10.854900000000001</v>
      </c>
      <c r="J18" s="468">
        <v>10.815979166666667</v>
      </c>
      <c r="K18" s="473">
        <v>10.839593750000002</v>
      </c>
      <c r="L18" s="474">
        <v>11.071099999999999</v>
      </c>
      <c r="M18" s="473">
        <v>11.085989583333333</v>
      </c>
      <c r="N18" s="473">
        <v>11.038125000000001</v>
      </c>
      <c r="O18" s="470">
        <f t="shared" si="0"/>
        <v>10.631746180555558</v>
      </c>
    </row>
    <row r="19" spans="1:15" ht="15.6" customHeight="1" x14ac:dyDescent="0.2">
      <c r="A19" s="467" t="s">
        <v>19</v>
      </c>
      <c r="B19" s="516" t="s">
        <v>263</v>
      </c>
      <c r="C19" s="471">
        <v>4.7135000000000016</v>
      </c>
      <c r="D19" s="471">
        <v>4.6791666666666671</v>
      </c>
      <c r="E19" s="471">
        <v>5.4920555555555559</v>
      </c>
      <c r="F19" s="471">
        <v>5.5302499999999997</v>
      </c>
      <c r="G19" s="471">
        <v>4.9670583333333331</v>
      </c>
      <c r="H19" s="472">
        <v>4.8600833333333329</v>
      </c>
      <c r="I19" s="471">
        <v>4.95</v>
      </c>
      <c r="J19" s="468">
        <v>4.9316250000000004</v>
      </c>
      <c r="K19" s="473">
        <v>4.7296874999999998</v>
      </c>
      <c r="L19" s="474">
        <v>4.8758333333333335</v>
      </c>
      <c r="M19" s="473">
        <v>4.8745312500000004</v>
      </c>
      <c r="N19" s="473">
        <v>5.0129687499999998</v>
      </c>
      <c r="O19" s="470">
        <f t="shared" si="0"/>
        <v>4.9680633101851859</v>
      </c>
    </row>
    <row r="20" spans="1:15" ht="15.6" customHeight="1" x14ac:dyDescent="0.2">
      <c r="A20" s="467" t="s">
        <v>232</v>
      </c>
      <c r="B20" s="516" t="s">
        <v>14</v>
      </c>
      <c r="C20" s="471">
        <v>6.8903333333333334</v>
      </c>
      <c r="D20" s="471">
        <v>7.132083333333334</v>
      </c>
      <c r="E20" s="471">
        <v>7.4349722222222212</v>
      </c>
      <c r="F20" s="471">
        <v>7.1978749999999998</v>
      </c>
      <c r="G20" s="471">
        <v>7.1468499999999988</v>
      </c>
      <c r="H20" s="472">
        <v>9.169791666666665</v>
      </c>
      <c r="I20" s="471">
        <v>8.8249200000000005</v>
      </c>
      <c r="J20" s="468">
        <v>7.7033749999999994</v>
      </c>
      <c r="K20" s="473">
        <v>9.9021666666666661</v>
      </c>
      <c r="L20" s="474">
        <v>13.511525000000001</v>
      </c>
      <c r="M20" s="473">
        <v>16.051718749999999</v>
      </c>
      <c r="N20" s="473">
        <v>12.953125</v>
      </c>
      <c r="O20" s="470">
        <f t="shared" si="0"/>
        <v>9.4932279976851834</v>
      </c>
    </row>
    <row r="21" spans="1:15" ht="15.6" customHeight="1" x14ac:dyDescent="0.2">
      <c r="A21" s="467" t="s">
        <v>39</v>
      </c>
      <c r="B21" s="516" t="s">
        <v>14</v>
      </c>
      <c r="C21" s="471">
        <v>37.224666666666664</v>
      </c>
      <c r="D21" s="471">
        <v>37.708624999999998</v>
      </c>
      <c r="E21" s="471">
        <v>37.635527777777781</v>
      </c>
      <c r="F21" s="471">
        <v>37.040875</v>
      </c>
      <c r="G21" s="471">
        <v>33.529791666666668</v>
      </c>
      <c r="H21" s="472">
        <v>32.001458333333332</v>
      </c>
      <c r="I21" s="471">
        <v>30.902100000000001</v>
      </c>
      <c r="J21" s="468">
        <v>29.594875000000002</v>
      </c>
      <c r="K21" s="473">
        <v>29.225291666666667</v>
      </c>
      <c r="L21" s="474">
        <v>28.994724999999999</v>
      </c>
      <c r="M21" s="473">
        <v>29.447760416666668</v>
      </c>
      <c r="N21" s="473">
        <v>30.259374999999999</v>
      </c>
      <c r="O21" s="470">
        <f t="shared" si="0"/>
        <v>32.797089293981486</v>
      </c>
    </row>
    <row r="22" spans="1:15" ht="15.6" customHeight="1" x14ac:dyDescent="0.2">
      <c r="A22" s="467" t="s">
        <v>20</v>
      </c>
      <c r="B22" s="516" t="s">
        <v>14</v>
      </c>
      <c r="C22" s="471">
        <v>5.1733666666666664</v>
      </c>
      <c r="D22" s="477">
        <v>5.3897083333333331</v>
      </c>
      <c r="E22" s="471">
        <v>5.734055555555555</v>
      </c>
      <c r="F22" s="471">
        <v>5.5668749999999996</v>
      </c>
      <c r="G22" s="471">
        <v>5.3014666666666672</v>
      </c>
      <c r="H22" s="472">
        <v>5.534208333333333</v>
      </c>
      <c r="I22" s="471">
        <v>5.5965000000000007</v>
      </c>
      <c r="J22" s="468">
        <v>5.640625</v>
      </c>
      <c r="K22" s="473">
        <v>5.5119791666666664</v>
      </c>
      <c r="L22" s="474">
        <v>5.4791333333333343</v>
      </c>
      <c r="M22" s="473">
        <v>5.4076041666666672</v>
      </c>
      <c r="N22" s="473">
        <v>5.63578125</v>
      </c>
      <c r="O22" s="470">
        <f t="shared" si="0"/>
        <v>5.4976086226851848</v>
      </c>
    </row>
    <row r="23" spans="1:15" ht="15.6" customHeight="1" x14ac:dyDescent="0.2">
      <c r="A23" s="467" t="s">
        <v>21</v>
      </c>
      <c r="B23" s="516" t="s">
        <v>14</v>
      </c>
      <c r="C23" s="471">
        <v>1.8854666666666666</v>
      </c>
      <c r="D23" s="471">
        <v>1.512</v>
      </c>
      <c r="E23" s="471">
        <v>1.5889985725705154</v>
      </c>
      <c r="F23" s="471">
        <v>2.293625</v>
      </c>
      <c r="G23" s="471">
        <v>1.8017083333333332</v>
      </c>
      <c r="H23" s="472">
        <v>1.7718333333333331</v>
      </c>
      <c r="I23" s="471">
        <v>1.7981000000000003</v>
      </c>
      <c r="J23" s="468">
        <v>1.9955833333333333</v>
      </c>
      <c r="K23" s="473">
        <v>1.9411458333333336</v>
      </c>
      <c r="L23" s="474">
        <v>1.9781000000000002</v>
      </c>
      <c r="M23" s="473">
        <v>2.0006249999999999</v>
      </c>
      <c r="N23" s="473">
        <v>2.4082812499999999</v>
      </c>
      <c r="O23" s="470">
        <f t="shared" si="0"/>
        <v>1.9146222768808763</v>
      </c>
    </row>
    <row r="24" spans="1:15" ht="15.6" customHeight="1" x14ac:dyDescent="0.2">
      <c r="A24" s="467" t="s">
        <v>240</v>
      </c>
      <c r="B24" s="516" t="s">
        <v>14</v>
      </c>
      <c r="C24" s="471">
        <v>12.720600000000001</v>
      </c>
      <c r="D24" s="471">
        <v>12.037125</v>
      </c>
      <c r="E24" s="471">
        <v>12.600777777777777</v>
      </c>
      <c r="F24" s="471">
        <v>11.022166666666667</v>
      </c>
      <c r="G24" s="471">
        <v>10.212166666666667</v>
      </c>
      <c r="H24" s="472">
        <v>10.250583333333333</v>
      </c>
      <c r="I24" s="471">
        <v>9.5353333333333339</v>
      </c>
      <c r="J24" s="468">
        <v>9.25</v>
      </c>
      <c r="K24" s="473">
        <v>9.0612499999999994</v>
      </c>
      <c r="L24" s="474">
        <v>12.926925000000001</v>
      </c>
      <c r="M24" s="473">
        <v>13.487083333333333</v>
      </c>
      <c r="N24" s="473">
        <v>13.981093749999999</v>
      </c>
      <c r="O24" s="470">
        <f t="shared" si="0"/>
        <v>11.423758738425926</v>
      </c>
    </row>
    <row r="25" spans="1:15" ht="15.6" customHeight="1" x14ac:dyDescent="0.2">
      <c r="A25" s="467" t="s">
        <v>337</v>
      </c>
      <c r="B25" s="516" t="s">
        <v>14</v>
      </c>
      <c r="C25" s="471">
        <v>10.895666666666667</v>
      </c>
      <c r="D25" s="471">
        <v>8.7667500000000018</v>
      </c>
      <c r="E25" s="471">
        <v>8.7646388888888893</v>
      </c>
      <c r="F25" s="471">
        <v>8.214500000000001</v>
      </c>
      <c r="G25" s="471">
        <v>7.7580749999999998</v>
      </c>
      <c r="H25" s="472">
        <v>8.2072916666666664</v>
      </c>
      <c r="I25" s="471">
        <v>8.4916999999999998</v>
      </c>
      <c r="J25" s="468">
        <v>7.3447291666666663</v>
      </c>
      <c r="K25" s="473">
        <v>7.2299895833333316</v>
      </c>
      <c r="L25" s="474">
        <v>10.109491666666667</v>
      </c>
      <c r="M25" s="473">
        <v>12.158802083333335</v>
      </c>
      <c r="N25" s="473">
        <v>12.49640625</v>
      </c>
      <c r="O25" s="470">
        <f t="shared" si="0"/>
        <v>9.20317008101852</v>
      </c>
    </row>
    <row r="26" spans="1:15" ht="15.6" customHeight="1" x14ac:dyDescent="0.2">
      <c r="A26" s="467" t="s">
        <v>332</v>
      </c>
      <c r="B26" s="516" t="s">
        <v>14</v>
      </c>
      <c r="C26" s="475">
        <v>23.6</v>
      </c>
      <c r="D26" s="475">
        <v>23.5</v>
      </c>
      <c r="E26" s="471">
        <v>23.5</v>
      </c>
      <c r="F26" s="471">
        <v>23.5</v>
      </c>
      <c r="G26" s="471">
        <v>23.5</v>
      </c>
      <c r="H26" s="472">
        <v>23.5</v>
      </c>
      <c r="I26" s="471">
        <v>23.5</v>
      </c>
      <c r="J26" s="468">
        <v>23.5</v>
      </c>
      <c r="K26" s="471">
        <v>23.5</v>
      </c>
      <c r="L26" s="474">
        <v>23.5</v>
      </c>
      <c r="M26" s="473">
        <v>23.5</v>
      </c>
      <c r="N26" s="473">
        <v>23.5</v>
      </c>
      <c r="O26" s="470">
        <f t="shared" si="0"/>
        <v>23.508333333333336</v>
      </c>
    </row>
    <row r="27" spans="1:15" ht="15.6" customHeight="1" x14ac:dyDescent="0.2">
      <c r="A27" s="467" t="s">
        <v>219</v>
      </c>
      <c r="B27" s="516" t="s">
        <v>14</v>
      </c>
      <c r="C27" s="475">
        <v>7.38</v>
      </c>
      <c r="D27" s="475">
        <v>7.35</v>
      </c>
      <c r="E27" s="471">
        <v>7.36</v>
      </c>
      <c r="F27" s="471">
        <v>7.42</v>
      </c>
      <c r="G27" s="471">
        <v>7.45</v>
      </c>
      <c r="H27" s="471">
        <v>7.45</v>
      </c>
      <c r="I27" s="471">
        <v>7.62</v>
      </c>
      <c r="J27" s="471">
        <v>7.75</v>
      </c>
      <c r="K27" s="471">
        <v>7.9</v>
      </c>
      <c r="L27" s="474">
        <v>8</v>
      </c>
      <c r="M27" s="478">
        <v>8.1199999999999992</v>
      </c>
      <c r="N27" s="478">
        <v>8.43</v>
      </c>
      <c r="O27" s="470">
        <f t="shared" si="0"/>
        <v>7.6858333333333348</v>
      </c>
    </row>
    <row r="28" spans="1:15" ht="15.6" customHeight="1" x14ac:dyDescent="0.2">
      <c r="A28" s="467" t="s">
        <v>22</v>
      </c>
      <c r="B28" s="516" t="s">
        <v>14</v>
      </c>
      <c r="C28" s="475"/>
      <c r="D28" s="475">
        <v>4.9788888888888891</v>
      </c>
      <c r="E28" s="471">
        <v>5.5717222222222222</v>
      </c>
      <c r="F28" s="471">
        <v>5.215208333333333</v>
      </c>
      <c r="G28" s="471">
        <v>5.6302833333333329</v>
      </c>
      <c r="H28" s="472">
        <v>5.6187500000000004</v>
      </c>
      <c r="I28" s="471">
        <v>5.9242999999999997</v>
      </c>
      <c r="J28" s="471">
        <v>5.89</v>
      </c>
      <c r="K28" s="471">
        <v>6.0025833333333338</v>
      </c>
      <c r="L28" s="474">
        <v>6.0666000000000002</v>
      </c>
      <c r="M28" s="478">
        <v>6.2451041666666667</v>
      </c>
      <c r="N28" s="478">
        <v>6.1375000000000002</v>
      </c>
      <c r="O28" s="470">
        <f t="shared" si="0"/>
        <v>5.7528127525252524</v>
      </c>
    </row>
    <row r="29" spans="1:15" ht="15.6" customHeight="1" x14ac:dyDescent="0.2">
      <c r="A29" s="467" t="s">
        <v>23</v>
      </c>
      <c r="B29" s="516" t="s">
        <v>14</v>
      </c>
      <c r="C29" s="475"/>
      <c r="D29" s="475">
        <v>4.3616666666666672</v>
      </c>
      <c r="E29" s="471">
        <v>3.4257222222222223</v>
      </c>
      <c r="F29" s="471">
        <v>2.8620833333333335</v>
      </c>
      <c r="G29" s="471">
        <v>1.7863333333333333</v>
      </c>
      <c r="H29" s="472">
        <v>1.7402500000000001</v>
      </c>
      <c r="I29" s="471">
        <v>2.2131000000000003</v>
      </c>
      <c r="J29" s="471">
        <v>2.3441874999999999</v>
      </c>
      <c r="K29" s="471">
        <v>2.2447083333333335</v>
      </c>
      <c r="L29" s="474">
        <v>2.1099749999999999</v>
      </c>
      <c r="M29" s="478">
        <v>3.0526041666666668</v>
      </c>
      <c r="N29" s="478">
        <v>3.1193749999999998</v>
      </c>
      <c r="O29" s="470">
        <f t="shared" si="0"/>
        <v>2.6600005050505047</v>
      </c>
    </row>
    <row r="30" spans="1:15" ht="15.6" customHeight="1" x14ac:dyDescent="0.2">
      <c r="A30" s="467" t="s">
        <v>24</v>
      </c>
      <c r="B30" s="516" t="s">
        <v>14</v>
      </c>
      <c r="C30" s="475"/>
      <c r="D30" s="475"/>
      <c r="E30" s="471">
        <v>1.7331944444444443</v>
      </c>
      <c r="F30" s="471">
        <v>2.208333333333333</v>
      </c>
      <c r="G30" s="471">
        <v>1.8347500000000001</v>
      </c>
      <c r="H30" s="472">
        <v>2.0318749999999999</v>
      </c>
      <c r="I30" s="471">
        <v>2.0537999999999998</v>
      </c>
      <c r="J30" s="471">
        <v>2.2666249999999999</v>
      </c>
      <c r="K30" s="471">
        <v>2.1044166666666668</v>
      </c>
      <c r="L30" s="474">
        <v>2.1216833333333334</v>
      </c>
      <c r="M30" s="478">
        <v>1.9475</v>
      </c>
      <c r="N30" s="478">
        <v>2.0099999999999998</v>
      </c>
      <c r="O30" s="470">
        <f t="shared" si="0"/>
        <v>2.0312177777777776</v>
      </c>
    </row>
    <row r="31" spans="1:15" ht="15.6" customHeight="1" x14ac:dyDescent="0.2">
      <c r="A31" s="467" t="s">
        <v>273</v>
      </c>
      <c r="B31" s="516" t="s">
        <v>340</v>
      </c>
      <c r="C31" s="471">
        <v>1.7434777777777775</v>
      </c>
      <c r="D31" s="475">
        <v>1.569</v>
      </c>
      <c r="E31" s="471">
        <v>1.4288333333333334</v>
      </c>
      <c r="F31" s="471">
        <v>2.1950833333333337</v>
      </c>
      <c r="G31" s="471">
        <v>1.9430000000000001</v>
      </c>
      <c r="H31" s="472">
        <v>1.2955000000000001</v>
      </c>
      <c r="I31" s="471">
        <v>1.7464</v>
      </c>
      <c r="J31" s="468">
        <v>2.3120000000000003</v>
      </c>
      <c r="K31" s="471">
        <v>2.2850000000000001</v>
      </c>
      <c r="L31" s="471">
        <v>2.3405</v>
      </c>
      <c r="M31" s="471">
        <v>2.4908333333333332</v>
      </c>
      <c r="N31" s="473">
        <v>2.5914583333333332</v>
      </c>
      <c r="O31" s="470">
        <f t="shared" si="0"/>
        <v>1.9950905092592592</v>
      </c>
    </row>
    <row r="32" spans="1:15" ht="15.6" customHeight="1" x14ac:dyDescent="0.2">
      <c r="A32" s="467" t="s">
        <v>241</v>
      </c>
      <c r="B32" s="516" t="s">
        <v>14</v>
      </c>
      <c r="C32" s="471">
        <v>10.457366666666667</v>
      </c>
      <c r="D32" s="471">
        <v>9.1085833333333337</v>
      </c>
      <c r="E32" s="471">
        <v>8.1354999999999986</v>
      </c>
      <c r="F32" s="471">
        <v>7.8626666666666676</v>
      </c>
      <c r="G32" s="471">
        <v>7.6896666666666675</v>
      </c>
      <c r="H32" s="472">
        <v>8.2972916666666663</v>
      </c>
      <c r="I32" s="471">
        <v>8.1320999999999994</v>
      </c>
      <c r="J32" s="468">
        <v>7.9944999999999995</v>
      </c>
      <c r="K32" s="473">
        <v>8.5707916666666666</v>
      </c>
      <c r="L32" s="474">
        <v>8.7273999999999994</v>
      </c>
      <c r="M32" s="473">
        <v>9.2213020833333328</v>
      </c>
      <c r="N32" s="473">
        <v>9.4915625000000006</v>
      </c>
      <c r="O32" s="470">
        <f t="shared" si="0"/>
        <v>8.640727604166667</v>
      </c>
    </row>
    <row r="33" spans="1:15" ht="15.6" customHeight="1" x14ac:dyDescent="0.2">
      <c r="A33" s="467" t="s">
        <v>25</v>
      </c>
      <c r="B33" s="516" t="s">
        <v>14</v>
      </c>
      <c r="C33" s="471">
        <v>5.2052000000000005</v>
      </c>
      <c r="D33" s="471">
        <v>4.7397916666666662</v>
      </c>
      <c r="E33" s="471">
        <v>5.1289722222222229</v>
      </c>
      <c r="F33" s="471">
        <v>5.3562500000000002</v>
      </c>
      <c r="G33" s="471">
        <v>4.6377499999999996</v>
      </c>
      <c r="H33" s="472">
        <v>4.7887500000000003</v>
      </c>
      <c r="I33" s="471">
        <v>5.2690999999999999</v>
      </c>
      <c r="J33" s="468">
        <v>5.1914374999999993</v>
      </c>
      <c r="K33" s="473">
        <v>4.7774999999999999</v>
      </c>
      <c r="L33" s="474">
        <v>4.6631416666666663</v>
      </c>
      <c r="M33" s="473">
        <v>4.7134895833333328</v>
      </c>
      <c r="N33" s="473">
        <v>5.4571874999999999</v>
      </c>
      <c r="O33" s="470">
        <f t="shared" si="0"/>
        <v>4.9940475115740748</v>
      </c>
    </row>
    <row r="34" spans="1:15" ht="15.6" customHeight="1" x14ac:dyDescent="0.2">
      <c r="A34" s="467" t="s">
        <v>26</v>
      </c>
      <c r="B34" s="440" t="s">
        <v>263</v>
      </c>
      <c r="C34" s="471">
        <v>4.3055619047619045</v>
      </c>
      <c r="D34" s="471">
        <v>5.0329821428571426</v>
      </c>
      <c r="E34" s="471">
        <v>4.763238095238095</v>
      </c>
      <c r="F34" s="471">
        <v>5.238696428571429</v>
      </c>
      <c r="G34" s="471">
        <v>4.1559452380952377</v>
      </c>
      <c r="H34" s="472">
        <v>4.7706845238095239</v>
      </c>
      <c r="I34" s="471">
        <v>4.875</v>
      </c>
      <c r="J34" s="468">
        <v>5.0298749999999997</v>
      </c>
      <c r="K34" s="473">
        <v>5.2222038690476191</v>
      </c>
      <c r="L34" s="474">
        <v>4.5924916666666666</v>
      </c>
      <c r="M34" s="473">
        <v>4.4211011904761897</v>
      </c>
      <c r="N34" s="473">
        <v>4.37890625</v>
      </c>
      <c r="O34" s="470">
        <f t="shared" si="0"/>
        <v>4.732223859126985</v>
      </c>
    </row>
    <row r="35" spans="1:15" ht="6" customHeight="1" x14ac:dyDescent="0.2">
      <c r="A35" s="479"/>
      <c r="B35" s="517"/>
      <c r="C35" s="480"/>
      <c r="D35" s="481"/>
      <c r="E35" s="480"/>
      <c r="F35" s="482"/>
      <c r="G35" s="483"/>
      <c r="H35" s="483"/>
      <c r="I35" s="480"/>
      <c r="J35" s="484"/>
      <c r="K35" s="485"/>
      <c r="L35" s="486"/>
      <c r="M35" s="485"/>
      <c r="N35" s="485"/>
      <c r="O35" s="487"/>
    </row>
    <row r="36" spans="1:15" ht="16.5" customHeight="1" x14ac:dyDescent="0.2">
      <c r="A36" s="452"/>
      <c r="B36" s="444"/>
      <c r="E36" s="488"/>
      <c r="F36" s="433"/>
      <c r="G36" s="445"/>
      <c r="H36" s="433"/>
      <c r="I36" s="433"/>
      <c r="J36" s="433"/>
      <c r="K36" s="429"/>
      <c r="M36" s="429"/>
      <c r="N36" s="429"/>
      <c r="O36" s="431"/>
    </row>
    <row r="37" spans="1:15" ht="16.5" customHeight="1" x14ac:dyDescent="0.2">
      <c r="A37" s="455"/>
      <c r="B37" s="444"/>
      <c r="C37" s="433"/>
      <c r="E37" s="488"/>
      <c r="F37" s="433"/>
      <c r="G37" s="445"/>
      <c r="H37" s="433"/>
      <c r="I37" s="433"/>
      <c r="J37" s="433"/>
      <c r="K37" s="429"/>
      <c r="M37" s="429"/>
      <c r="N37" s="429"/>
      <c r="O37" s="431"/>
    </row>
    <row r="38" spans="1:15" ht="16.5" customHeight="1" x14ac:dyDescent="0.25">
      <c r="A38" s="725" t="s">
        <v>374</v>
      </c>
      <c r="B38" s="725"/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</row>
    <row r="39" spans="1:15" ht="16.5" customHeight="1" x14ac:dyDescent="0.2">
      <c r="A39" s="443"/>
      <c r="C39" s="443"/>
      <c r="D39" s="443"/>
      <c r="E39" s="453"/>
      <c r="F39" s="443"/>
      <c r="G39" s="443"/>
      <c r="H39" s="443"/>
      <c r="I39" s="443"/>
      <c r="J39" s="443"/>
      <c r="K39" s="443"/>
      <c r="L39" s="443"/>
      <c r="M39" s="443"/>
      <c r="N39" s="443"/>
      <c r="O39" s="454"/>
    </row>
    <row r="40" spans="1:15" ht="16.5" customHeight="1" x14ac:dyDescent="0.2">
      <c r="A40" s="489"/>
      <c r="B40" s="490"/>
      <c r="C40" s="490"/>
      <c r="D40" s="490"/>
      <c r="E40" s="491"/>
      <c r="F40" s="490"/>
      <c r="G40" s="490"/>
      <c r="H40" s="490"/>
      <c r="I40" s="490"/>
      <c r="J40" s="490"/>
      <c r="K40" s="490"/>
      <c r="L40" s="490"/>
      <c r="M40" s="490"/>
      <c r="N40" s="490"/>
      <c r="O40" s="492"/>
    </row>
    <row r="41" spans="1:15" ht="16.5" customHeight="1" x14ac:dyDescent="0.2">
      <c r="A41" s="635" t="s">
        <v>0</v>
      </c>
      <c r="B41" s="497" t="s">
        <v>263</v>
      </c>
      <c r="C41" s="497" t="s">
        <v>1</v>
      </c>
      <c r="D41" s="497" t="s">
        <v>2</v>
      </c>
      <c r="E41" s="636" t="s">
        <v>3</v>
      </c>
      <c r="F41" s="466" t="s">
        <v>4</v>
      </c>
      <c r="G41" s="497" t="s">
        <v>5</v>
      </c>
      <c r="H41" s="497" t="s">
        <v>6</v>
      </c>
      <c r="I41" s="497" t="s">
        <v>7</v>
      </c>
      <c r="J41" s="497" t="s">
        <v>8</v>
      </c>
      <c r="K41" s="497" t="s">
        <v>9</v>
      </c>
      <c r="L41" s="497" t="s">
        <v>339</v>
      </c>
      <c r="M41" s="497" t="s">
        <v>11</v>
      </c>
      <c r="N41" s="497" t="s">
        <v>12</v>
      </c>
      <c r="O41" s="497" t="s">
        <v>13</v>
      </c>
    </row>
    <row r="42" spans="1:15" ht="16.5" customHeight="1" x14ac:dyDescent="0.2">
      <c r="A42" s="467" t="s">
        <v>242</v>
      </c>
      <c r="B42" s="516" t="s">
        <v>14</v>
      </c>
      <c r="C42" s="471">
        <v>8.3806666666666665</v>
      </c>
      <c r="D42" s="471">
        <v>7.7839999999999998</v>
      </c>
      <c r="E42" s="471">
        <v>7.3886111111111106</v>
      </c>
      <c r="F42" s="471">
        <v>6.4018750000000004</v>
      </c>
      <c r="G42" s="471">
        <v>5.9988166666666656</v>
      </c>
      <c r="H42" s="472">
        <v>6.8563333333333336</v>
      </c>
      <c r="I42" s="471">
        <v>7.2692999999999994</v>
      </c>
      <c r="J42" s="468">
        <v>7.3431458333333328</v>
      </c>
      <c r="K42" s="473">
        <v>7.5471666666666675</v>
      </c>
      <c r="L42" s="474">
        <v>6.613408333333334</v>
      </c>
      <c r="M42" s="473">
        <v>6.8584375</v>
      </c>
      <c r="N42" s="473">
        <v>7.4915624999999997</v>
      </c>
      <c r="O42" s="498">
        <f>AVERAGE(C42:N42)</f>
        <v>7.1611103009259258</v>
      </c>
    </row>
    <row r="43" spans="1:15" ht="16.5" customHeight="1" x14ac:dyDescent="0.2">
      <c r="A43" s="467" t="s">
        <v>203</v>
      </c>
      <c r="B43" s="516" t="s">
        <v>14</v>
      </c>
      <c r="C43" s="471">
        <v>6.1783000000000001</v>
      </c>
      <c r="D43" s="471">
        <v>5.3377916666666669</v>
      </c>
      <c r="E43" s="471">
        <v>5.5178333333333338</v>
      </c>
      <c r="F43" s="471">
        <v>5.5817499999999995</v>
      </c>
      <c r="G43" s="471">
        <v>5.2130333333333336</v>
      </c>
      <c r="H43" s="472">
        <v>5.4939166666666663</v>
      </c>
      <c r="I43" s="471">
        <v>5.8088999999999995</v>
      </c>
      <c r="J43" s="468">
        <v>6.1873749999999994</v>
      </c>
      <c r="K43" s="473">
        <v>5.9402083333333335</v>
      </c>
      <c r="L43" s="474">
        <v>5.9413083333333336</v>
      </c>
      <c r="M43" s="473">
        <v>6.1291145833333331</v>
      </c>
      <c r="N43" s="473">
        <v>6.7012499999999999</v>
      </c>
      <c r="O43" s="498">
        <f t="shared" ref="O43:O66" si="1">AVERAGE(C43:N43)</f>
        <v>5.8358984374999991</v>
      </c>
    </row>
    <row r="44" spans="1:15" ht="16.5" customHeight="1" x14ac:dyDescent="0.2">
      <c r="A44" s="467" t="s">
        <v>27</v>
      </c>
      <c r="B44" s="516" t="s">
        <v>14</v>
      </c>
      <c r="C44" s="471">
        <v>5.6655333333333333</v>
      </c>
      <c r="D44" s="471">
        <v>5.472458333333333</v>
      </c>
      <c r="E44" s="471">
        <v>5.9388888888888891</v>
      </c>
      <c r="F44" s="471">
        <v>5.9136249999999997</v>
      </c>
      <c r="G44" s="471">
        <v>5.3231416666666664</v>
      </c>
      <c r="H44" s="472">
        <v>5.410541666666667</v>
      </c>
      <c r="I44" s="471">
        <v>5.7456999999999994</v>
      </c>
      <c r="J44" s="468">
        <v>5.5572291666666658</v>
      </c>
      <c r="K44" s="473">
        <v>5.4291770833333342</v>
      </c>
      <c r="L44" s="474">
        <v>5.9494749999999996</v>
      </c>
      <c r="M44" s="473">
        <v>5.6667708333333335</v>
      </c>
      <c r="N44" s="473">
        <v>6.4984374999999996</v>
      </c>
      <c r="O44" s="498">
        <f t="shared" si="1"/>
        <v>5.7142482060185182</v>
      </c>
    </row>
    <row r="45" spans="1:15" ht="16.5" customHeight="1" x14ac:dyDescent="0.2">
      <c r="A45" s="467" t="s">
        <v>32</v>
      </c>
      <c r="B45" s="516" t="s">
        <v>263</v>
      </c>
      <c r="C45" s="471">
        <v>5.7666666666666666</v>
      </c>
      <c r="D45" s="471">
        <v>5.8571249999999999</v>
      </c>
      <c r="E45" s="471">
        <v>6.1915555555555546</v>
      </c>
      <c r="F45" s="499">
        <v>4.8666666666666663</v>
      </c>
      <c r="G45" s="475">
        <v>6.24</v>
      </c>
      <c r="H45" s="475">
        <v>6.4749999999999996</v>
      </c>
      <c r="I45" s="471">
        <v>6.1871666666666663</v>
      </c>
      <c r="J45" s="468">
        <v>5.2555250000000004</v>
      </c>
      <c r="K45" s="473">
        <v>4.7938645833333338</v>
      </c>
      <c r="L45" s="474">
        <v>4.5834666666666664</v>
      </c>
      <c r="M45" s="473">
        <v>4.6794791666666669</v>
      </c>
      <c r="N45" s="473">
        <v>7.0139062499999998</v>
      </c>
      <c r="O45" s="498">
        <f t="shared" si="1"/>
        <v>5.6592018518518517</v>
      </c>
    </row>
    <row r="46" spans="1:15" ht="16.5" customHeight="1" x14ac:dyDescent="0.2">
      <c r="A46" s="467" t="s">
        <v>363</v>
      </c>
      <c r="B46" s="518" t="s">
        <v>263</v>
      </c>
      <c r="C46" s="471"/>
      <c r="D46" s="471"/>
      <c r="E46" s="445"/>
      <c r="F46" s="471"/>
      <c r="G46" s="471"/>
      <c r="H46" s="500"/>
      <c r="I46" s="471"/>
      <c r="J46" s="471"/>
      <c r="K46" s="501"/>
      <c r="L46" s="501"/>
      <c r="M46" s="501"/>
      <c r="N46" s="501"/>
      <c r="O46" s="498"/>
    </row>
    <row r="47" spans="1:15" ht="16.5" customHeight="1" x14ac:dyDescent="0.2">
      <c r="A47" s="467" t="s">
        <v>33</v>
      </c>
      <c r="B47" s="518" t="s">
        <v>263</v>
      </c>
      <c r="C47" s="471">
        <v>0.99149999999999994</v>
      </c>
      <c r="D47" s="445">
        <v>1</v>
      </c>
      <c r="E47" s="471">
        <v>1</v>
      </c>
      <c r="F47" s="471">
        <v>1</v>
      </c>
      <c r="G47" s="471">
        <v>1</v>
      </c>
      <c r="H47" s="500">
        <v>1</v>
      </c>
      <c r="I47" s="471">
        <v>1</v>
      </c>
      <c r="J47" s="471">
        <v>1</v>
      </c>
      <c r="K47" s="501">
        <v>1</v>
      </c>
      <c r="L47" s="501">
        <v>1</v>
      </c>
      <c r="M47" s="501">
        <v>1</v>
      </c>
      <c r="N47" s="501">
        <v>1</v>
      </c>
      <c r="O47" s="498">
        <f t="shared" si="1"/>
        <v>0.99929166666666669</v>
      </c>
    </row>
    <row r="48" spans="1:15" ht="16.5" customHeight="1" x14ac:dyDescent="0.2">
      <c r="A48" s="467" t="s">
        <v>34</v>
      </c>
      <c r="B48" s="518" t="s">
        <v>263</v>
      </c>
      <c r="C48" s="471">
        <v>14.732033333333334</v>
      </c>
      <c r="D48" s="445">
        <v>16.398250000000001</v>
      </c>
      <c r="E48" s="471">
        <v>16.117833333333333</v>
      </c>
      <c r="F48" s="471">
        <v>16.415875</v>
      </c>
      <c r="G48" s="471">
        <v>15.388524999999998</v>
      </c>
      <c r="H48" s="500">
        <v>15.824541666666667</v>
      </c>
      <c r="I48" s="471">
        <v>16.624099999999999</v>
      </c>
      <c r="J48" s="471">
        <v>16.605897916666663</v>
      </c>
      <c r="K48" s="501">
        <v>16.016041666666666</v>
      </c>
      <c r="L48" s="502">
        <v>17.038399999999999</v>
      </c>
      <c r="M48" s="501">
        <v>18.768645833333334</v>
      </c>
      <c r="N48" s="501">
        <v>20.145624999999999</v>
      </c>
      <c r="O48" s="498">
        <f t="shared" si="1"/>
        <v>16.672980729166664</v>
      </c>
    </row>
    <row r="49" spans="1:15" ht="16.5" customHeight="1" x14ac:dyDescent="0.2">
      <c r="A49" s="467" t="s">
        <v>364</v>
      </c>
      <c r="B49" s="518" t="s">
        <v>356</v>
      </c>
      <c r="C49" s="471">
        <v>10.707799999999999</v>
      </c>
      <c r="D49" s="445">
        <v>9.8154999999999983</v>
      </c>
      <c r="E49" s="471">
        <v>9.9458472222222216</v>
      </c>
      <c r="F49" s="471">
        <v>10.376625000000001</v>
      </c>
      <c r="G49" s="471">
        <v>9.7458500000000008</v>
      </c>
      <c r="H49" s="500">
        <v>9.1087500000000006</v>
      </c>
      <c r="I49" s="471">
        <v>7.7088999999999999</v>
      </c>
      <c r="J49" s="471">
        <v>6.2545187500000008</v>
      </c>
      <c r="K49" s="501">
        <v>6.2356666666666669</v>
      </c>
      <c r="L49" s="502">
        <v>5.7439833333333326</v>
      </c>
      <c r="M49" s="501">
        <v>6.3657291666666671</v>
      </c>
      <c r="N49" s="501">
        <v>7.1475937500000004</v>
      </c>
      <c r="O49" s="498">
        <f t="shared" si="1"/>
        <v>8.2630636574074074</v>
      </c>
    </row>
    <row r="50" spans="1:15" ht="16.5" customHeight="1" x14ac:dyDescent="0.2">
      <c r="A50" s="467" t="s">
        <v>35</v>
      </c>
      <c r="B50" s="518" t="s">
        <v>263</v>
      </c>
      <c r="C50" s="471">
        <v>9.569133333333335</v>
      </c>
      <c r="D50" s="445">
        <v>9.9583333333333321</v>
      </c>
      <c r="E50" s="471">
        <v>9.9598194444444434</v>
      </c>
      <c r="F50" s="471">
        <v>10.475</v>
      </c>
      <c r="G50" s="471">
        <v>10.393416666666667</v>
      </c>
      <c r="H50" s="500">
        <v>10.919375</v>
      </c>
      <c r="I50" s="471">
        <v>10.516499999999999</v>
      </c>
      <c r="J50" s="471">
        <v>11.513670833333332</v>
      </c>
      <c r="K50" s="501">
        <v>11.41759375</v>
      </c>
      <c r="L50" s="502">
        <v>10.904608333333332</v>
      </c>
      <c r="M50" s="501">
        <v>12.002604166666668</v>
      </c>
      <c r="N50" s="501">
        <v>12.29703125</v>
      </c>
      <c r="O50" s="498">
        <f t="shared" si="1"/>
        <v>10.827257175925924</v>
      </c>
    </row>
    <row r="51" spans="1:15" ht="16.5" customHeight="1" x14ac:dyDescent="0.2">
      <c r="A51" s="467" t="s">
        <v>317</v>
      </c>
      <c r="B51" s="518" t="s">
        <v>356</v>
      </c>
      <c r="C51" s="471">
        <v>6.4816833333333337</v>
      </c>
      <c r="D51" s="445">
        <v>5.7757500000000004</v>
      </c>
      <c r="E51" s="471">
        <v>9.1104305555555563</v>
      </c>
      <c r="F51" s="471">
        <v>10.6875</v>
      </c>
      <c r="G51" s="471">
        <v>9.9435000000000002</v>
      </c>
      <c r="H51" s="500">
        <v>10.275</v>
      </c>
      <c r="I51" s="471">
        <v>9.9298999999999999</v>
      </c>
      <c r="J51" s="471">
        <v>10.604500000000002</v>
      </c>
      <c r="K51" s="501">
        <v>10.789791666666668</v>
      </c>
      <c r="L51" s="502">
        <v>9.0456666666666656</v>
      </c>
      <c r="M51" s="501">
        <v>9.5833333333333321</v>
      </c>
      <c r="N51" s="501">
        <v>9.8175000000000008</v>
      </c>
      <c r="O51" s="498">
        <f t="shared" si="1"/>
        <v>9.337046296296295</v>
      </c>
    </row>
    <row r="52" spans="1:15" ht="16.5" customHeight="1" x14ac:dyDescent="0.2">
      <c r="A52" s="467" t="s">
        <v>300</v>
      </c>
      <c r="B52" s="518" t="s">
        <v>356</v>
      </c>
      <c r="C52" s="471">
        <v>19.559999999999999</v>
      </c>
      <c r="D52" s="445">
        <v>20.16</v>
      </c>
      <c r="E52" s="471">
        <v>16.799999999999997</v>
      </c>
      <c r="F52" s="471">
        <v>17.399999999999999</v>
      </c>
      <c r="G52" s="471">
        <v>16.559999999999999</v>
      </c>
      <c r="H52" s="500">
        <v>23.759999999999998</v>
      </c>
      <c r="I52" s="471">
        <v>23.64</v>
      </c>
      <c r="J52" s="471">
        <v>22.32</v>
      </c>
      <c r="K52" s="501">
        <v>23.88</v>
      </c>
      <c r="L52" s="502">
        <v>23.64</v>
      </c>
      <c r="M52" s="501">
        <v>23.4</v>
      </c>
      <c r="N52" s="501">
        <v>23.759999999999998</v>
      </c>
      <c r="O52" s="498">
        <f t="shared" si="1"/>
        <v>21.24</v>
      </c>
    </row>
    <row r="53" spans="1:15" ht="16.5" customHeight="1" x14ac:dyDescent="0.2">
      <c r="A53" s="467" t="s">
        <v>36</v>
      </c>
      <c r="B53" s="518" t="s">
        <v>263</v>
      </c>
      <c r="C53" s="471">
        <v>10.617633333333332</v>
      </c>
      <c r="D53" s="445">
        <v>11.760583333333333</v>
      </c>
      <c r="E53" s="471">
        <v>11.199333333333334</v>
      </c>
      <c r="F53" s="471">
        <v>12.578875</v>
      </c>
      <c r="G53" s="471">
        <v>12.031633333333332</v>
      </c>
      <c r="H53" s="500">
        <v>12.881833333333333</v>
      </c>
      <c r="I53" s="471">
        <v>12.948599999999999</v>
      </c>
      <c r="J53" s="471">
        <v>13.462562500000001</v>
      </c>
      <c r="K53" s="501">
        <v>13.487770833333332</v>
      </c>
      <c r="L53" s="502">
        <v>13.508766666666668</v>
      </c>
      <c r="M53" s="501">
        <v>14.417604166666667</v>
      </c>
      <c r="N53" s="501">
        <v>14.761875</v>
      </c>
      <c r="O53" s="498">
        <f t="shared" si="1"/>
        <v>12.804755902777778</v>
      </c>
    </row>
    <row r="54" spans="1:15" ht="16.5" customHeight="1" x14ac:dyDescent="0.2">
      <c r="A54" s="467" t="s">
        <v>303</v>
      </c>
      <c r="B54" s="518" t="s">
        <v>263</v>
      </c>
      <c r="C54" s="471">
        <v>3.2955666666666668</v>
      </c>
      <c r="D54" s="445">
        <v>2.6698333333333335</v>
      </c>
      <c r="E54" s="471">
        <v>3.41</v>
      </c>
      <c r="F54" s="471">
        <v>3.69</v>
      </c>
      <c r="G54" s="471">
        <v>3.52</v>
      </c>
      <c r="H54" s="500">
        <v>3.92</v>
      </c>
      <c r="I54" s="471">
        <v>3.5</v>
      </c>
      <c r="J54" s="471">
        <v>3.76</v>
      </c>
      <c r="K54" s="501">
        <v>3.94</v>
      </c>
      <c r="L54" s="502">
        <v>3.1588166666666666</v>
      </c>
      <c r="M54" s="501">
        <v>3.95</v>
      </c>
      <c r="N54" s="501">
        <v>3.8</v>
      </c>
      <c r="O54" s="498">
        <f t="shared" si="1"/>
        <v>3.5511847222222221</v>
      </c>
    </row>
    <row r="55" spans="1:15" ht="16.5" customHeight="1" x14ac:dyDescent="0.2">
      <c r="A55" s="467" t="s">
        <v>346</v>
      </c>
      <c r="B55" s="518" t="s">
        <v>263</v>
      </c>
      <c r="C55" s="471">
        <v>2.2630222222222223</v>
      </c>
      <c r="D55" s="445">
        <v>1.701875</v>
      </c>
      <c r="E55" s="471">
        <v>1.4969166666666667</v>
      </c>
      <c r="F55" s="471">
        <v>1.7004999999999999</v>
      </c>
      <c r="G55" s="471">
        <v>1.4932000000000003</v>
      </c>
      <c r="H55" s="500">
        <v>1.3242499999999999</v>
      </c>
      <c r="I55" s="471">
        <v>1.5214666666666667</v>
      </c>
      <c r="J55" s="471">
        <v>1.6779833333333332</v>
      </c>
      <c r="K55" s="501">
        <v>2.0287500000000001</v>
      </c>
      <c r="L55" s="502">
        <v>1.9940666666666664</v>
      </c>
      <c r="M55" s="501">
        <v>1.5609375000000001</v>
      </c>
      <c r="N55" s="501">
        <v>1.5375000000000001</v>
      </c>
      <c r="O55" s="498">
        <f t="shared" si="1"/>
        <v>1.6917056712962966</v>
      </c>
    </row>
    <row r="56" spans="1:15" ht="16.5" customHeight="1" x14ac:dyDescent="0.2">
      <c r="A56" s="467" t="s">
        <v>318</v>
      </c>
      <c r="B56" s="518" t="s">
        <v>263</v>
      </c>
      <c r="C56" s="471">
        <v>1</v>
      </c>
      <c r="D56" s="445">
        <v>0.9871875</v>
      </c>
      <c r="E56" s="471">
        <v>1.3104166666666666</v>
      </c>
      <c r="F56" s="471">
        <v>1.1233333333333331</v>
      </c>
      <c r="G56" s="471">
        <v>1.1242500000000002</v>
      </c>
      <c r="H56" s="500">
        <v>1.0481666666666667</v>
      </c>
      <c r="I56" s="471">
        <v>1.1259999999999999</v>
      </c>
      <c r="J56" s="471">
        <v>1.2206250000000001</v>
      </c>
      <c r="K56" s="501">
        <v>1.194375</v>
      </c>
      <c r="L56" s="502">
        <v>1.0906666666666667</v>
      </c>
      <c r="M56" s="501">
        <v>1.1860416666666667</v>
      </c>
      <c r="N56" s="501">
        <v>1.1903125000000001</v>
      </c>
      <c r="O56" s="498">
        <f t="shared" si="1"/>
        <v>1.1334479166666667</v>
      </c>
    </row>
    <row r="57" spans="1:15" ht="16.5" customHeight="1" x14ac:dyDescent="0.2">
      <c r="A57" s="467" t="s">
        <v>250</v>
      </c>
      <c r="B57" s="518" t="s">
        <v>14</v>
      </c>
      <c r="C57" s="471">
        <v>23.996666666666663</v>
      </c>
      <c r="D57" s="445">
        <v>24</v>
      </c>
      <c r="E57" s="471">
        <v>23.730555555555558</v>
      </c>
      <c r="F57" s="471">
        <v>23.837499999999999</v>
      </c>
      <c r="G57" s="471">
        <v>24.15</v>
      </c>
      <c r="H57" s="500">
        <v>24.175000000000001</v>
      </c>
      <c r="I57" s="471">
        <v>24.28</v>
      </c>
      <c r="J57" s="471">
        <v>24.305208333333333</v>
      </c>
      <c r="K57" s="501">
        <v>24.454166666666662</v>
      </c>
      <c r="L57" s="450">
        <v>24.388499999999997</v>
      </c>
      <c r="M57" s="473">
        <v>24.479166666666664</v>
      </c>
      <c r="N57" s="501">
        <v>24.765625</v>
      </c>
      <c r="O57" s="498">
        <f t="shared" si="1"/>
        <v>24.21353240740741</v>
      </c>
    </row>
    <row r="58" spans="1:15" ht="16.5" customHeight="1" x14ac:dyDescent="0.2">
      <c r="A58" s="467" t="s">
        <v>251</v>
      </c>
      <c r="B58" s="518" t="s">
        <v>14</v>
      </c>
      <c r="C58" s="471">
        <v>23.996666666666663</v>
      </c>
      <c r="D58" s="445">
        <v>24</v>
      </c>
      <c r="E58" s="471">
        <v>23.730555555555558</v>
      </c>
      <c r="F58" s="471">
        <v>23.837499999999999</v>
      </c>
      <c r="G58" s="471">
        <v>24.15</v>
      </c>
      <c r="H58" s="500">
        <v>24.175000000000001</v>
      </c>
      <c r="I58" s="471">
        <v>24.28</v>
      </c>
      <c r="J58" s="471">
        <v>24.305208333333333</v>
      </c>
      <c r="K58" s="501">
        <v>24.447916666666664</v>
      </c>
      <c r="L58" s="450">
        <v>24.388499999999997</v>
      </c>
      <c r="M58" s="473">
        <v>24.479166666666664</v>
      </c>
      <c r="N58" s="501">
        <v>24.765625</v>
      </c>
      <c r="O58" s="498">
        <f t="shared" si="1"/>
        <v>24.213011574074073</v>
      </c>
    </row>
    <row r="59" spans="1:15" ht="16.5" customHeight="1" x14ac:dyDescent="0.2">
      <c r="A59" s="467" t="s">
        <v>372</v>
      </c>
      <c r="B59" s="518" t="s">
        <v>14</v>
      </c>
      <c r="C59" s="471">
        <v>23.896666666666665</v>
      </c>
      <c r="D59" s="445">
        <v>24</v>
      </c>
      <c r="E59" s="471">
        <v>23.477777777777778</v>
      </c>
      <c r="F59" s="471">
        <v>23.625</v>
      </c>
      <c r="G59" s="471">
        <v>24.15</v>
      </c>
      <c r="H59" s="500">
        <v>24.112500000000001</v>
      </c>
      <c r="I59" s="471">
        <v>24.13</v>
      </c>
      <c r="J59" s="471">
        <v>24.305208333333333</v>
      </c>
      <c r="K59" s="501">
        <v>24.447916666666664</v>
      </c>
      <c r="L59" s="450">
        <v>24.388499999999997</v>
      </c>
      <c r="M59" s="473">
        <v>24.479166666666664</v>
      </c>
      <c r="N59" s="501">
        <v>24.765625</v>
      </c>
      <c r="O59" s="498">
        <f>AVERAGE(C59:N59)</f>
        <v>24.14819675925926</v>
      </c>
    </row>
    <row r="60" spans="1:15" ht="16.5" customHeight="1" x14ac:dyDescent="0.2">
      <c r="A60" s="467" t="s">
        <v>252</v>
      </c>
      <c r="B60" s="518" t="s">
        <v>14</v>
      </c>
      <c r="C60" s="471">
        <v>15.281066666666666</v>
      </c>
      <c r="D60" s="445">
        <v>15.558333333333332</v>
      </c>
      <c r="E60" s="471">
        <v>14.903416666666667</v>
      </c>
      <c r="F60" s="471">
        <v>14.924875</v>
      </c>
      <c r="G60" s="471">
        <v>15.196666666666667</v>
      </c>
      <c r="H60" s="500">
        <v>15.466666666666667</v>
      </c>
      <c r="I60" s="471">
        <v>15.755000000000001</v>
      </c>
      <c r="J60" s="471">
        <v>15.945</v>
      </c>
      <c r="K60" s="501">
        <v>15.844791666666666</v>
      </c>
      <c r="L60" s="450">
        <v>16.502000000000002</v>
      </c>
      <c r="M60" s="473">
        <v>16.598958333333336</v>
      </c>
      <c r="N60" s="501">
        <v>16.453125</v>
      </c>
      <c r="O60" s="498">
        <f t="shared" si="1"/>
        <v>15.702491666666667</v>
      </c>
    </row>
    <row r="61" spans="1:15" ht="16.5" customHeight="1" x14ac:dyDescent="0.2">
      <c r="A61" s="467" t="s">
        <v>253</v>
      </c>
      <c r="B61" s="518" t="s">
        <v>14</v>
      </c>
      <c r="C61" s="471">
        <v>23.996666666666663</v>
      </c>
      <c r="D61" s="445">
        <v>24</v>
      </c>
      <c r="E61" s="471">
        <v>23.477777777777778</v>
      </c>
      <c r="F61" s="471">
        <v>23.625</v>
      </c>
      <c r="G61" s="471">
        <v>24.15</v>
      </c>
      <c r="H61" s="500">
        <v>24.175000000000001</v>
      </c>
      <c r="I61" s="471">
        <v>24.28</v>
      </c>
      <c r="J61" s="471">
        <v>24.258333333333333</v>
      </c>
      <c r="K61" s="501">
        <v>24.447916666666664</v>
      </c>
      <c r="L61" s="450">
        <v>24.388499999999997</v>
      </c>
      <c r="M61" s="473">
        <v>24.479166666666664</v>
      </c>
      <c r="N61" s="501">
        <v>24.765625</v>
      </c>
      <c r="O61" s="498">
        <f t="shared" si="1"/>
        <v>24.170332175925925</v>
      </c>
    </row>
    <row r="62" spans="1:15" ht="16.5" customHeight="1" x14ac:dyDescent="0.2">
      <c r="A62" s="467" t="s">
        <v>348</v>
      </c>
      <c r="B62" s="518" t="s">
        <v>14</v>
      </c>
      <c r="C62" s="471">
        <v>22.9392</v>
      </c>
      <c r="D62" s="445">
        <v>22.95</v>
      </c>
      <c r="E62" s="471">
        <v>22.747222222222224</v>
      </c>
      <c r="F62" s="471">
        <v>22.637499999999999</v>
      </c>
      <c r="G62" s="471">
        <v>22.785833333333336</v>
      </c>
      <c r="H62" s="500">
        <v>22.987500000000001</v>
      </c>
      <c r="I62" s="471">
        <v>23.34</v>
      </c>
      <c r="J62" s="471">
        <v>22.967291666666668</v>
      </c>
      <c r="K62" s="501">
        <v>22.745833333333334</v>
      </c>
      <c r="L62" s="450">
        <v>23.230499999999999</v>
      </c>
      <c r="M62" s="473">
        <v>23.28125</v>
      </c>
      <c r="N62" s="501">
        <v>23.890625</v>
      </c>
      <c r="O62" s="498">
        <f t="shared" si="1"/>
        <v>23.041896296296301</v>
      </c>
    </row>
    <row r="63" spans="1:15" ht="16.5" customHeight="1" x14ac:dyDescent="0.2">
      <c r="A63" s="467" t="s">
        <v>349</v>
      </c>
      <c r="B63" s="518" t="s">
        <v>14</v>
      </c>
      <c r="C63" s="471">
        <v>22.278133333333329</v>
      </c>
      <c r="D63" s="445">
        <v>22.433333333333334</v>
      </c>
      <c r="E63" s="471">
        <v>22.913888888888888</v>
      </c>
      <c r="F63" s="471">
        <v>22.9</v>
      </c>
      <c r="G63" s="471">
        <v>22.529166666666665</v>
      </c>
      <c r="H63" s="500">
        <v>22.591666666666669</v>
      </c>
      <c r="I63" s="471">
        <v>22.676400000000001</v>
      </c>
      <c r="J63" s="471">
        <v>22.604291666666661</v>
      </c>
      <c r="K63" s="501">
        <v>22.670833333333331</v>
      </c>
      <c r="L63" s="450">
        <v>22.701166666666666</v>
      </c>
      <c r="M63" s="473">
        <v>22.903645833333336</v>
      </c>
      <c r="N63" s="501">
        <v>23.203125</v>
      </c>
      <c r="O63" s="498">
        <f t="shared" si="1"/>
        <v>22.700470949074074</v>
      </c>
    </row>
    <row r="64" spans="1:15" ht="16.5" customHeight="1" x14ac:dyDescent="0.2">
      <c r="A64" s="467" t="s">
        <v>257</v>
      </c>
      <c r="B64" s="518" t="s">
        <v>14</v>
      </c>
      <c r="C64" s="503">
        <v>9.4303999999999988</v>
      </c>
      <c r="D64" s="471">
        <v>10.056749999999999</v>
      </c>
      <c r="E64" s="504">
        <v>10.355833333333333</v>
      </c>
      <c r="F64" s="471">
        <v>10.503249999999998</v>
      </c>
      <c r="G64" s="471">
        <v>8.554058333333332</v>
      </c>
      <c r="H64" s="505">
        <v>9.1085872222222211</v>
      </c>
      <c r="I64" s="505">
        <v>9.3087639417989436</v>
      </c>
      <c r="J64" s="505">
        <v>9.5069778873771718</v>
      </c>
      <c r="K64" s="505">
        <v>9.7185708106575923</v>
      </c>
      <c r="L64" s="505">
        <v>9.4118338691525967</v>
      </c>
      <c r="M64" s="505">
        <v>9.8865592190804499</v>
      </c>
      <c r="N64" s="501">
        <v>11.25</v>
      </c>
      <c r="O64" s="498">
        <f t="shared" si="1"/>
        <v>9.7576320514129709</v>
      </c>
    </row>
    <row r="65" spans="1:15" ht="16.5" customHeight="1" x14ac:dyDescent="0.2">
      <c r="A65" s="467" t="s">
        <v>258</v>
      </c>
      <c r="B65" s="518" t="s">
        <v>14</v>
      </c>
      <c r="C65" s="503">
        <v>13.53651111111111</v>
      </c>
      <c r="D65" s="471">
        <v>13.796666666666669</v>
      </c>
      <c r="E65" s="504">
        <v>14.053805555555554</v>
      </c>
      <c r="F65" s="503">
        <v>13.903916666666664</v>
      </c>
      <c r="G65" s="471">
        <v>12.613966666666666</v>
      </c>
      <c r="H65" s="500">
        <v>12.995833333333334</v>
      </c>
      <c r="I65" s="471">
        <v>13.154900000000001</v>
      </c>
      <c r="J65" s="471">
        <v>13.3399</v>
      </c>
      <c r="K65" s="501">
        <v>13.546354166666665</v>
      </c>
      <c r="L65" s="450">
        <v>13.237333333333334</v>
      </c>
      <c r="M65" s="506">
        <v>13.7109375</v>
      </c>
      <c r="N65" s="473">
        <v>14.57</v>
      </c>
      <c r="O65" s="498">
        <f t="shared" si="1"/>
        <v>13.538343749999997</v>
      </c>
    </row>
    <row r="66" spans="1:15" ht="16.5" customHeight="1" x14ac:dyDescent="0.2">
      <c r="A66" s="479" t="s">
        <v>358</v>
      </c>
      <c r="B66" s="519" t="s">
        <v>263</v>
      </c>
      <c r="C66" s="507">
        <v>0.99573333333333347</v>
      </c>
      <c r="D66" s="480">
        <v>0.99987500000000007</v>
      </c>
      <c r="E66" s="480">
        <v>1.0541805555555555</v>
      </c>
      <c r="F66" s="507">
        <v>1.0242500000000001</v>
      </c>
      <c r="G66" s="508">
        <v>0.995</v>
      </c>
      <c r="H66" s="509">
        <v>0.98924999999999996</v>
      </c>
      <c r="I66" s="480">
        <v>1</v>
      </c>
      <c r="J66" s="480">
        <v>1.0140625000000001</v>
      </c>
      <c r="K66" s="510">
        <v>1.0154166666666669</v>
      </c>
      <c r="L66" s="511">
        <v>1</v>
      </c>
      <c r="M66" s="485">
        <v>1</v>
      </c>
      <c r="N66" s="512">
        <v>1.1036979166666667</v>
      </c>
      <c r="O66" s="487">
        <f t="shared" si="1"/>
        <v>1.0159554976851852</v>
      </c>
    </row>
    <row r="67" spans="1:15" ht="10.5" customHeight="1" x14ac:dyDescent="0.2">
      <c r="A67" s="455"/>
      <c r="B67" s="444"/>
      <c r="C67" s="26"/>
      <c r="D67" s="26"/>
      <c r="E67" s="26"/>
      <c r="F67" s="26"/>
      <c r="G67" s="26"/>
      <c r="H67" s="27"/>
      <c r="I67" s="26"/>
      <c r="J67" s="26"/>
      <c r="K67" s="28"/>
      <c r="L67" s="29"/>
      <c r="M67" s="28"/>
      <c r="N67" s="28"/>
      <c r="O67" s="431"/>
    </row>
    <row r="68" spans="1:15" ht="13.5" customHeight="1" x14ac:dyDescent="0.2">
      <c r="A68" s="452" t="s">
        <v>375</v>
      </c>
      <c r="B68" s="457"/>
      <c r="D68" s="446"/>
    </row>
    <row r="73" spans="1:15" x14ac:dyDescent="0.2">
      <c r="C73" s="26"/>
      <c r="D73" s="26"/>
      <c r="E73" s="26"/>
      <c r="F73" s="26"/>
      <c r="G73" s="26"/>
      <c r="H73" s="27"/>
      <c r="I73" s="26"/>
      <c r="J73" s="26"/>
      <c r="K73" s="28"/>
      <c r="L73" s="29"/>
      <c r="M73" s="28"/>
      <c r="N73" s="28"/>
      <c r="O73" s="513"/>
    </row>
    <row r="74" spans="1:15" x14ac:dyDescent="0.2"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3"/>
    </row>
    <row r="75" spans="1:15" x14ac:dyDescent="0.2">
      <c r="C75" s="26"/>
      <c r="D75" s="26"/>
      <c r="E75" s="26"/>
      <c r="F75" s="26"/>
      <c r="G75" s="26"/>
      <c r="H75" s="27"/>
      <c r="I75" s="26"/>
      <c r="J75" s="26"/>
      <c r="K75" s="28"/>
      <c r="L75" s="29"/>
      <c r="M75" s="28"/>
      <c r="N75" s="28"/>
    </row>
  </sheetData>
  <mergeCells count="2">
    <mergeCell ref="A1:O1"/>
    <mergeCell ref="A38:O3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37" workbookViewId="0">
      <selection activeCell="A36" sqref="A36:XFD36"/>
    </sheetView>
  </sheetViews>
  <sheetFormatPr baseColWidth="10" defaultRowHeight="12.75" x14ac:dyDescent="0.2"/>
  <cols>
    <col min="1" max="1" width="19.85546875" style="442" customWidth="1"/>
    <col min="2" max="2" width="5.5703125" style="458" customWidth="1"/>
    <col min="3" max="3" width="7.28515625" style="420" customWidth="1"/>
    <col min="4" max="4" width="6.85546875" style="420" customWidth="1"/>
    <col min="5" max="5" width="7.42578125" style="420" customWidth="1"/>
    <col min="6" max="6" width="8.5703125" style="420" customWidth="1"/>
    <col min="7" max="8" width="7" style="420" customWidth="1"/>
    <col min="9" max="9" width="7.7109375" style="420" customWidth="1"/>
    <col min="10" max="10" width="7.140625" style="420" customWidth="1"/>
    <col min="11" max="11" width="7" style="420" customWidth="1"/>
    <col min="12" max="12" width="6.5703125" style="420" customWidth="1"/>
    <col min="13" max="14" width="7.7109375" style="420" customWidth="1"/>
    <col min="15" max="15" width="7.42578125" style="423" customWidth="1"/>
    <col min="16" max="254" width="11.42578125" style="442"/>
    <col min="255" max="255" width="18.85546875" style="442" customWidth="1"/>
    <col min="256" max="256" width="5.5703125" style="442" customWidth="1"/>
    <col min="257" max="257" width="7.28515625" style="442" customWidth="1"/>
    <col min="258" max="258" width="6.85546875" style="442" customWidth="1"/>
    <col min="259" max="259" width="7.42578125" style="442" customWidth="1"/>
    <col min="260" max="260" width="8.5703125" style="442" customWidth="1"/>
    <col min="261" max="262" width="7" style="442" customWidth="1"/>
    <col min="263" max="263" width="7.7109375" style="442" customWidth="1"/>
    <col min="264" max="264" width="7.140625" style="442" customWidth="1"/>
    <col min="265" max="265" width="7" style="442" customWidth="1"/>
    <col min="266" max="266" width="6.5703125" style="442" customWidth="1"/>
    <col min="267" max="268" width="7.7109375" style="442" customWidth="1"/>
    <col min="269" max="269" width="7.42578125" style="442" customWidth="1"/>
    <col min="270" max="270" width="6.42578125" style="442" customWidth="1"/>
    <col min="271" max="271" width="7.140625" style="442" customWidth="1"/>
    <col min="272" max="510" width="11.42578125" style="442"/>
    <col min="511" max="511" width="18.85546875" style="442" customWidth="1"/>
    <col min="512" max="512" width="5.5703125" style="442" customWidth="1"/>
    <col min="513" max="513" width="7.28515625" style="442" customWidth="1"/>
    <col min="514" max="514" width="6.85546875" style="442" customWidth="1"/>
    <col min="515" max="515" width="7.42578125" style="442" customWidth="1"/>
    <col min="516" max="516" width="8.5703125" style="442" customWidth="1"/>
    <col min="517" max="518" width="7" style="442" customWidth="1"/>
    <col min="519" max="519" width="7.7109375" style="442" customWidth="1"/>
    <col min="520" max="520" width="7.140625" style="442" customWidth="1"/>
    <col min="521" max="521" width="7" style="442" customWidth="1"/>
    <col min="522" max="522" width="6.5703125" style="442" customWidth="1"/>
    <col min="523" max="524" width="7.7109375" style="442" customWidth="1"/>
    <col min="525" max="525" width="7.42578125" style="442" customWidth="1"/>
    <col min="526" max="526" width="6.42578125" style="442" customWidth="1"/>
    <col min="527" max="527" width="7.140625" style="442" customWidth="1"/>
    <col min="528" max="766" width="11.42578125" style="442"/>
    <col min="767" max="767" width="18.85546875" style="442" customWidth="1"/>
    <col min="768" max="768" width="5.5703125" style="442" customWidth="1"/>
    <col min="769" max="769" width="7.28515625" style="442" customWidth="1"/>
    <col min="770" max="770" width="6.85546875" style="442" customWidth="1"/>
    <col min="771" max="771" width="7.42578125" style="442" customWidth="1"/>
    <col min="772" max="772" width="8.5703125" style="442" customWidth="1"/>
    <col min="773" max="774" width="7" style="442" customWidth="1"/>
    <col min="775" max="775" width="7.7109375" style="442" customWidth="1"/>
    <col min="776" max="776" width="7.140625" style="442" customWidth="1"/>
    <col min="777" max="777" width="7" style="442" customWidth="1"/>
    <col min="778" max="778" width="6.5703125" style="442" customWidth="1"/>
    <col min="779" max="780" width="7.7109375" style="442" customWidth="1"/>
    <col min="781" max="781" width="7.42578125" style="442" customWidth="1"/>
    <col min="782" max="782" width="6.42578125" style="442" customWidth="1"/>
    <col min="783" max="783" width="7.140625" style="442" customWidth="1"/>
    <col min="784" max="1022" width="11.42578125" style="442"/>
    <col min="1023" max="1023" width="18.85546875" style="442" customWidth="1"/>
    <col min="1024" max="1024" width="5.5703125" style="442" customWidth="1"/>
    <col min="1025" max="1025" width="7.28515625" style="442" customWidth="1"/>
    <col min="1026" max="1026" width="6.85546875" style="442" customWidth="1"/>
    <col min="1027" max="1027" width="7.42578125" style="442" customWidth="1"/>
    <col min="1028" max="1028" width="8.5703125" style="442" customWidth="1"/>
    <col min="1029" max="1030" width="7" style="442" customWidth="1"/>
    <col min="1031" max="1031" width="7.7109375" style="442" customWidth="1"/>
    <col min="1032" max="1032" width="7.140625" style="442" customWidth="1"/>
    <col min="1033" max="1033" width="7" style="442" customWidth="1"/>
    <col min="1034" max="1034" width="6.5703125" style="442" customWidth="1"/>
    <col min="1035" max="1036" width="7.7109375" style="442" customWidth="1"/>
    <col min="1037" max="1037" width="7.42578125" style="442" customWidth="1"/>
    <col min="1038" max="1038" width="6.42578125" style="442" customWidth="1"/>
    <col min="1039" max="1039" width="7.140625" style="442" customWidth="1"/>
    <col min="1040" max="1278" width="11.42578125" style="442"/>
    <col min="1279" max="1279" width="18.85546875" style="442" customWidth="1"/>
    <col min="1280" max="1280" width="5.5703125" style="442" customWidth="1"/>
    <col min="1281" max="1281" width="7.28515625" style="442" customWidth="1"/>
    <col min="1282" max="1282" width="6.85546875" style="442" customWidth="1"/>
    <col min="1283" max="1283" width="7.42578125" style="442" customWidth="1"/>
    <col min="1284" max="1284" width="8.5703125" style="442" customWidth="1"/>
    <col min="1285" max="1286" width="7" style="442" customWidth="1"/>
    <col min="1287" max="1287" width="7.7109375" style="442" customWidth="1"/>
    <col min="1288" max="1288" width="7.140625" style="442" customWidth="1"/>
    <col min="1289" max="1289" width="7" style="442" customWidth="1"/>
    <col min="1290" max="1290" width="6.5703125" style="442" customWidth="1"/>
    <col min="1291" max="1292" width="7.7109375" style="442" customWidth="1"/>
    <col min="1293" max="1293" width="7.42578125" style="442" customWidth="1"/>
    <col min="1294" max="1294" width="6.42578125" style="442" customWidth="1"/>
    <col min="1295" max="1295" width="7.140625" style="442" customWidth="1"/>
    <col min="1296" max="1534" width="11.42578125" style="442"/>
    <col min="1535" max="1535" width="18.85546875" style="442" customWidth="1"/>
    <col min="1536" max="1536" width="5.5703125" style="442" customWidth="1"/>
    <col min="1537" max="1537" width="7.28515625" style="442" customWidth="1"/>
    <col min="1538" max="1538" width="6.85546875" style="442" customWidth="1"/>
    <col min="1539" max="1539" width="7.42578125" style="442" customWidth="1"/>
    <col min="1540" max="1540" width="8.5703125" style="442" customWidth="1"/>
    <col min="1541" max="1542" width="7" style="442" customWidth="1"/>
    <col min="1543" max="1543" width="7.7109375" style="442" customWidth="1"/>
    <col min="1544" max="1544" width="7.140625" style="442" customWidth="1"/>
    <col min="1545" max="1545" width="7" style="442" customWidth="1"/>
    <col min="1546" max="1546" width="6.5703125" style="442" customWidth="1"/>
    <col min="1547" max="1548" width="7.7109375" style="442" customWidth="1"/>
    <col min="1549" max="1549" width="7.42578125" style="442" customWidth="1"/>
    <col min="1550" max="1550" width="6.42578125" style="442" customWidth="1"/>
    <col min="1551" max="1551" width="7.140625" style="442" customWidth="1"/>
    <col min="1552" max="1790" width="11.42578125" style="442"/>
    <col min="1791" max="1791" width="18.85546875" style="442" customWidth="1"/>
    <col min="1792" max="1792" width="5.5703125" style="442" customWidth="1"/>
    <col min="1793" max="1793" width="7.28515625" style="442" customWidth="1"/>
    <col min="1794" max="1794" width="6.85546875" style="442" customWidth="1"/>
    <col min="1795" max="1795" width="7.42578125" style="442" customWidth="1"/>
    <col min="1796" max="1796" width="8.5703125" style="442" customWidth="1"/>
    <col min="1797" max="1798" width="7" style="442" customWidth="1"/>
    <col min="1799" max="1799" width="7.7109375" style="442" customWidth="1"/>
    <col min="1800" max="1800" width="7.140625" style="442" customWidth="1"/>
    <col min="1801" max="1801" width="7" style="442" customWidth="1"/>
    <col min="1802" max="1802" width="6.5703125" style="442" customWidth="1"/>
    <col min="1803" max="1804" width="7.7109375" style="442" customWidth="1"/>
    <col min="1805" max="1805" width="7.42578125" style="442" customWidth="1"/>
    <col min="1806" max="1806" width="6.42578125" style="442" customWidth="1"/>
    <col min="1807" max="1807" width="7.140625" style="442" customWidth="1"/>
    <col min="1808" max="2046" width="11.42578125" style="442"/>
    <col min="2047" max="2047" width="18.85546875" style="442" customWidth="1"/>
    <col min="2048" max="2048" width="5.5703125" style="442" customWidth="1"/>
    <col min="2049" max="2049" width="7.28515625" style="442" customWidth="1"/>
    <col min="2050" max="2050" width="6.85546875" style="442" customWidth="1"/>
    <col min="2051" max="2051" width="7.42578125" style="442" customWidth="1"/>
    <col min="2052" max="2052" width="8.5703125" style="442" customWidth="1"/>
    <col min="2053" max="2054" width="7" style="442" customWidth="1"/>
    <col min="2055" max="2055" width="7.7109375" style="442" customWidth="1"/>
    <col min="2056" max="2056" width="7.140625" style="442" customWidth="1"/>
    <col min="2057" max="2057" width="7" style="442" customWidth="1"/>
    <col min="2058" max="2058" width="6.5703125" style="442" customWidth="1"/>
    <col min="2059" max="2060" width="7.7109375" style="442" customWidth="1"/>
    <col min="2061" max="2061" width="7.42578125" style="442" customWidth="1"/>
    <col min="2062" max="2062" width="6.42578125" style="442" customWidth="1"/>
    <col min="2063" max="2063" width="7.140625" style="442" customWidth="1"/>
    <col min="2064" max="2302" width="11.42578125" style="442"/>
    <col min="2303" max="2303" width="18.85546875" style="442" customWidth="1"/>
    <col min="2304" max="2304" width="5.5703125" style="442" customWidth="1"/>
    <col min="2305" max="2305" width="7.28515625" style="442" customWidth="1"/>
    <col min="2306" max="2306" width="6.85546875" style="442" customWidth="1"/>
    <col min="2307" max="2307" width="7.42578125" style="442" customWidth="1"/>
    <col min="2308" max="2308" width="8.5703125" style="442" customWidth="1"/>
    <col min="2309" max="2310" width="7" style="442" customWidth="1"/>
    <col min="2311" max="2311" width="7.7109375" style="442" customWidth="1"/>
    <col min="2312" max="2312" width="7.140625" style="442" customWidth="1"/>
    <col min="2313" max="2313" width="7" style="442" customWidth="1"/>
    <col min="2314" max="2314" width="6.5703125" style="442" customWidth="1"/>
    <col min="2315" max="2316" width="7.7109375" style="442" customWidth="1"/>
    <col min="2317" max="2317" width="7.42578125" style="442" customWidth="1"/>
    <col min="2318" max="2318" width="6.42578125" style="442" customWidth="1"/>
    <col min="2319" max="2319" width="7.140625" style="442" customWidth="1"/>
    <col min="2320" max="2558" width="11.42578125" style="442"/>
    <col min="2559" max="2559" width="18.85546875" style="442" customWidth="1"/>
    <col min="2560" max="2560" width="5.5703125" style="442" customWidth="1"/>
    <col min="2561" max="2561" width="7.28515625" style="442" customWidth="1"/>
    <col min="2562" max="2562" width="6.85546875" style="442" customWidth="1"/>
    <col min="2563" max="2563" width="7.42578125" style="442" customWidth="1"/>
    <col min="2564" max="2564" width="8.5703125" style="442" customWidth="1"/>
    <col min="2565" max="2566" width="7" style="442" customWidth="1"/>
    <col min="2567" max="2567" width="7.7109375" style="442" customWidth="1"/>
    <col min="2568" max="2568" width="7.140625" style="442" customWidth="1"/>
    <col min="2569" max="2569" width="7" style="442" customWidth="1"/>
    <col min="2570" max="2570" width="6.5703125" style="442" customWidth="1"/>
    <col min="2571" max="2572" width="7.7109375" style="442" customWidth="1"/>
    <col min="2573" max="2573" width="7.42578125" style="442" customWidth="1"/>
    <col min="2574" max="2574" width="6.42578125" style="442" customWidth="1"/>
    <col min="2575" max="2575" width="7.140625" style="442" customWidth="1"/>
    <col min="2576" max="2814" width="11.42578125" style="442"/>
    <col min="2815" max="2815" width="18.85546875" style="442" customWidth="1"/>
    <col min="2816" max="2816" width="5.5703125" style="442" customWidth="1"/>
    <col min="2817" max="2817" width="7.28515625" style="442" customWidth="1"/>
    <col min="2818" max="2818" width="6.85546875" style="442" customWidth="1"/>
    <col min="2819" max="2819" width="7.42578125" style="442" customWidth="1"/>
    <col min="2820" max="2820" width="8.5703125" style="442" customWidth="1"/>
    <col min="2821" max="2822" width="7" style="442" customWidth="1"/>
    <col min="2823" max="2823" width="7.7109375" style="442" customWidth="1"/>
    <col min="2824" max="2824" width="7.140625" style="442" customWidth="1"/>
    <col min="2825" max="2825" width="7" style="442" customWidth="1"/>
    <col min="2826" max="2826" width="6.5703125" style="442" customWidth="1"/>
    <col min="2827" max="2828" width="7.7109375" style="442" customWidth="1"/>
    <col min="2829" max="2829" width="7.42578125" style="442" customWidth="1"/>
    <col min="2830" max="2830" width="6.42578125" style="442" customWidth="1"/>
    <col min="2831" max="2831" width="7.140625" style="442" customWidth="1"/>
    <col min="2832" max="3070" width="11.42578125" style="442"/>
    <col min="3071" max="3071" width="18.85546875" style="442" customWidth="1"/>
    <col min="3072" max="3072" width="5.5703125" style="442" customWidth="1"/>
    <col min="3073" max="3073" width="7.28515625" style="442" customWidth="1"/>
    <col min="3074" max="3074" width="6.85546875" style="442" customWidth="1"/>
    <col min="3075" max="3075" width="7.42578125" style="442" customWidth="1"/>
    <col min="3076" max="3076" width="8.5703125" style="442" customWidth="1"/>
    <col min="3077" max="3078" width="7" style="442" customWidth="1"/>
    <col min="3079" max="3079" width="7.7109375" style="442" customWidth="1"/>
    <col min="3080" max="3080" width="7.140625" style="442" customWidth="1"/>
    <col min="3081" max="3081" width="7" style="442" customWidth="1"/>
    <col min="3082" max="3082" width="6.5703125" style="442" customWidth="1"/>
    <col min="3083" max="3084" width="7.7109375" style="442" customWidth="1"/>
    <col min="3085" max="3085" width="7.42578125" style="442" customWidth="1"/>
    <col min="3086" max="3086" width="6.42578125" style="442" customWidth="1"/>
    <col min="3087" max="3087" width="7.140625" style="442" customWidth="1"/>
    <col min="3088" max="3326" width="11.42578125" style="442"/>
    <col min="3327" max="3327" width="18.85546875" style="442" customWidth="1"/>
    <col min="3328" max="3328" width="5.5703125" style="442" customWidth="1"/>
    <col min="3329" max="3329" width="7.28515625" style="442" customWidth="1"/>
    <col min="3330" max="3330" width="6.85546875" style="442" customWidth="1"/>
    <col min="3331" max="3331" width="7.42578125" style="442" customWidth="1"/>
    <col min="3332" max="3332" width="8.5703125" style="442" customWidth="1"/>
    <col min="3333" max="3334" width="7" style="442" customWidth="1"/>
    <col min="3335" max="3335" width="7.7109375" style="442" customWidth="1"/>
    <col min="3336" max="3336" width="7.140625" style="442" customWidth="1"/>
    <col min="3337" max="3337" width="7" style="442" customWidth="1"/>
    <col min="3338" max="3338" width="6.5703125" style="442" customWidth="1"/>
    <col min="3339" max="3340" width="7.7109375" style="442" customWidth="1"/>
    <col min="3341" max="3341" width="7.42578125" style="442" customWidth="1"/>
    <col min="3342" max="3342" width="6.42578125" style="442" customWidth="1"/>
    <col min="3343" max="3343" width="7.140625" style="442" customWidth="1"/>
    <col min="3344" max="3582" width="11.42578125" style="442"/>
    <col min="3583" max="3583" width="18.85546875" style="442" customWidth="1"/>
    <col min="3584" max="3584" width="5.5703125" style="442" customWidth="1"/>
    <col min="3585" max="3585" width="7.28515625" style="442" customWidth="1"/>
    <col min="3586" max="3586" width="6.85546875" style="442" customWidth="1"/>
    <col min="3587" max="3587" width="7.42578125" style="442" customWidth="1"/>
    <col min="3588" max="3588" width="8.5703125" style="442" customWidth="1"/>
    <col min="3589" max="3590" width="7" style="442" customWidth="1"/>
    <col min="3591" max="3591" width="7.7109375" style="442" customWidth="1"/>
    <col min="3592" max="3592" width="7.140625" style="442" customWidth="1"/>
    <col min="3593" max="3593" width="7" style="442" customWidth="1"/>
    <col min="3594" max="3594" width="6.5703125" style="442" customWidth="1"/>
    <col min="3595" max="3596" width="7.7109375" style="442" customWidth="1"/>
    <col min="3597" max="3597" width="7.42578125" style="442" customWidth="1"/>
    <col min="3598" max="3598" width="6.42578125" style="442" customWidth="1"/>
    <col min="3599" max="3599" width="7.140625" style="442" customWidth="1"/>
    <col min="3600" max="3838" width="11.42578125" style="442"/>
    <col min="3839" max="3839" width="18.85546875" style="442" customWidth="1"/>
    <col min="3840" max="3840" width="5.5703125" style="442" customWidth="1"/>
    <col min="3841" max="3841" width="7.28515625" style="442" customWidth="1"/>
    <col min="3842" max="3842" width="6.85546875" style="442" customWidth="1"/>
    <col min="3843" max="3843" width="7.42578125" style="442" customWidth="1"/>
    <col min="3844" max="3844" width="8.5703125" style="442" customWidth="1"/>
    <col min="3845" max="3846" width="7" style="442" customWidth="1"/>
    <col min="3847" max="3847" width="7.7109375" style="442" customWidth="1"/>
    <col min="3848" max="3848" width="7.140625" style="442" customWidth="1"/>
    <col min="3849" max="3849" width="7" style="442" customWidth="1"/>
    <col min="3850" max="3850" width="6.5703125" style="442" customWidth="1"/>
    <col min="3851" max="3852" width="7.7109375" style="442" customWidth="1"/>
    <col min="3853" max="3853" width="7.42578125" style="442" customWidth="1"/>
    <col min="3854" max="3854" width="6.42578125" style="442" customWidth="1"/>
    <col min="3855" max="3855" width="7.140625" style="442" customWidth="1"/>
    <col min="3856" max="4094" width="11.42578125" style="442"/>
    <col min="4095" max="4095" width="18.85546875" style="442" customWidth="1"/>
    <col min="4096" max="4096" width="5.5703125" style="442" customWidth="1"/>
    <col min="4097" max="4097" width="7.28515625" style="442" customWidth="1"/>
    <col min="4098" max="4098" width="6.85546875" style="442" customWidth="1"/>
    <col min="4099" max="4099" width="7.42578125" style="442" customWidth="1"/>
    <col min="4100" max="4100" width="8.5703125" style="442" customWidth="1"/>
    <col min="4101" max="4102" width="7" style="442" customWidth="1"/>
    <col min="4103" max="4103" width="7.7109375" style="442" customWidth="1"/>
    <col min="4104" max="4104" width="7.140625" style="442" customWidth="1"/>
    <col min="4105" max="4105" width="7" style="442" customWidth="1"/>
    <col min="4106" max="4106" width="6.5703125" style="442" customWidth="1"/>
    <col min="4107" max="4108" width="7.7109375" style="442" customWidth="1"/>
    <col min="4109" max="4109" width="7.42578125" style="442" customWidth="1"/>
    <col min="4110" max="4110" width="6.42578125" style="442" customWidth="1"/>
    <col min="4111" max="4111" width="7.140625" style="442" customWidth="1"/>
    <col min="4112" max="4350" width="11.42578125" style="442"/>
    <col min="4351" max="4351" width="18.85546875" style="442" customWidth="1"/>
    <col min="4352" max="4352" width="5.5703125" style="442" customWidth="1"/>
    <col min="4353" max="4353" width="7.28515625" style="442" customWidth="1"/>
    <col min="4354" max="4354" width="6.85546875" style="442" customWidth="1"/>
    <col min="4355" max="4355" width="7.42578125" style="442" customWidth="1"/>
    <col min="4356" max="4356" width="8.5703125" style="442" customWidth="1"/>
    <col min="4357" max="4358" width="7" style="442" customWidth="1"/>
    <col min="4359" max="4359" width="7.7109375" style="442" customWidth="1"/>
    <col min="4360" max="4360" width="7.140625" style="442" customWidth="1"/>
    <col min="4361" max="4361" width="7" style="442" customWidth="1"/>
    <col min="4362" max="4362" width="6.5703125" style="442" customWidth="1"/>
    <col min="4363" max="4364" width="7.7109375" style="442" customWidth="1"/>
    <col min="4365" max="4365" width="7.42578125" style="442" customWidth="1"/>
    <col min="4366" max="4366" width="6.42578125" style="442" customWidth="1"/>
    <col min="4367" max="4367" width="7.140625" style="442" customWidth="1"/>
    <col min="4368" max="4606" width="11.42578125" style="442"/>
    <col min="4607" max="4607" width="18.85546875" style="442" customWidth="1"/>
    <col min="4608" max="4608" width="5.5703125" style="442" customWidth="1"/>
    <col min="4609" max="4609" width="7.28515625" style="442" customWidth="1"/>
    <col min="4610" max="4610" width="6.85546875" style="442" customWidth="1"/>
    <col min="4611" max="4611" width="7.42578125" style="442" customWidth="1"/>
    <col min="4612" max="4612" width="8.5703125" style="442" customWidth="1"/>
    <col min="4613" max="4614" width="7" style="442" customWidth="1"/>
    <col min="4615" max="4615" width="7.7109375" style="442" customWidth="1"/>
    <col min="4616" max="4616" width="7.140625" style="442" customWidth="1"/>
    <col min="4617" max="4617" width="7" style="442" customWidth="1"/>
    <col min="4618" max="4618" width="6.5703125" style="442" customWidth="1"/>
    <col min="4619" max="4620" width="7.7109375" style="442" customWidth="1"/>
    <col min="4621" max="4621" width="7.42578125" style="442" customWidth="1"/>
    <col min="4622" max="4622" width="6.42578125" style="442" customWidth="1"/>
    <col min="4623" max="4623" width="7.140625" style="442" customWidth="1"/>
    <col min="4624" max="4862" width="11.42578125" style="442"/>
    <col min="4863" max="4863" width="18.85546875" style="442" customWidth="1"/>
    <col min="4864" max="4864" width="5.5703125" style="442" customWidth="1"/>
    <col min="4865" max="4865" width="7.28515625" style="442" customWidth="1"/>
    <col min="4866" max="4866" width="6.85546875" style="442" customWidth="1"/>
    <col min="4867" max="4867" width="7.42578125" style="442" customWidth="1"/>
    <col min="4868" max="4868" width="8.5703125" style="442" customWidth="1"/>
    <col min="4869" max="4870" width="7" style="442" customWidth="1"/>
    <col min="4871" max="4871" width="7.7109375" style="442" customWidth="1"/>
    <col min="4872" max="4872" width="7.140625" style="442" customWidth="1"/>
    <col min="4873" max="4873" width="7" style="442" customWidth="1"/>
    <col min="4874" max="4874" width="6.5703125" style="442" customWidth="1"/>
    <col min="4875" max="4876" width="7.7109375" style="442" customWidth="1"/>
    <col min="4877" max="4877" width="7.42578125" style="442" customWidth="1"/>
    <col min="4878" max="4878" width="6.42578125" style="442" customWidth="1"/>
    <col min="4879" max="4879" width="7.140625" style="442" customWidth="1"/>
    <col min="4880" max="5118" width="11.42578125" style="442"/>
    <col min="5119" max="5119" width="18.85546875" style="442" customWidth="1"/>
    <col min="5120" max="5120" width="5.5703125" style="442" customWidth="1"/>
    <col min="5121" max="5121" width="7.28515625" style="442" customWidth="1"/>
    <col min="5122" max="5122" width="6.85546875" style="442" customWidth="1"/>
    <col min="5123" max="5123" width="7.42578125" style="442" customWidth="1"/>
    <col min="5124" max="5124" width="8.5703125" style="442" customWidth="1"/>
    <col min="5125" max="5126" width="7" style="442" customWidth="1"/>
    <col min="5127" max="5127" width="7.7109375" style="442" customWidth="1"/>
    <col min="5128" max="5128" width="7.140625" style="442" customWidth="1"/>
    <col min="5129" max="5129" width="7" style="442" customWidth="1"/>
    <col min="5130" max="5130" width="6.5703125" style="442" customWidth="1"/>
    <col min="5131" max="5132" width="7.7109375" style="442" customWidth="1"/>
    <col min="5133" max="5133" width="7.42578125" style="442" customWidth="1"/>
    <col min="5134" max="5134" width="6.42578125" style="442" customWidth="1"/>
    <col min="5135" max="5135" width="7.140625" style="442" customWidth="1"/>
    <col min="5136" max="5374" width="11.42578125" style="442"/>
    <col min="5375" max="5375" width="18.85546875" style="442" customWidth="1"/>
    <col min="5376" max="5376" width="5.5703125" style="442" customWidth="1"/>
    <col min="5377" max="5377" width="7.28515625" style="442" customWidth="1"/>
    <col min="5378" max="5378" width="6.85546875" style="442" customWidth="1"/>
    <col min="5379" max="5379" width="7.42578125" style="442" customWidth="1"/>
    <col min="5380" max="5380" width="8.5703125" style="442" customWidth="1"/>
    <col min="5381" max="5382" width="7" style="442" customWidth="1"/>
    <col min="5383" max="5383" width="7.7109375" style="442" customWidth="1"/>
    <col min="5384" max="5384" width="7.140625" style="442" customWidth="1"/>
    <col min="5385" max="5385" width="7" style="442" customWidth="1"/>
    <col min="5386" max="5386" width="6.5703125" style="442" customWidth="1"/>
    <col min="5387" max="5388" width="7.7109375" style="442" customWidth="1"/>
    <col min="5389" max="5389" width="7.42578125" style="442" customWidth="1"/>
    <col min="5390" max="5390" width="6.42578125" style="442" customWidth="1"/>
    <col min="5391" max="5391" width="7.140625" style="442" customWidth="1"/>
    <col min="5392" max="5630" width="11.42578125" style="442"/>
    <col min="5631" max="5631" width="18.85546875" style="442" customWidth="1"/>
    <col min="5632" max="5632" width="5.5703125" style="442" customWidth="1"/>
    <col min="5633" max="5633" width="7.28515625" style="442" customWidth="1"/>
    <col min="5634" max="5634" width="6.85546875" style="442" customWidth="1"/>
    <col min="5635" max="5635" width="7.42578125" style="442" customWidth="1"/>
    <col min="5636" max="5636" width="8.5703125" style="442" customWidth="1"/>
    <col min="5637" max="5638" width="7" style="442" customWidth="1"/>
    <col min="5639" max="5639" width="7.7109375" style="442" customWidth="1"/>
    <col min="5640" max="5640" width="7.140625" style="442" customWidth="1"/>
    <col min="5641" max="5641" width="7" style="442" customWidth="1"/>
    <col min="5642" max="5642" width="6.5703125" style="442" customWidth="1"/>
    <col min="5643" max="5644" width="7.7109375" style="442" customWidth="1"/>
    <col min="5645" max="5645" width="7.42578125" style="442" customWidth="1"/>
    <col min="5646" max="5646" width="6.42578125" style="442" customWidth="1"/>
    <col min="5647" max="5647" width="7.140625" style="442" customWidth="1"/>
    <col min="5648" max="5886" width="11.42578125" style="442"/>
    <col min="5887" max="5887" width="18.85546875" style="442" customWidth="1"/>
    <col min="5888" max="5888" width="5.5703125" style="442" customWidth="1"/>
    <col min="5889" max="5889" width="7.28515625" style="442" customWidth="1"/>
    <col min="5890" max="5890" width="6.85546875" style="442" customWidth="1"/>
    <col min="5891" max="5891" width="7.42578125" style="442" customWidth="1"/>
    <col min="5892" max="5892" width="8.5703125" style="442" customWidth="1"/>
    <col min="5893" max="5894" width="7" style="442" customWidth="1"/>
    <col min="5895" max="5895" width="7.7109375" style="442" customWidth="1"/>
    <col min="5896" max="5896" width="7.140625" style="442" customWidth="1"/>
    <col min="5897" max="5897" width="7" style="442" customWidth="1"/>
    <col min="5898" max="5898" width="6.5703125" style="442" customWidth="1"/>
    <col min="5899" max="5900" width="7.7109375" style="442" customWidth="1"/>
    <col min="5901" max="5901" width="7.42578125" style="442" customWidth="1"/>
    <col min="5902" max="5902" width="6.42578125" style="442" customWidth="1"/>
    <col min="5903" max="5903" width="7.140625" style="442" customWidth="1"/>
    <col min="5904" max="6142" width="11.42578125" style="442"/>
    <col min="6143" max="6143" width="18.85546875" style="442" customWidth="1"/>
    <col min="6144" max="6144" width="5.5703125" style="442" customWidth="1"/>
    <col min="6145" max="6145" width="7.28515625" style="442" customWidth="1"/>
    <col min="6146" max="6146" width="6.85546875" style="442" customWidth="1"/>
    <col min="6147" max="6147" width="7.42578125" style="442" customWidth="1"/>
    <col min="6148" max="6148" width="8.5703125" style="442" customWidth="1"/>
    <col min="6149" max="6150" width="7" style="442" customWidth="1"/>
    <col min="6151" max="6151" width="7.7109375" style="442" customWidth="1"/>
    <col min="6152" max="6152" width="7.140625" style="442" customWidth="1"/>
    <col min="6153" max="6153" width="7" style="442" customWidth="1"/>
    <col min="6154" max="6154" width="6.5703125" style="442" customWidth="1"/>
    <col min="6155" max="6156" width="7.7109375" style="442" customWidth="1"/>
    <col min="6157" max="6157" width="7.42578125" style="442" customWidth="1"/>
    <col min="6158" max="6158" width="6.42578125" style="442" customWidth="1"/>
    <col min="6159" max="6159" width="7.140625" style="442" customWidth="1"/>
    <col min="6160" max="6398" width="11.42578125" style="442"/>
    <col min="6399" max="6399" width="18.85546875" style="442" customWidth="1"/>
    <col min="6400" max="6400" width="5.5703125" style="442" customWidth="1"/>
    <col min="6401" max="6401" width="7.28515625" style="442" customWidth="1"/>
    <col min="6402" max="6402" width="6.85546875" style="442" customWidth="1"/>
    <col min="6403" max="6403" width="7.42578125" style="442" customWidth="1"/>
    <col min="6404" max="6404" width="8.5703125" style="442" customWidth="1"/>
    <col min="6405" max="6406" width="7" style="442" customWidth="1"/>
    <col min="6407" max="6407" width="7.7109375" style="442" customWidth="1"/>
    <col min="6408" max="6408" width="7.140625" style="442" customWidth="1"/>
    <col min="6409" max="6409" width="7" style="442" customWidth="1"/>
    <col min="6410" max="6410" width="6.5703125" style="442" customWidth="1"/>
    <col min="6411" max="6412" width="7.7109375" style="442" customWidth="1"/>
    <col min="6413" max="6413" width="7.42578125" style="442" customWidth="1"/>
    <col min="6414" max="6414" width="6.42578125" style="442" customWidth="1"/>
    <col min="6415" max="6415" width="7.140625" style="442" customWidth="1"/>
    <col min="6416" max="6654" width="11.42578125" style="442"/>
    <col min="6655" max="6655" width="18.85546875" style="442" customWidth="1"/>
    <col min="6656" max="6656" width="5.5703125" style="442" customWidth="1"/>
    <col min="6657" max="6657" width="7.28515625" style="442" customWidth="1"/>
    <col min="6658" max="6658" width="6.85546875" style="442" customWidth="1"/>
    <col min="6659" max="6659" width="7.42578125" style="442" customWidth="1"/>
    <col min="6660" max="6660" width="8.5703125" style="442" customWidth="1"/>
    <col min="6661" max="6662" width="7" style="442" customWidth="1"/>
    <col min="6663" max="6663" width="7.7109375" style="442" customWidth="1"/>
    <col min="6664" max="6664" width="7.140625" style="442" customWidth="1"/>
    <col min="6665" max="6665" width="7" style="442" customWidth="1"/>
    <col min="6666" max="6666" width="6.5703125" style="442" customWidth="1"/>
    <col min="6667" max="6668" width="7.7109375" style="442" customWidth="1"/>
    <col min="6669" max="6669" width="7.42578125" style="442" customWidth="1"/>
    <col min="6670" max="6670" width="6.42578125" style="442" customWidth="1"/>
    <col min="6671" max="6671" width="7.140625" style="442" customWidth="1"/>
    <col min="6672" max="6910" width="11.42578125" style="442"/>
    <col min="6911" max="6911" width="18.85546875" style="442" customWidth="1"/>
    <col min="6912" max="6912" width="5.5703125" style="442" customWidth="1"/>
    <col min="6913" max="6913" width="7.28515625" style="442" customWidth="1"/>
    <col min="6914" max="6914" width="6.85546875" style="442" customWidth="1"/>
    <col min="6915" max="6915" width="7.42578125" style="442" customWidth="1"/>
    <col min="6916" max="6916" width="8.5703125" style="442" customWidth="1"/>
    <col min="6917" max="6918" width="7" style="442" customWidth="1"/>
    <col min="6919" max="6919" width="7.7109375" style="442" customWidth="1"/>
    <col min="6920" max="6920" width="7.140625" style="442" customWidth="1"/>
    <col min="6921" max="6921" width="7" style="442" customWidth="1"/>
    <col min="6922" max="6922" width="6.5703125" style="442" customWidth="1"/>
    <col min="6923" max="6924" width="7.7109375" style="442" customWidth="1"/>
    <col min="6925" max="6925" width="7.42578125" style="442" customWidth="1"/>
    <col min="6926" max="6926" width="6.42578125" style="442" customWidth="1"/>
    <col min="6927" max="6927" width="7.140625" style="442" customWidth="1"/>
    <col min="6928" max="7166" width="11.42578125" style="442"/>
    <col min="7167" max="7167" width="18.85546875" style="442" customWidth="1"/>
    <col min="7168" max="7168" width="5.5703125" style="442" customWidth="1"/>
    <col min="7169" max="7169" width="7.28515625" style="442" customWidth="1"/>
    <col min="7170" max="7170" width="6.85546875" style="442" customWidth="1"/>
    <col min="7171" max="7171" width="7.42578125" style="442" customWidth="1"/>
    <col min="7172" max="7172" width="8.5703125" style="442" customWidth="1"/>
    <col min="7173" max="7174" width="7" style="442" customWidth="1"/>
    <col min="7175" max="7175" width="7.7109375" style="442" customWidth="1"/>
    <col min="7176" max="7176" width="7.140625" style="442" customWidth="1"/>
    <col min="7177" max="7177" width="7" style="442" customWidth="1"/>
    <col min="7178" max="7178" width="6.5703125" style="442" customWidth="1"/>
    <col min="7179" max="7180" width="7.7109375" style="442" customWidth="1"/>
    <col min="7181" max="7181" width="7.42578125" style="442" customWidth="1"/>
    <col min="7182" max="7182" width="6.42578125" style="442" customWidth="1"/>
    <col min="7183" max="7183" width="7.140625" style="442" customWidth="1"/>
    <col min="7184" max="7422" width="11.42578125" style="442"/>
    <col min="7423" max="7423" width="18.85546875" style="442" customWidth="1"/>
    <col min="7424" max="7424" width="5.5703125" style="442" customWidth="1"/>
    <col min="7425" max="7425" width="7.28515625" style="442" customWidth="1"/>
    <col min="7426" max="7426" width="6.85546875" style="442" customWidth="1"/>
    <col min="7427" max="7427" width="7.42578125" style="442" customWidth="1"/>
    <col min="7428" max="7428" width="8.5703125" style="442" customWidth="1"/>
    <col min="7429" max="7430" width="7" style="442" customWidth="1"/>
    <col min="7431" max="7431" width="7.7109375" style="442" customWidth="1"/>
    <col min="7432" max="7432" width="7.140625" style="442" customWidth="1"/>
    <col min="7433" max="7433" width="7" style="442" customWidth="1"/>
    <col min="7434" max="7434" width="6.5703125" style="442" customWidth="1"/>
    <col min="7435" max="7436" width="7.7109375" style="442" customWidth="1"/>
    <col min="7437" max="7437" width="7.42578125" style="442" customWidth="1"/>
    <col min="7438" max="7438" width="6.42578125" style="442" customWidth="1"/>
    <col min="7439" max="7439" width="7.140625" style="442" customWidth="1"/>
    <col min="7440" max="7678" width="11.42578125" style="442"/>
    <col min="7679" max="7679" width="18.85546875" style="442" customWidth="1"/>
    <col min="7680" max="7680" width="5.5703125" style="442" customWidth="1"/>
    <col min="7681" max="7681" width="7.28515625" style="442" customWidth="1"/>
    <col min="7682" max="7682" width="6.85546875" style="442" customWidth="1"/>
    <col min="7683" max="7683" width="7.42578125" style="442" customWidth="1"/>
    <col min="7684" max="7684" width="8.5703125" style="442" customWidth="1"/>
    <col min="7685" max="7686" width="7" style="442" customWidth="1"/>
    <col min="7687" max="7687" width="7.7109375" style="442" customWidth="1"/>
    <col min="7688" max="7688" width="7.140625" style="442" customWidth="1"/>
    <col min="7689" max="7689" width="7" style="442" customWidth="1"/>
    <col min="7690" max="7690" width="6.5703125" style="442" customWidth="1"/>
    <col min="7691" max="7692" width="7.7109375" style="442" customWidth="1"/>
    <col min="7693" max="7693" width="7.42578125" style="442" customWidth="1"/>
    <col min="7694" max="7694" width="6.42578125" style="442" customWidth="1"/>
    <col min="7695" max="7695" width="7.140625" style="442" customWidth="1"/>
    <col min="7696" max="7934" width="11.42578125" style="442"/>
    <col min="7935" max="7935" width="18.85546875" style="442" customWidth="1"/>
    <col min="7936" max="7936" width="5.5703125" style="442" customWidth="1"/>
    <col min="7937" max="7937" width="7.28515625" style="442" customWidth="1"/>
    <col min="7938" max="7938" width="6.85546875" style="442" customWidth="1"/>
    <col min="7939" max="7939" width="7.42578125" style="442" customWidth="1"/>
    <col min="7940" max="7940" width="8.5703125" style="442" customWidth="1"/>
    <col min="7941" max="7942" width="7" style="442" customWidth="1"/>
    <col min="7943" max="7943" width="7.7109375" style="442" customWidth="1"/>
    <col min="7944" max="7944" width="7.140625" style="442" customWidth="1"/>
    <col min="7945" max="7945" width="7" style="442" customWidth="1"/>
    <col min="7946" max="7946" width="6.5703125" style="442" customWidth="1"/>
    <col min="7947" max="7948" width="7.7109375" style="442" customWidth="1"/>
    <col min="7949" max="7949" width="7.42578125" style="442" customWidth="1"/>
    <col min="7950" max="7950" width="6.42578125" style="442" customWidth="1"/>
    <col min="7951" max="7951" width="7.140625" style="442" customWidth="1"/>
    <col min="7952" max="8190" width="11.42578125" style="442"/>
    <col min="8191" max="8191" width="18.85546875" style="442" customWidth="1"/>
    <col min="8192" max="8192" width="5.5703125" style="442" customWidth="1"/>
    <col min="8193" max="8193" width="7.28515625" style="442" customWidth="1"/>
    <col min="8194" max="8194" width="6.85546875" style="442" customWidth="1"/>
    <col min="8195" max="8195" width="7.42578125" style="442" customWidth="1"/>
    <col min="8196" max="8196" width="8.5703125" style="442" customWidth="1"/>
    <col min="8197" max="8198" width="7" style="442" customWidth="1"/>
    <col min="8199" max="8199" width="7.7109375" style="442" customWidth="1"/>
    <col min="8200" max="8200" width="7.140625" style="442" customWidth="1"/>
    <col min="8201" max="8201" width="7" style="442" customWidth="1"/>
    <col min="8202" max="8202" width="6.5703125" style="442" customWidth="1"/>
    <col min="8203" max="8204" width="7.7109375" style="442" customWidth="1"/>
    <col min="8205" max="8205" width="7.42578125" style="442" customWidth="1"/>
    <col min="8206" max="8206" width="6.42578125" style="442" customWidth="1"/>
    <col min="8207" max="8207" width="7.140625" style="442" customWidth="1"/>
    <col min="8208" max="8446" width="11.42578125" style="442"/>
    <col min="8447" max="8447" width="18.85546875" style="442" customWidth="1"/>
    <col min="8448" max="8448" width="5.5703125" style="442" customWidth="1"/>
    <col min="8449" max="8449" width="7.28515625" style="442" customWidth="1"/>
    <col min="8450" max="8450" width="6.85546875" style="442" customWidth="1"/>
    <col min="8451" max="8451" width="7.42578125" style="442" customWidth="1"/>
    <col min="8452" max="8452" width="8.5703125" style="442" customWidth="1"/>
    <col min="8453" max="8454" width="7" style="442" customWidth="1"/>
    <col min="8455" max="8455" width="7.7109375" style="442" customWidth="1"/>
    <col min="8456" max="8456" width="7.140625" style="442" customWidth="1"/>
    <col min="8457" max="8457" width="7" style="442" customWidth="1"/>
    <col min="8458" max="8458" width="6.5703125" style="442" customWidth="1"/>
    <col min="8459" max="8460" width="7.7109375" style="442" customWidth="1"/>
    <col min="8461" max="8461" width="7.42578125" style="442" customWidth="1"/>
    <col min="8462" max="8462" width="6.42578125" style="442" customWidth="1"/>
    <col min="8463" max="8463" width="7.140625" style="442" customWidth="1"/>
    <col min="8464" max="8702" width="11.42578125" style="442"/>
    <col min="8703" max="8703" width="18.85546875" style="442" customWidth="1"/>
    <col min="8704" max="8704" width="5.5703125" style="442" customWidth="1"/>
    <col min="8705" max="8705" width="7.28515625" style="442" customWidth="1"/>
    <col min="8706" max="8706" width="6.85546875" style="442" customWidth="1"/>
    <col min="8707" max="8707" width="7.42578125" style="442" customWidth="1"/>
    <col min="8708" max="8708" width="8.5703125" style="442" customWidth="1"/>
    <col min="8709" max="8710" width="7" style="442" customWidth="1"/>
    <col min="8711" max="8711" width="7.7109375" style="442" customWidth="1"/>
    <col min="8712" max="8712" width="7.140625" style="442" customWidth="1"/>
    <col min="8713" max="8713" width="7" style="442" customWidth="1"/>
    <col min="8714" max="8714" width="6.5703125" style="442" customWidth="1"/>
    <col min="8715" max="8716" width="7.7109375" style="442" customWidth="1"/>
    <col min="8717" max="8717" width="7.42578125" style="442" customWidth="1"/>
    <col min="8718" max="8718" width="6.42578125" style="442" customWidth="1"/>
    <col min="8719" max="8719" width="7.140625" style="442" customWidth="1"/>
    <col min="8720" max="8958" width="11.42578125" style="442"/>
    <col min="8959" max="8959" width="18.85546875" style="442" customWidth="1"/>
    <col min="8960" max="8960" width="5.5703125" style="442" customWidth="1"/>
    <col min="8961" max="8961" width="7.28515625" style="442" customWidth="1"/>
    <col min="8962" max="8962" width="6.85546875" style="442" customWidth="1"/>
    <col min="8963" max="8963" width="7.42578125" style="442" customWidth="1"/>
    <col min="8964" max="8964" width="8.5703125" style="442" customWidth="1"/>
    <col min="8965" max="8966" width="7" style="442" customWidth="1"/>
    <col min="8967" max="8967" width="7.7109375" style="442" customWidth="1"/>
    <col min="8968" max="8968" width="7.140625" style="442" customWidth="1"/>
    <col min="8969" max="8969" width="7" style="442" customWidth="1"/>
    <col min="8970" max="8970" width="6.5703125" style="442" customWidth="1"/>
    <col min="8971" max="8972" width="7.7109375" style="442" customWidth="1"/>
    <col min="8973" max="8973" width="7.42578125" style="442" customWidth="1"/>
    <col min="8974" max="8974" width="6.42578125" style="442" customWidth="1"/>
    <col min="8975" max="8975" width="7.140625" style="442" customWidth="1"/>
    <col min="8976" max="9214" width="11.42578125" style="442"/>
    <col min="9215" max="9215" width="18.85546875" style="442" customWidth="1"/>
    <col min="9216" max="9216" width="5.5703125" style="442" customWidth="1"/>
    <col min="9217" max="9217" width="7.28515625" style="442" customWidth="1"/>
    <col min="9218" max="9218" width="6.85546875" style="442" customWidth="1"/>
    <col min="9219" max="9219" width="7.42578125" style="442" customWidth="1"/>
    <col min="9220" max="9220" width="8.5703125" style="442" customWidth="1"/>
    <col min="9221" max="9222" width="7" style="442" customWidth="1"/>
    <col min="9223" max="9223" width="7.7109375" style="442" customWidth="1"/>
    <col min="9224" max="9224" width="7.140625" style="442" customWidth="1"/>
    <col min="9225" max="9225" width="7" style="442" customWidth="1"/>
    <col min="9226" max="9226" width="6.5703125" style="442" customWidth="1"/>
    <col min="9227" max="9228" width="7.7109375" style="442" customWidth="1"/>
    <col min="9229" max="9229" width="7.42578125" style="442" customWidth="1"/>
    <col min="9230" max="9230" width="6.42578125" style="442" customWidth="1"/>
    <col min="9231" max="9231" width="7.140625" style="442" customWidth="1"/>
    <col min="9232" max="9470" width="11.42578125" style="442"/>
    <col min="9471" max="9471" width="18.85546875" style="442" customWidth="1"/>
    <col min="9472" max="9472" width="5.5703125" style="442" customWidth="1"/>
    <col min="9473" max="9473" width="7.28515625" style="442" customWidth="1"/>
    <col min="9474" max="9474" width="6.85546875" style="442" customWidth="1"/>
    <col min="9475" max="9475" width="7.42578125" style="442" customWidth="1"/>
    <col min="9476" max="9476" width="8.5703125" style="442" customWidth="1"/>
    <col min="9477" max="9478" width="7" style="442" customWidth="1"/>
    <col min="9479" max="9479" width="7.7109375" style="442" customWidth="1"/>
    <col min="9480" max="9480" width="7.140625" style="442" customWidth="1"/>
    <col min="9481" max="9481" width="7" style="442" customWidth="1"/>
    <col min="9482" max="9482" width="6.5703125" style="442" customWidth="1"/>
    <col min="9483" max="9484" width="7.7109375" style="442" customWidth="1"/>
    <col min="9485" max="9485" width="7.42578125" style="442" customWidth="1"/>
    <col min="9486" max="9486" width="6.42578125" style="442" customWidth="1"/>
    <col min="9487" max="9487" width="7.140625" style="442" customWidth="1"/>
    <col min="9488" max="9726" width="11.42578125" style="442"/>
    <col min="9727" max="9727" width="18.85546875" style="442" customWidth="1"/>
    <col min="9728" max="9728" width="5.5703125" style="442" customWidth="1"/>
    <col min="9729" max="9729" width="7.28515625" style="442" customWidth="1"/>
    <col min="9730" max="9730" width="6.85546875" style="442" customWidth="1"/>
    <col min="9731" max="9731" width="7.42578125" style="442" customWidth="1"/>
    <col min="9732" max="9732" width="8.5703125" style="442" customWidth="1"/>
    <col min="9733" max="9734" width="7" style="442" customWidth="1"/>
    <col min="9735" max="9735" width="7.7109375" style="442" customWidth="1"/>
    <col min="9736" max="9736" width="7.140625" style="442" customWidth="1"/>
    <col min="9737" max="9737" width="7" style="442" customWidth="1"/>
    <col min="9738" max="9738" width="6.5703125" style="442" customWidth="1"/>
    <col min="9739" max="9740" width="7.7109375" style="442" customWidth="1"/>
    <col min="9741" max="9741" width="7.42578125" style="442" customWidth="1"/>
    <col min="9742" max="9742" width="6.42578125" style="442" customWidth="1"/>
    <col min="9743" max="9743" width="7.140625" style="442" customWidth="1"/>
    <col min="9744" max="9982" width="11.42578125" style="442"/>
    <col min="9983" max="9983" width="18.85546875" style="442" customWidth="1"/>
    <col min="9984" max="9984" width="5.5703125" style="442" customWidth="1"/>
    <col min="9985" max="9985" width="7.28515625" style="442" customWidth="1"/>
    <col min="9986" max="9986" width="6.85546875" style="442" customWidth="1"/>
    <col min="9987" max="9987" width="7.42578125" style="442" customWidth="1"/>
    <col min="9988" max="9988" width="8.5703125" style="442" customWidth="1"/>
    <col min="9989" max="9990" width="7" style="442" customWidth="1"/>
    <col min="9991" max="9991" width="7.7109375" style="442" customWidth="1"/>
    <col min="9992" max="9992" width="7.140625" style="442" customWidth="1"/>
    <col min="9993" max="9993" width="7" style="442" customWidth="1"/>
    <col min="9994" max="9994" width="6.5703125" style="442" customWidth="1"/>
    <col min="9995" max="9996" width="7.7109375" style="442" customWidth="1"/>
    <col min="9997" max="9997" width="7.42578125" style="442" customWidth="1"/>
    <col min="9998" max="9998" width="6.42578125" style="442" customWidth="1"/>
    <col min="9999" max="9999" width="7.140625" style="442" customWidth="1"/>
    <col min="10000" max="10238" width="11.42578125" style="442"/>
    <col min="10239" max="10239" width="18.85546875" style="442" customWidth="1"/>
    <col min="10240" max="10240" width="5.5703125" style="442" customWidth="1"/>
    <col min="10241" max="10241" width="7.28515625" style="442" customWidth="1"/>
    <col min="10242" max="10242" width="6.85546875" style="442" customWidth="1"/>
    <col min="10243" max="10243" width="7.42578125" style="442" customWidth="1"/>
    <col min="10244" max="10244" width="8.5703125" style="442" customWidth="1"/>
    <col min="10245" max="10246" width="7" style="442" customWidth="1"/>
    <col min="10247" max="10247" width="7.7109375" style="442" customWidth="1"/>
    <col min="10248" max="10248" width="7.140625" style="442" customWidth="1"/>
    <col min="10249" max="10249" width="7" style="442" customWidth="1"/>
    <col min="10250" max="10250" width="6.5703125" style="442" customWidth="1"/>
    <col min="10251" max="10252" width="7.7109375" style="442" customWidth="1"/>
    <col min="10253" max="10253" width="7.42578125" style="442" customWidth="1"/>
    <col min="10254" max="10254" width="6.42578125" style="442" customWidth="1"/>
    <col min="10255" max="10255" width="7.140625" style="442" customWidth="1"/>
    <col min="10256" max="10494" width="11.42578125" style="442"/>
    <col min="10495" max="10495" width="18.85546875" style="442" customWidth="1"/>
    <col min="10496" max="10496" width="5.5703125" style="442" customWidth="1"/>
    <col min="10497" max="10497" width="7.28515625" style="442" customWidth="1"/>
    <col min="10498" max="10498" width="6.85546875" style="442" customWidth="1"/>
    <col min="10499" max="10499" width="7.42578125" style="442" customWidth="1"/>
    <col min="10500" max="10500" width="8.5703125" style="442" customWidth="1"/>
    <col min="10501" max="10502" width="7" style="442" customWidth="1"/>
    <col min="10503" max="10503" width="7.7109375" style="442" customWidth="1"/>
    <col min="10504" max="10504" width="7.140625" style="442" customWidth="1"/>
    <col min="10505" max="10505" width="7" style="442" customWidth="1"/>
    <col min="10506" max="10506" width="6.5703125" style="442" customWidth="1"/>
    <col min="10507" max="10508" width="7.7109375" style="442" customWidth="1"/>
    <col min="10509" max="10509" width="7.42578125" style="442" customWidth="1"/>
    <col min="10510" max="10510" width="6.42578125" style="442" customWidth="1"/>
    <col min="10511" max="10511" width="7.140625" style="442" customWidth="1"/>
    <col min="10512" max="10750" width="11.42578125" style="442"/>
    <col min="10751" max="10751" width="18.85546875" style="442" customWidth="1"/>
    <col min="10752" max="10752" width="5.5703125" style="442" customWidth="1"/>
    <col min="10753" max="10753" width="7.28515625" style="442" customWidth="1"/>
    <col min="10754" max="10754" width="6.85546875" style="442" customWidth="1"/>
    <col min="10755" max="10755" width="7.42578125" style="442" customWidth="1"/>
    <col min="10756" max="10756" width="8.5703125" style="442" customWidth="1"/>
    <col min="10757" max="10758" width="7" style="442" customWidth="1"/>
    <col min="10759" max="10759" width="7.7109375" style="442" customWidth="1"/>
    <col min="10760" max="10760" width="7.140625" style="442" customWidth="1"/>
    <col min="10761" max="10761" width="7" style="442" customWidth="1"/>
    <col min="10762" max="10762" width="6.5703125" style="442" customWidth="1"/>
    <col min="10763" max="10764" width="7.7109375" style="442" customWidth="1"/>
    <col min="10765" max="10765" width="7.42578125" style="442" customWidth="1"/>
    <col min="10766" max="10766" width="6.42578125" style="442" customWidth="1"/>
    <col min="10767" max="10767" width="7.140625" style="442" customWidth="1"/>
    <col min="10768" max="11006" width="11.42578125" style="442"/>
    <col min="11007" max="11007" width="18.85546875" style="442" customWidth="1"/>
    <col min="11008" max="11008" width="5.5703125" style="442" customWidth="1"/>
    <col min="11009" max="11009" width="7.28515625" style="442" customWidth="1"/>
    <col min="11010" max="11010" width="6.85546875" style="442" customWidth="1"/>
    <col min="11011" max="11011" width="7.42578125" style="442" customWidth="1"/>
    <col min="11012" max="11012" width="8.5703125" style="442" customWidth="1"/>
    <col min="11013" max="11014" width="7" style="442" customWidth="1"/>
    <col min="11015" max="11015" width="7.7109375" style="442" customWidth="1"/>
    <col min="11016" max="11016" width="7.140625" style="442" customWidth="1"/>
    <col min="11017" max="11017" width="7" style="442" customWidth="1"/>
    <col min="11018" max="11018" width="6.5703125" style="442" customWidth="1"/>
    <col min="11019" max="11020" width="7.7109375" style="442" customWidth="1"/>
    <col min="11021" max="11021" width="7.42578125" style="442" customWidth="1"/>
    <col min="11022" max="11022" width="6.42578125" style="442" customWidth="1"/>
    <col min="11023" max="11023" width="7.140625" style="442" customWidth="1"/>
    <col min="11024" max="11262" width="11.42578125" style="442"/>
    <col min="11263" max="11263" width="18.85546875" style="442" customWidth="1"/>
    <col min="11264" max="11264" width="5.5703125" style="442" customWidth="1"/>
    <col min="11265" max="11265" width="7.28515625" style="442" customWidth="1"/>
    <col min="11266" max="11266" width="6.85546875" style="442" customWidth="1"/>
    <col min="11267" max="11267" width="7.42578125" style="442" customWidth="1"/>
    <col min="11268" max="11268" width="8.5703125" style="442" customWidth="1"/>
    <col min="11269" max="11270" width="7" style="442" customWidth="1"/>
    <col min="11271" max="11271" width="7.7109375" style="442" customWidth="1"/>
    <col min="11272" max="11272" width="7.140625" style="442" customWidth="1"/>
    <col min="11273" max="11273" width="7" style="442" customWidth="1"/>
    <col min="11274" max="11274" width="6.5703125" style="442" customWidth="1"/>
    <col min="11275" max="11276" width="7.7109375" style="442" customWidth="1"/>
    <col min="11277" max="11277" width="7.42578125" style="442" customWidth="1"/>
    <col min="11278" max="11278" width="6.42578125" style="442" customWidth="1"/>
    <col min="11279" max="11279" width="7.140625" style="442" customWidth="1"/>
    <col min="11280" max="11518" width="11.42578125" style="442"/>
    <col min="11519" max="11519" width="18.85546875" style="442" customWidth="1"/>
    <col min="11520" max="11520" width="5.5703125" style="442" customWidth="1"/>
    <col min="11521" max="11521" width="7.28515625" style="442" customWidth="1"/>
    <col min="11522" max="11522" width="6.85546875" style="442" customWidth="1"/>
    <col min="11523" max="11523" width="7.42578125" style="442" customWidth="1"/>
    <col min="11524" max="11524" width="8.5703125" style="442" customWidth="1"/>
    <col min="11525" max="11526" width="7" style="442" customWidth="1"/>
    <col min="11527" max="11527" width="7.7109375" style="442" customWidth="1"/>
    <col min="11528" max="11528" width="7.140625" style="442" customWidth="1"/>
    <col min="11529" max="11529" width="7" style="442" customWidth="1"/>
    <col min="11530" max="11530" width="6.5703125" style="442" customWidth="1"/>
    <col min="11531" max="11532" width="7.7109375" style="442" customWidth="1"/>
    <col min="11533" max="11533" width="7.42578125" style="442" customWidth="1"/>
    <col min="11534" max="11534" width="6.42578125" style="442" customWidth="1"/>
    <col min="11535" max="11535" width="7.140625" style="442" customWidth="1"/>
    <col min="11536" max="11774" width="11.42578125" style="442"/>
    <col min="11775" max="11775" width="18.85546875" style="442" customWidth="1"/>
    <col min="11776" max="11776" width="5.5703125" style="442" customWidth="1"/>
    <col min="11777" max="11777" width="7.28515625" style="442" customWidth="1"/>
    <col min="11778" max="11778" width="6.85546875" style="442" customWidth="1"/>
    <col min="11779" max="11779" width="7.42578125" style="442" customWidth="1"/>
    <col min="11780" max="11780" width="8.5703125" style="442" customWidth="1"/>
    <col min="11781" max="11782" width="7" style="442" customWidth="1"/>
    <col min="11783" max="11783" width="7.7109375" style="442" customWidth="1"/>
    <col min="11784" max="11784" width="7.140625" style="442" customWidth="1"/>
    <col min="11785" max="11785" width="7" style="442" customWidth="1"/>
    <col min="11786" max="11786" width="6.5703125" style="442" customWidth="1"/>
    <col min="11787" max="11788" width="7.7109375" style="442" customWidth="1"/>
    <col min="11789" max="11789" width="7.42578125" style="442" customWidth="1"/>
    <col min="11790" max="11790" width="6.42578125" style="442" customWidth="1"/>
    <col min="11791" max="11791" width="7.140625" style="442" customWidth="1"/>
    <col min="11792" max="12030" width="11.42578125" style="442"/>
    <col min="12031" max="12031" width="18.85546875" style="442" customWidth="1"/>
    <col min="12032" max="12032" width="5.5703125" style="442" customWidth="1"/>
    <col min="12033" max="12033" width="7.28515625" style="442" customWidth="1"/>
    <col min="12034" max="12034" width="6.85546875" style="442" customWidth="1"/>
    <col min="12035" max="12035" width="7.42578125" style="442" customWidth="1"/>
    <col min="12036" max="12036" width="8.5703125" style="442" customWidth="1"/>
    <col min="12037" max="12038" width="7" style="442" customWidth="1"/>
    <col min="12039" max="12039" width="7.7109375" style="442" customWidth="1"/>
    <col min="12040" max="12040" width="7.140625" style="442" customWidth="1"/>
    <col min="12041" max="12041" width="7" style="442" customWidth="1"/>
    <col min="12042" max="12042" width="6.5703125" style="442" customWidth="1"/>
    <col min="12043" max="12044" width="7.7109375" style="442" customWidth="1"/>
    <col min="12045" max="12045" width="7.42578125" style="442" customWidth="1"/>
    <col min="12046" max="12046" width="6.42578125" style="442" customWidth="1"/>
    <col min="12047" max="12047" width="7.140625" style="442" customWidth="1"/>
    <col min="12048" max="12286" width="11.42578125" style="442"/>
    <col min="12287" max="12287" width="18.85546875" style="442" customWidth="1"/>
    <col min="12288" max="12288" width="5.5703125" style="442" customWidth="1"/>
    <col min="12289" max="12289" width="7.28515625" style="442" customWidth="1"/>
    <col min="12290" max="12290" width="6.85546875" style="442" customWidth="1"/>
    <col min="12291" max="12291" width="7.42578125" style="442" customWidth="1"/>
    <col min="12292" max="12292" width="8.5703125" style="442" customWidth="1"/>
    <col min="12293" max="12294" width="7" style="442" customWidth="1"/>
    <col min="12295" max="12295" width="7.7109375" style="442" customWidth="1"/>
    <col min="12296" max="12296" width="7.140625" style="442" customWidth="1"/>
    <col min="12297" max="12297" width="7" style="442" customWidth="1"/>
    <col min="12298" max="12298" width="6.5703125" style="442" customWidth="1"/>
    <col min="12299" max="12300" width="7.7109375" style="442" customWidth="1"/>
    <col min="12301" max="12301" width="7.42578125" style="442" customWidth="1"/>
    <col min="12302" max="12302" width="6.42578125" style="442" customWidth="1"/>
    <col min="12303" max="12303" width="7.140625" style="442" customWidth="1"/>
    <col min="12304" max="12542" width="11.42578125" style="442"/>
    <col min="12543" max="12543" width="18.85546875" style="442" customWidth="1"/>
    <col min="12544" max="12544" width="5.5703125" style="442" customWidth="1"/>
    <col min="12545" max="12545" width="7.28515625" style="442" customWidth="1"/>
    <col min="12546" max="12546" width="6.85546875" style="442" customWidth="1"/>
    <col min="12547" max="12547" width="7.42578125" style="442" customWidth="1"/>
    <col min="12548" max="12548" width="8.5703125" style="442" customWidth="1"/>
    <col min="12549" max="12550" width="7" style="442" customWidth="1"/>
    <col min="12551" max="12551" width="7.7109375" style="442" customWidth="1"/>
    <col min="12552" max="12552" width="7.140625" style="442" customWidth="1"/>
    <col min="12553" max="12553" width="7" style="442" customWidth="1"/>
    <col min="12554" max="12554" width="6.5703125" style="442" customWidth="1"/>
    <col min="12555" max="12556" width="7.7109375" style="442" customWidth="1"/>
    <col min="12557" max="12557" width="7.42578125" style="442" customWidth="1"/>
    <col min="12558" max="12558" width="6.42578125" style="442" customWidth="1"/>
    <col min="12559" max="12559" width="7.140625" style="442" customWidth="1"/>
    <col min="12560" max="12798" width="11.42578125" style="442"/>
    <col min="12799" max="12799" width="18.85546875" style="442" customWidth="1"/>
    <col min="12800" max="12800" width="5.5703125" style="442" customWidth="1"/>
    <col min="12801" max="12801" width="7.28515625" style="442" customWidth="1"/>
    <col min="12802" max="12802" width="6.85546875" style="442" customWidth="1"/>
    <col min="12803" max="12803" width="7.42578125" style="442" customWidth="1"/>
    <col min="12804" max="12804" width="8.5703125" style="442" customWidth="1"/>
    <col min="12805" max="12806" width="7" style="442" customWidth="1"/>
    <col min="12807" max="12807" width="7.7109375" style="442" customWidth="1"/>
    <col min="12808" max="12808" width="7.140625" style="442" customWidth="1"/>
    <col min="12809" max="12809" width="7" style="442" customWidth="1"/>
    <col min="12810" max="12810" width="6.5703125" style="442" customWidth="1"/>
    <col min="12811" max="12812" width="7.7109375" style="442" customWidth="1"/>
    <col min="12813" max="12813" width="7.42578125" style="442" customWidth="1"/>
    <col min="12814" max="12814" width="6.42578125" style="442" customWidth="1"/>
    <col min="12815" max="12815" width="7.140625" style="442" customWidth="1"/>
    <col min="12816" max="13054" width="11.42578125" style="442"/>
    <col min="13055" max="13055" width="18.85546875" style="442" customWidth="1"/>
    <col min="13056" max="13056" width="5.5703125" style="442" customWidth="1"/>
    <col min="13057" max="13057" width="7.28515625" style="442" customWidth="1"/>
    <col min="13058" max="13058" width="6.85546875" style="442" customWidth="1"/>
    <col min="13059" max="13059" width="7.42578125" style="442" customWidth="1"/>
    <col min="13060" max="13060" width="8.5703125" style="442" customWidth="1"/>
    <col min="13061" max="13062" width="7" style="442" customWidth="1"/>
    <col min="13063" max="13063" width="7.7109375" style="442" customWidth="1"/>
    <col min="13064" max="13064" width="7.140625" style="442" customWidth="1"/>
    <col min="13065" max="13065" width="7" style="442" customWidth="1"/>
    <col min="13066" max="13066" width="6.5703125" style="442" customWidth="1"/>
    <col min="13067" max="13068" width="7.7109375" style="442" customWidth="1"/>
    <col min="13069" max="13069" width="7.42578125" style="442" customWidth="1"/>
    <col min="13070" max="13070" width="6.42578125" style="442" customWidth="1"/>
    <col min="13071" max="13071" width="7.140625" style="442" customWidth="1"/>
    <col min="13072" max="13310" width="11.42578125" style="442"/>
    <col min="13311" max="13311" width="18.85546875" style="442" customWidth="1"/>
    <col min="13312" max="13312" width="5.5703125" style="442" customWidth="1"/>
    <col min="13313" max="13313" width="7.28515625" style="442" customWidth="1"/>
    <col min="13314" max="13314" width="6.85546875" style="442" customWidth="1"/>
    <col min="13315" max="13315" width="7.42578125" style="442" customWidth="1"/>
    <col min="13316" max="13316" width="8.5703125" style="442" customWidth="1"/>
    <col min="13317" max="13318" width="7" style="442" customWidth="1"/>
    <col min="13319" max="13319" width="7.7109375" style="442" customWidth="1"/>
    <col min="13320" max="13320" width="7.140625" style="442" customWidth="1"/>
    <col min="13321" max="13321" width="7" style="442" customWidth="1"/>
    <col min="13322" max="13322" width="6.5703125" style="442" customWidth="1"/>
    <col min="13323" max="13324" width="7.7109375" style="442" customWidth="1"/>
    <col min="13325" max="13325" width="7.42578125" style="442" customWidth="1"/>
    <col min="13326" max="13326" width="6.42578125" style="442" customWidth="1"/>
    <col min="13327" max="13327" width="7.140625" style="442" customWidth="1"/>
    <col min="13328" max="13566" width="11.42578125" style="442"/>
    <col min="13567" max="13567" width="18.85546875" style="442" customWidth="1"/>
    <col min="13568" max="13568" width="5.5703125" style="442" customWidth="1"/>
    <col min="13569" max="13569" width="7.28515625" style="442" customWidth="1"/>
    <col min="13570" max="13570" width="6.85546875" style="442" customWidth="1"/>
    <col min="13571" max="13571" width="7.42578125" style="442" customWidth="1"/>
    <col min="13572" max="13572" width="8.5703125" style="442" customWidth="1"/>
    <col min="13573" max="13574" width="7" style="442" customWidth="1"/>
    <col min="13575" max="13575" width="7.7109375" style="442" customWidth="1"/>
    <col min="13576" max="13576" width="7.140625" style="442" customWidth="1"/>
    <col min="13577" max="13577" width="7" style="442" customWidth="1"/>
    <col min="13578" max="13578" width="6.5703125" style="442" customWidth="1"/>
    <col min="13579" max="13580" width="7.7109375" style="442" customWidth="1"/>
    <col min="13581" max="13581" width="7.42578125" style="442" customWidth="1"/>
    <col min="13582" max="13582" width="6.42578125" style="442" customWidth="1"/>
    <col min="13583" max="13583" width="7.140625" style="442" customWidth="1"/>
    <col min="13584" max="13822" width="11.42578125" style="442"/>
    <col min="13823" max="13823" width="18.85546875" style="442" customWidth="1"/>
    <col min="13824" max="13824" width="5.5703125" style="442" customWidth="1"/>
    <col min="13825" max="13825" width="7.28515625" style="442" customWidth="1"/>
    <col min="13826" max="13826" width="6.85546875" style="442" customWidth="1"/>
    <col min="13827" max="13827" width="7.42578125" style="442" customWidth="1"/>
    <col min="13828" max="13828" width="8.5703125" style="442" customWidth="1"/>
    <col min="13829" max="13830" width="7" style="442" customWidth="1"/>
    <col min="13831" max="13831" width="7.7109375" style="442" customWidth="1"/>
    <col min="13832" max="13832" width="7.140625" style="442" customWidth="1"/>
    <col min="13833" max="13833" width="7" style="442" customWidth="1"/>
    <col min="13834" max="13834" width="6.5703125" style="442" customWidth="1"/>
    <col min="13835" max="13836" width="7.7109375" style="442" customWidth="1"/>
    <col min="13837" max="13837" width="7.42578125" style="442" customWidth="1"/>
    <col min="13838" max="13838" width="6.42578125" style="442" customWidth="1"/>
    <col min="13839" max="13839" width="7.140625" style="442" customWidth="1"/>
    <col min="13840" max="14078" width="11.42578125" style="442"/>
    <col min="14079" max="14079" width="18.85546875" style="442" customWidth="1"/>
    <col min="14080" max="14080" width="5.5703125" style="442" customWidth="1"/>
    <col min="14081" max="14081" width="7.28515625" style="442" customWidth="1"/>
    <col min="14082" max="14082" width="6.85546875" style="442" customWidth="1"/>
    <col min="14083" max="14083" width="7.42578125" style="442" customWidth="1"/>
    <col min="14084" max="14084" width="8.5703125" style="442" customWidth="1"/>
    <col min="14085" max="14086" width="7" style="442" customWidth="1"/>
    <col min="14087" max="14087" width="7.7109375" style="442" customWidth="1"/>
    <col min="14088" max="14088" width="7.140625" style="442" customWidth="1"/>
    <col min="14089" max="14089" width="7" style="442" customWidth="1"/>
    <col min="14090" max="14090" width="6.5703125" style="442" customWidth="1"/>
    <col min="14091" max="14092" width="7.7109375" style="442" customWidth="1"/>
    <col min="14093" max="14093" width="7.42578125" style="442" customWidth="1"/>
    <col min="14094" max="14094" width="6.42578125" style="442" customWidth="1"/>
    <col min="14095" max="14095" width="7.140625" style="442" customWidth="1"/>
    <col min="14096" max="14334" width="11.42578125" style="442"/>
    <col min="14335" max="14335" width="18.85546875" style="442" customWidth="1"/>
    <col min="14336" max="14336" width="5.5703125" style="442" customWidth="1"/>
    <col min="14337" max="14337" width="7.28515625" style="442" customWidth="1"/>
    <col min="14338" max="14338" width="6.85546875" style="442" customWidth="1"/>
    <col min="14339" max="14339" width="7.42578125" style="442" customWidth="1"/>
    <col min="14340" max="14340" width="8.5703125" style="442" customWidth="1"/>
    <col min="14341" max="14342" width="7" style="442" customWidth="1"/>
    <col min="14343" max="14343" width="7.7109375" style="442" customWidth="1"/>
    <col min="14344" max="14344" width="7.140625" style="442" customWidth="1"/>
    <col min="14345" max="14345" width="7" style="442" customWidth="1"/>
    <col min="14346" max="14346" width="6.5703125" style="442" customWidth="1"/>
    <col min="14347" max="14348" width="7.7109375" style="442" customWidth="1"/>
    <col min="14349" max="14349" width="7.42578125" style="442" customWidth="1"/>
    <col min="14350" max="14350" width="6.42578125" style="442" customWidth="1"/>
    <col min="14351" max="14351" width="7.140625" style="442" customWidth="1"/>
    <col min="14352" max="14590" width="11.42578125" style="442"/>
    <col min="14591" max="14591" width="18.85546875" style="442" customWidth="1"/>
    <col min="14592" max="14592" width="5.5703125" style="442" customWidth="1"/>
    <col min="14593" max="14593" width="7.28515625" style="442" customWidth="1"/>
    <col min="14594" max="14594" width="6.85546875" style="442" customWidth="1"/>
    <col min="14595" max="14595" width="7.42578125" style="442" customWidth="1"/>
    <col min="14596" max="14596" width="8.5703125" style="442" customWidth="1"/>
    <col min="14597" max="14598" width="7" style="442" customWidth="1"/>
    <col min="14599" max="14599" width="7.7109375" style="442" customWidth="1"/>
    <col min="14600" max="14600" width="7.140625" style="442" customWidth="1"/>
    <col min="14601" max="14601" width="7" style="442" customWidth="1"/>
    <col min="14602" max="14602" width="6.5703125" style="442" customWidth="1"/>
    <col min="14603" max="14604" width="7.7109375" style="442" customWidth="1"/>
    <col min="14605" max="14605" width="7.42578125" style="442" customWidth="1"/>
    <col min="14606" max="14606" width="6.42578125" style="442" customWidth="1"/>
    <col min="14607" max="14607" width="7.140625" style="442" customWidth="1"/>
    <col min="14608" max="14846" width="11.42578125" style="442"/>
    <col min="14847" max="14847" width="18.85546875" style="442" customWidth="1"/>
    <col min="14848" max="14848" width="5.5703125" style="442" customWidth="1"/>
    <col min="14849" max="14849" width="7.28515625" style="442" customWidth="1"/>
    <col min="14850" max="14850" width="6.85546875" style="442" customWidth="1"/>
    <col min="14851" max="14851" width="7.42578125" style="442" customWidth="1"/>
    <col min="14852" max="14852" width="8.5703125" style="442" customWidth="1"/>
    <col min="14853" max="14854" width="7" style="442" customWidth="1"/>
    <col min="14855" max="14855" width="7.7109375" style="442" customWidth="1"/>
    <col min="14856" max="14856" width="7.140625" style="442" customWidth="1"/>
    <col min="14857" max="14857" width="7" style="442" customWidth="1"/>
    <col min="14858" max="14858" width="6.5703125" style="442" customWidth="1"/>
    <col min="14859" max="14860" width="7.7109375" style="442" customWidth="1"/>
    <col min="14861" max="14861" width="7.42578125" style="442" customWidth="1"/>
    <col min="14862" max="14862" width="6.42578125" style="442" customWidth="1"/>
    <col min="14863" max="14863" width="7.140625" style="442" customWidth="1"/>
    <col min="14864" max="15102" width="11.42578125" style="442"/>
    <col min="15103" max="15103" width="18.85546875" style="442" customWidth="1"/>
    <col min="15104" max="15104" width="5.5703125" style="442" customWidth="1"/>
    <col min="15105" max="15105" width="7.28515625" style="442" customWidth="1"/>
    <col min="15106" max="15106" width="6.85546875" style="442" customWidth="1"/>
    <col min="15107" max="15107" width="7.42578125" style="442" customWidth="1"/>
    <col min="15108" max="15108" width="8.5703125" style="442" customWidth="1"/>
    <col min="15109" max="15110" width="7" style="442" customWidth="1"/>
    <col min="15111" max="15111" width="7.7109375" style="442" customWidth="1"/>
    <col min="15112" max="15112" width="7.140625" style="442" customWidth="1"/>
    <col min="15113" max="15113" width="7" style="442" customWidth="1"/>
    <col min="15114" max="15114" width="6.5703125" style="442" customWidth="1"/>
    <col min="15115" max="15116" width="7.7109375" style="442" customWidth="1"/>
    <col min="15117" max="15117" width="7.42578125" style="442" customWidth="1"/>
    <col min="15118" max="15118" width="6.42578125" style="442" customWidth="1"/>
    <col min="15119" max="15119" width="7.140625" style="442" customWidth="1"/>
    <col min="15120" max="15358" width="11.42578125" style="442"/>
    <col min="15359" max="15359" width="18.85546875" style="442" customWidth="1"/>
    <col min="15360" max="15360" width="5.5703125" style="442" customWidth="1"/>
    <col min="15361" max="15361" width="7.28515625" style="442" customWidth="1"/>
    <col min="15362" max="15362" width="6.85546875" style="442" customWidth="1"/>
    <col min="15363" max="15363" width="7.42578125" style="442" customWidth="1"/>
    <col min="15364" max="15364" width="8.5703125" style="442" customWidth="1"/>
    <col min="15365" max="15366" width="7" style="442" customWidth="1"/>
    <col min="15367" max="15367" width="7.7109375" style="442" customWidth="1"/>
    <col min="15368" max="15368" width="7.140625" style="442" customWidth="1"/>
    <col min="15369" max="15369" width="7" style="442" customWidth="1"/>
    <col min="15370" max="15370" width="6.5703125" style="442" customWidth="1"/>
    <col min="15371" max="15372" width="7.7109375" style="442" customWidth="1"/>
    <col min="15373" max="15373" width="7.42578125" style="442" customWidth="1"/>
    <col min="15374" max="15374" width="6.42578125" style="442" customWidth="1"/>
    <col min="15375" max="15375" width="7.140625" style="442" customWidth="1"/>
    <col min="15376" max="15614" width="11.42578125" style="442"/>
    <col min="15615" max="15615" width="18.85546875" style="442" customWidth="1"/>
    <col min="15616" max="15616" width="5.5703125" style="442" customWidth="1"/>
    <col min="15617" max="15617" width="7.28515625" style="442" customWidth="1"/>
    <col min="15618" max="15618" width="6.85546875" style="442" customWidth="1"/>
    <col min="15619" max="15619" width="7.42578125" style="442" customWidth="1"/>
    <col min="15620" max="15620" width="8.5703125" style="442" customWidth="1"/>
    <col min="15621" max="15622" width="7" style="442" customWidth="1"/>
    <col min="15623" max="15623" width="7.7109375" style="442" customWidth="1"/>
    <col min="15624" max="15624" width="7.140625" style="442" customWidth="1"/>
    <col min="15625" max="15625" width="7" style="442" customWidth="1"/>
    <col min="15626" max="15626" width="6.5703125" style="442" customWidth="1"/>
    <col min="15627" max="15628" width="7.7109375" style="442" customWidth="1"/>
    <col min="15629" max="15629" width="7.42578125" style="442" customWidth="1"/>
    <col min="15630" max="15630" width="6.42578125" style="442" customWidth="1"/>
    <col min="15631" max="15631" width="7.140625" style="442" customWidth="1"/>
    <col min="15632" max="15870" width="11.42578125" style="442"/>
    <col min="15871" max="15871" width="18.85546875" style="442" customWidth="1"/>
    <col min="15872" max="15872" width="5.5703125" style="442" customWidth="1"/>
    <col min="15873" max="15873" width="7.28515625" style="442" customWidth="1"/>
    <col min="15874" max="15874" width="6.85546875" style="442" customWidth="1"/>
    <col min="15875" max="15875" width="7.42578125" style="442" customWidth="1"/>
    <col min="15876" max="15876" width="8.5703125" style="442" customWidth="1"/>
    <col min="15877" max="15878" width="7" style="442" customWidth="1"/>
    <col min="15879" max="15879" width="7.7109375" style="442" customWidth="1"/>
    <col min="15880" max="15880" width="7.140625" style="442" customWidth="1"/>
    <col min="15881" max="15881" width="7" style="442" customWidth="1"/>
    <col min="15882" max="15882" width="6.5703125" style="442" customWidth="1"/>
    <col min="15883" max="15884" width="7.7109375" style="442" customWidth="1"/>
    <col min="15885" max="15885" width="7.42578125" style="442" customWidth="1"/>
    <col min="15886" max="15886" width="6.42578125" style="442" customWidth="1"/>
    <col min="15887" max="15887" width="7.140625" style="442" customWidth="1"/>
    <col min="15888" max="16126" width="11.42578125" style="442"/>
    <col min="16127" max="16127" width="18.85546875" style="442" customWidth="1"/>
    <col min="16128" max="16128" width="5.5703125" style="442" customWidth="1"/>
    <col min="16129" max="16129" width="7.28515625" style="442" customWidth="1"/>
    <col min="16130" max="16130" width="6.85546875" style="442" customWidth="1"/>
    <col min="16131" max="16131" width="7.42578125" style="442" customWidth="1"/>
    <col min="16132" max="16132" width="8.5703125" style="442" customWidth="1"/>
    <col min="16133" max="16134" width="7" style="442" customWidth="1"/>
    <col min="16135" max="16135" width="7.7109375" style="442" customWidth="1"/>
    <col min="16136" max="16136" width="7.140625" style="442" customWidth="1"/>
    <col min="16137" max="16137" width="7" style="442" customWidth="1"/>
    <col min="16138" max="16138" width="6.5703125" style="442" customWidth="1"/>
    <col min="16139" max="16140" width="7.7109375" style="442" customWidth="1"/>
    <col min="16141" max="16141" width="7.42578125" style="442" customWidth="1"/>
    <col min="16142" max="16142" width="6.42578125" style="442" customWidth="1"/>
    <col min="16143" max="16143" width="7.140625" style="442" customWidth="1"/>
    <col min="16144" max="16384" width="11.42578125" style="442"/>
  </cols>
  <sheetData>
    <row r="1" spans="1:15" ht="29.25" customHeight="1" x14ac:dyDescent="0.25">
      <c r="A1" s="725" t="s">
        <v>376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</row>
    <row r="2" spans="1:15" x14ac:dyDescent="0.2">
      <c r="B2" s="538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2"/>
    </row>
    <row r="3" spans="1:15" ht="16.5" customHeight="1" x14ac:dyDescent="0.2">
      <c r="A3" s="520"/>
      <c r="B3" s="539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465"/>
    </row>
    <row r="4" spans="1:15" ht="16.5" customHeight="1" x14ac:dyDescent="0.2">
      <c r="A4" s="496" t="s">
        <v>0</v>
      </c>
      <c r="B4" s="540" t="s">
        <v>263</v>
      </c>
      <c r="C4" s="496" t="s">
        <v>1</v>
      </c>
      <c r="D4" s="496" t="s">
        <v>2</v>
      </c>
      <c r="E4" s="496" t="s">
        <v>3</v>
      </c>
      <c r="F4" s="496" t="s">
        <v>4</v>
      </c>
      <c r="G4" s="496" t="s">
        <v>5</v>
      </c>
      <c r="H4" s="496" t="s">
        <v>6</v>
      </c>
      <c r="I4" s="496" t="s">
        <v>7</v>
      </c>
      <c r="J4" s="496" t="s">
        <v>8</v>
      </c>
      <c r="K4" s="496" t="s">
        <v>9</v>
      </c>
      <c r="L4" s="496" t="s">
        <v>10</v>
      </c>
      <c r="M4" s="496" t="s">
        <v>11</v>
      </c>
      <c r="N4" s="496" t="s">
        <v>12</v>
      </c>
      <c r="O4" s="466" t="s">
        <v>13</v>
      </c>
    </row>
    <row r="5" spans="1:15" ht="15.6" customHeight="1" x14ac:dyDescent="0.2">
      <c r="A5" s="467" t="s">
        <v>217</v>
      </c>
      <c r="B5" s="541" t="s">
        <v>14</v>
      </c>
      <c r="C5" s="468">
        <v>5.2834750000000001</v>
      </c>
      <c r="D5" s="521">
        <v>5.3191333333333333</v>
      </c>
      <c r="E5" s="468">
        <v>5.3283333333333331</v>
      </c>
      <c r="F5" s="468">
        <v>5.4879999999999995</v>
      </c>
      <c r="G5" s="468">
        <v>5.4192333333333336</v>
      </c>
      <c r="H5" s="469">
        <v>5.1881458333333335</v>
      </c>
      <c r="I5" s="468">
        <v>5.1555833333333334</v>
      </c>
      <c r="J5" s="468">
        <v>5.086875</v>
      </c>
      <c r="K5" s="468">
        <v>5.1658124999999995</v>
      </c>
      <c r="L5" s="468">
        <v>5.1796333333333342</v>
      </c>
      <c r="M5" s="468">
        <v>5.1813229166666668</v>
      </c>
      <c r="N5" s="468">
        <v>5.3710416666666667</v>
      </c>
      <c r="O5" s="470">
        <f t="shared" ref="O5:O34" si="0">AVERAGE(C5:N5)</f>
        <v>5.2638824652777778</v>
      </c>
    </row>
    <row r="6" spans="1:15" ht="15.6" customHeight="1" x14ac:dyDescent="0.2">
      <c r="A6" s="467" t="s">
        <v>216</v>
      </c>
      <c r="B6" s="542" t="s">
        <v>14</v>
      </c>
      <c r="C6" s="471">
        <v>6.2533000000000003</v>
      </c>
      <c r="D6" s="477">
        <v>6.256266666666666</v>
      </c>
      <c r="E6" s="471">
        <v>6.3177933333333325</v>
      </c>
      <c r="F6" s="471">
        <v>6.3855083333333331</v>
      </c>
      <c r="G6" s="471">
        <v>6.2088666666666672</v>
      </c>
      <c r="H6" s="472">
        <v>6.0018958333333332</v>
      </c>
      <c r="I6" s="471">
        <v>6.0362083333333327</v>
      </c>
      <c r="J6" s="468">
        <v>5.9566249999999998</v>
      </c>
      <c r="K6" s="473">
        <v>6.1526770833333337</v>
      </c>
      <c r="L6" s="474">
        <v>6.1812999999999994</v>
      </c>
      <c r="M6" s="473">
        <v>6.1864895833333335</v>
      </c>
      <c r="N6" s="473">
        <v>6.2117083333333332</v>
      </c>
      <c r="O6" s="498">
        <f t="shared" si="0"/>
        <v>6.1790532638888891</v>
      </c>
    </row>
    <row r="7" spans="1:15" ht="15.6" customHeight="1" x14ac:dyDescent="0.2">
      <c r="A7" s="467" t="s">
        <v>15</v>
      </c>
      <c r="B7" s="542" t="s">
        <v>14</v>
      </c>
      <c r="C7" s="471">
        <v>5.8326750000000001</v>
      </c>
      <c r="D7" s="477">
        <v>6.9201666666666704</v>
      </c>
      <c r="E7" s="471">
        <v>6.9747399999999997</v>
      </c>
      <c r="F7" s="471">
        <v>6.9008833333333301</v>
      </c>
      <c r="G7" s="471">
        <v>6.6905666666666699</v>
      </c>
      <c r="H7" s="472">
        <v>6.711125</v>
      </c>
      <c r="I7" s="471">
        <v>5.9119583333333301</v>
      </c>
      <c r="J7" s="468">
        <v>5.8949166666666697</v>
      </c>
      <c r="K7" s="473">
        <v>5.8528437499999999</v>
      </c>
      <c r="L7" s="474">
        <v>5.8408333333333298</v>
      </c>
      <c r="M7" s="473">
        <v>5.7644062500000004</v>
      </c>
      <c r="N7" s="473">
        <v>6.8692916666666699</v>
      </c>
      <c r="O7" s="498">
        <f t="shared" si="0"/>
        <v>6.3470338888888884</v>
      </c>
    </row>
    <row r="8" spans="1:15" ht="15.6" customHeight="1" x14ac:dyDescent="0.2">
      <c r="A8" s="467" t="s">
        <v>16</v>
      </c>
      <c r="B8" s="542" t="s">
        <v>14</v>
      </c>
      <c r="C8" s="471">
        <v>3.3178000000000001</v>
      </c>
      <c r="D8" s="477">
        <v>3.1280666666666663</v>
      </c>
      <c r="E8" s="471">
        <v>3.5022666666666664</v>
      </c>
      <c r="F8" s="471">
        <v>3.601666666666667</v>
      </c>
      <c r="G8" s="471">
        <v>3.0444000000000004</v>
      </c>
      <c r="H8" s="472">
        <v>2.6777291666666669</v>
      </c>
      <c r="I8" s="471">
        <v>2.8862083333333333</v>
      </c>
      <c r="J8" s="468">
        <v>2.912175</v>
      </c>
      <c r="K8" s="473">
        <v>3.1970208333333332</v>
      </c>
      <c r="L8" s="474">
        <v>3.3355666666666663</v>
      </c>
      <c r="M8" s="473">
        <v>3.0734270833333337</v>
      </c>
      <c r="N8" s="473">
        <v>3.0329999999999999</v>
      </c>
      <c r="O8" s="498">
        <f t="shared" si="0"/>
        <v>3.1424439236111112</v>
      </c>
    </row>
    <row r="9" spans="1:15" ht="15.6" customHeight="1" x14ac:dyDescent="0.2">
      <c r="A9" s="467" t="s">
        <v>17</v>
      </c>
      <c r="B9" s="542" t="s">
        <v>14</v>
      </c>
      <c r="C9" s="471">
        <v>7.6231999999999989</v>
      </c>
      <c r="D9" s="477">
        <v>7.4392999999999994</v>
      </c>
      <c r="E9" s="471">
        <v>8.0241199999999999</v>
      </c>
      <c r="F9" s="471">
        <v>8.6463125000000005</v>
      </c>
      <c r="G9" s="471">
        <v>9.6977333333333338</v>
      </c>
      <c r="H9" s="472">
        <v>9.9932083333333335</v>
      </c>
      <c r="I9" s="471">
        <v>9.5645416666666652</v>
      </c>
      <c r="J9" s="468">
        <v>7.7573166666666662</v>
      </c>
      <c r="K9" s="473">
        <v>7.9828645833333338</v>
      </c>
      <c r="L9" s="474">
        <v>7.5757666666666665</v>
      </c>
      <c r="M9" s="473">
        <v>8.0306979166666661</v>
      </c>
      <c r="N9" s="473">
        <v>7.7582916666666666</v>
      </c>
      <c r="O9" s="498">
        <f t="shared" si="0"/>
        <v>8.3411127777777772</v>
      </c>
    </row>
    <row r="10" spans="1:15" ht="15.6" customHeight="1" x14ac:dyDescent="0.2">
      <c r="A10" s="467" t="s">
        <v>18</v>
      </c>
      <c r="B10" s="542" t="s">
        <v>14</v>
      </c>
      <c r="C10" s="471">
        <v>6.6533499999999997</v>
      </c>
      <c r="D10" s="477">
        <v>6.4035333333333337</v>
      </c>
      <c r="E10" s="471">
        <v>6.0743133333333343</v>
      </c>
      <c r="F10" s="471">
        <v>5.8731666666666671</v>
      </c>
      <c r="G10" s="471">
        <v>5.423</v>
      </c>
      <c r="H10" s="472">
        <v>5.0719583333333338</v>
      </c>
      <c r="I10" s="471">
        <v>4.9364166666666662</v>
      </c>
      <c r="J10" s="468">
        <v>4.8283249999999995</v>
      </c>
      <c r="K10" s="473">
        <v>4.9708645833333325</v>
      </c>
      <c r="L10" s="474">
        <v>4.9663666666666657</v>
      </c>
      <c r="M10" s="473">
        <v>5.0875000000000004</v>
      </c>
      <c r="N10" s="473">
        <v>5.7549583333333336</v>
      </c>
      <c r="O10" s="498">
        <f t="shared" si="0"/>
        <v>5.5036460763888888</v>
      </c>
    </row>
    <row r="11" spans="1:15" ht="15.6" customHeight="1" x14ac:dyDescent="0.2">
      <c r="A11" s="467" t="s">
        <v>220</v>
      </c>
      <c r="B11" s="542" t="s">
        <v>14</v>
      </c>
      <c r="C11" s="471">
        <v>13.067937499999999</v>
      </c>
      <c r="D11" s="477">
        <v>12.59685</v>
      </c>
      <c r="E11" s="471">
        <v>11.080093333333334</v>
      </c>
      <c r="F11" s="471">
        <v>10.930383333333332</v>
      </c>
      <c r="G11" s="471">
        <v>9.1826833333333333</v>
      </c>
      <c r="H11" s="472">
        <v>8.528458333333333</v>
      </c>
      <c r="I11" s="471">
        <v>10.667125</v>
      </c>
      <c r="J11" s="468">
        <v>9.9618749999999991</v>
      </c>
      <c r="K11" s="473">
        <v>9.9746249999999996</v>
      </c>
      <c r="L11" s="474">
        <v>10.006033333333333</v>
      </c>
      <c r="M11" s="473">
        <v>10.26925</v>
      </c>
      <c r="N11" s="473">
        <v>10.340833333333334</v>
      </c>
      <c r="O11" s="498">
        <f t="shared" si="0"/>
        <v>10.550512291666665</v>
      </c>
    </row>
    <row r="12" spans="1:15" ht="15.6" customHeight="1" x14ac:dyDescent="0.2">
      <c r="A12" s="467" t="s">
        <v>221</v>
      </c>
      <c r="B12" s="542" t="s">
        <v>14</v>
      </c>
      <c r="C12" s="471">
        <v>9.8377750000000006</v>
      </c>
      <c r="D12" s="477">
        <v>9.3842666666666652</v>
      </c>
      <c r="E12" s="471">
        <v>9.0290799999999987</v>
      </c>
      <c r="F12" s="471">
        <v>9.6862833333333338</v>
      </c>
      <c r="G12" s="471">
        <v>9.5609666666666673</v>
      </c>
      <c r="H12" s="472">
        <v>9.1740624999999998</v>
      </c>
      <c r="I12" s="471">
        <v>9.6141249999999996</v>
      </c>
      <c r="J12" s="468">
        <v>9.3947416666666665</v>
      </c>
      <c r="K12" s="473">
        <v>9.8782812500000006</v>
      </c>
      <c r="L12" s="474">
        <v>10.033900000000001</v>
      </c>
      <c r="M12" s="473">
        <v>9.645968749999998</v>
      </c>
      <c r="N12" s="473">
        <v>9.5840416666666659</v>
      </c>
      <c r="O12" s="498">
        <f t="shared" si="0"/>
        <v>9.5686243749999988</v>
      </c>
    </row>
    <row r="13" spans="1:15" ht="15.6" customHeight="1" x14ac:dyDescent="0.2">
      <c r="A13" s="467" t="s">
        <v>326</v>
      </c>
      <c r="B13" s="542" t="s">
        <v>14</v>
      </c>
      <c r="C13" s="471">
        <v>3.3599000000000001</v>
      </c>
      <c r="D13" s="477">
        <v>3.590033333333333</v>
      </c>
      <c r="E13" s="471">
        <v>3.6068533333333335</v>
      </c>
      <c r="F13" s="471">
        <v>4.3314916666666665</v>
      </c>
      <c r="G13" s="471">
        <v>3.9332666666666669</v>
      </c>
      <c r="H13" s="472">
        <v>4.1112916666666663</v>
      </c>
      <c r="I13" s="471">
        <v>4.2811666666666666</v>
      </c>
      <c r="J13" s="468">
        <v>3.9458749999999996</v>
      </c>
      <c r="K13" s="473">
        <v>3.8161562500000001</v>
      </c>
      <c r="L13" s="474">
        <v>3.4113666666666664</v>
      </c>
      <c r="M13" s="473">
        <v>3.2806770833333339</v>
      </c>
      <c r="N13" s="473">
        <v>3.1561666666666666</v>
      </c>
      <c r="O13" s="498">
        <f t="shared" si="0"/>
        <v>3.7353537500000003</v>
      </c>
    </row>
    <row r="14" spans="1:15" ht="15.6" customHeight="1" x14ac:dyDescent="0.2">
      <c r="A14" s="467" t="s">
        <v>328</v>
      </c>
      <c r="B14" s="542" t="s">
        <v>14</v>
      </c>
      <c r="C14" s="471">
        <v>10.577825000000001</v>
      </c>
      <c r="D14" s="475">
        <v>10.7011</v>
      </c>
      <c r="E14" s="475">
        <v>10.629832533333332</v>
      </c>
      <c r="F14" s="475">
        <v>10.491733333333332</v>
      </c>
      <c r="G14" s="475">
        <v>10.003266666666665</v>
      </c>
      <c r="H14" s="475">
        <v>10.3935625</v>
      </c>
      <c r="I14" s="475">
        <v>10.436</v>
      </c>
      <c r="J14" s="468">
        <v>10.380666666666666</v>
      </c>
      <c r="K14" s="473">
        <v>10.693937500000001</v>
      </c>
      <c r="L14" s="476">
        <v>10.9747</v>
      </c>
      <c r="M14" s="473">
        <v>11.172770833333335</v>
      </c>
      <c r="N14" s="473">
        <v>11.398416666666666</v>
      </c>
      <c r="O14" s="498">
        <f>AVERAGE(C14:N14)</f>
        <v>10.654484308333334</v>
      </c>
    </row>
    <row r="15" spans="1:15" ht="15.6" customHeight="1" x14ac:dyDescent="0.2">
      <c r="A15" s="467" t="s">
        <v>329</v>
      </c>
      <c r="B15" s="542" t="s">
        <v>14</v>
      </c>
      <c r="C15" s="475">
        <v>11.692125000000001</v>
      </c>
      <c r="D15" s="477">
        <v>11.414966666666666</v>
      </c>
      <c r="E15" s="471">
        <v>11.606046666666666</v>
      </c>
      <c r="F15" s="471">
        <v>11.570008333333334</v>
      </c>
      <c r="G15" s="471">
        <v>11.685499999999999</v>
      </c>
      <c r="H15" s="472">
        <v>11.8686875</v>
      </c>
      <c r="I15" s="471">
        <v>11.900583333333334</v>
      </c>
      <c r="J15" s="468">
        <v>11.631525</v>
      </c>
      <c r="K15" s="473">
        <v>11.839625</v>
      </c>
      <c r="L15" s="474">
        <v>11.9003</v>
      </c>
      <c r="M15" s="473">
        <v>11.826270833333332</v>
      </c>
      <c r="N15" s="473">
        <v>11.855166666666666</v>
      </c>
      <c r="O15" s="498">
        <f t="shared" si="0"/>
        <v>11.732567083333331</v>
      </c>
    </row>
    <row r="16" spans="1:15" ht="15.6" customHeight="1" x14ac:dyDescent="0.2">
      <c r="A16" s="467" t="s">
        <v>330</v>
      </c>
      <c r="B16" s="542" t="s">
        <v>14</v>
      </c>
      <c r="C16" s="471">
        <v>10.993375</v>
      </c>
      <c r="D16" s="477">
        <v>10.797599999999999</v>
      </c>
      <c r="E16" s="471">
        <v>10.633046666666599</v>
      </c>
      <c r="F16" s="471">
        <v>10.6058083333333</v>
      </c>
      <c r="G16" s="471">
        <v>10.712266666666601</v>
      </c>
      <c r="H16" s="472">
        <v>10.706250000000001</v>
      </c>
      <c r="I16" s="471">
        <v>10.689041666666601</v>
      </c>
      <c r="J16" s="468">
        <v>10.6382333333333</v>
      </c>
      <c r="K16" s="473">
        <v>10.418749999999999</v>
      </c>
      <c r="L16" s="474">
        <v>10.6170666666666</v>
      </c>
      <c r="M16" s="473">
        <v>10.757520833333301</v>
      </c>
      <c r="N16" s="473">
        <v>10.672041666666599</v>
      </c>
      <c r="O16" s="498">
        <f t="shared" si="0"/>
        <v>10.686750069444408</v>
      </c>
    </row>
    <row r="17" spans="1:15" ht="15.6" customHeight="1" x14ac:dyDescent="0.2">
      <c r="A17" s="467" t="s">
        <v>331</v>
      </c>
      <c r="B17" s="542" t="s">
        <v>14</v>
      </c>
      <c r="C17" s="471">
        <v>10.168375000000001</v>
      </c>
      <c r="D17" s="477">
        <v>10.025099999999998</v>
      </c>
      <c r="E17" s="471">
        <v>10.065146666666667</v>
      </c>
      <c r="F17" s="471">
        <v>10.152683333333332</v>
      </c>
      <c r="G17" s="471">
        <v>10.204166666666669</v>
      </c>
      <c r="H17" s="472">
        <v>10.340874999999999</v>
      </c>
      <c r="I17" s="471">
        <v>10.334708333333333</v>
      </c>
      <c r="J17" s="468">
        <v>9.9064500000000013</v>
      </c>
      <c r="K17" s="473">
        <v>10.061562500000001</v>
      </c>
      <c r="L17" s="474">
        <v>10.077933333333332</v>
      </c>
      <c r="M17" s="473">
        <v>10.233322916666667</v>
      </c>
      <c r="N17" s="473">
        <v>10.025500000000001</v>
      </c>
      <c r="O17" s="498">
        <f t="shared" si="0"/>
        <v>10.132985312500002</v>
      </c>
    </row>
    <row r="18" spans="1:15" ht="15.6" customHeight="1" x14ac:dyDescent="0.2">
      <c r="A18" s="467" t="s">
        <v>19</v>
      </c>
      <c r="B18" s="542" t="s">
        <v>263</v>
      </c>
      <c r="C18" s="471">
        <v>4.7671000000000001</v>
      </c>
      <c r="D18" s="477">
        <v>4.8995666666666668</v>
      </c>
      <c r="E18" s="471">
        <v>4.57308</v>
      </c>
      <c r="F18" s="471">
        <v>4.7314333333333334</v>
      </c>
      <c r="G18" s="471">
        <v>4.4525999999999994</v>
      </c>
      <c r="H18" s="472">
        <v>4.1961666666666666</v>
      </c>
      <c r="I18" s="471">
        <v>4.4644999999999992</v>
      </c>
      <c r="J18" s="468">
        <v>4.4848999999999997</v>
      </c>
      <c r="K18" s="473">
        <v>4.1438125000000001</v>
      </c>
      <c r="L18" s="474">
        <v>4.2129666666666665</v>
      </c>
      <c r="M18" s="473">
        <v>4.6129895833333334</v>
      </c>
      <c r="N18" s="473">
        <v>4.6571666666666669</v>
      </c>
      <c r="O18" s="498">
        <f t="shared" si="0"/>
        <v>4.516356840277779</v>
      </c>
    </row>
    <row r="19" spans="1:15" ht="15.6" customHeight="1" x14ac:dyDescent="0.2">
      <c r="A19" s="467" t="s">
        <v>232</v>
      </c>
      <c r="B19" s="542" t="s">
        <v>14</v>
      </c>
      <c r="C19" s="471">
        <v>7.4928999999999988</v>
      </c>
      <c r="D19" s="477">
        <v>9.8221333333333334</v>
      </c>
      <c r="E19" s="471">
        <v>8.8745466666666672</v>
      </c>
      <c r="F19" s="471">
        <v>7.4696083333333325</v>
      </c>
      <c r="G19" s="471">
        <v>6.5086666666666657</v>
      </c>
      <c r="H19" s="472">
        <v>8.1203125000000007</v>
      </c>
      <c r="I19" s="471">
        <v>9.6750291666666666</v>
      </c>
      <c r="J19" s="468">
        <v>8.7788916666666665</v>
      </c>
      <c r="K19" s="473">
        <v>7.2400729166666666</v>
      </c>
      <c r="L19" s="474">
        <v>7.7278666666666682</v>
      </c>
      <c r="M19" s="473">
        <v>9.1637916666666648</v>
      </c>
      <c r="N19" s="473">
        <v>8.9664583333333336</v>
      </c>
      <c r="O19" s="498">
        <f t="shared" si="0"/>
        <v>8.3200231597222221</v>
      </c>
    </row>
    <row r="20" spans="1:15" ht="15.6" customHeight="1" x14ac:dyDescent="0.2">
      <c r="A20" s="467" t="s">
        <v>39</v>
      </c>
      <c r="B20" s="542" t="s">
        <v>14</v>
      </c>
      <c r="C20" s="471">
        <v>35.590550000000007</v>
      </c>
      <c r="D20" s="477">
        <v>31.159333333333333</v>
      </c>
      <c r="E20" s="471">
        <v>28.953759999999999</v>
      </c>
      <c r="F20" s="471">
        <v>27.752041666666663</v>
      </c>
      <c r="G20" s="471">
        <v>27.129733333333331</v>
      </c>
      <c r="H20" s="472">
        <v>27.901104166666666</v>
      </c>
      <c r="I20" s="471">
        <v>27.505166666666668</v>
      </c>
      <c r="J20" s="468">
        <v>30.22869166666667</v>
      </c>
      <c r="K20" s="473">
        <v>32.880562500000003</v>
      </c>
      <c r="L20" s="474">
        <v>34.950299999999999</v>
      </c>
      <c r="M20" s="473">
        <v>37.849812499999999</v>
      </c>
      <c r="N20" s="473">
        <v>37.095958333333336</v>
      </c>
      <c r="O20" s="498">
        <f t="shared" si="0"/>
        <v>31.583084513888888</v>
      </c>
    </row>
    <row r="21" spans="1:15" ht="15.6" customHeight="1" x14ac:dyDescent="0.2">
      <c r="A21" s="467" t="s">
        <v>20</v>
      </c>
      <c r="B21" s="542" t="s">
        <v>14</v>
      </c>
      <c r="C21" s="471">
        <v>5.2572749999999999</v>
      </c>
      <c r="D21" s="477">
        <v>5.2212999999999994</v>
      </c>
      <c r="E21" s="471">
        <v>5.0041000000000002</v>
      </c>
      <c r="F21" s="471">
        <v>5.122725</v>
      </c>
      <c r="G21" s="471">
        <v>4.9661333333333335</v>
      </c>
      <c r="H21" s="472">
        <v>5.4128333333333334</v>
      </c>
      <c r="I21" s="471">
        <v>6.1201249999999998</v>
      </c>
      <c r="J21" s="468">
        <v>5.6900833333333329</v>
      </c>
      <c r="K21" s="473">
        <v>5.7248437499999998</v>
      </c>
      <c r="L21" s="474">
        <v>5.7314333333333343</v>
      </c>
      <c r="M21" s="473">
        <v>5.9638020833333334</v>
      </c>
      <c r="N21" s="473">
        <v>5.4871666666666661</v>
      </c>
      <c r="O21" s="498">
        <f t="shared" si="0"/>
        <v>5.4751517361111111</v>
      </c>
    </row>
    <row r="22" spans="1:15" ht="15.6" customHeight="1" x14ac:dyDescent="0.2">
      <c r="A22" s="467" t="s">
        <v>21</v>
      </c>
      <c r="B22" s="542" t="s">
        <v>14</v>
      </c>
      <c r="C22" s="471">
        <v>1.7466500000000003</v>
      </c>
      <c r="D22" s="477">
        <v>1.7865666666666666</v>
      </c>
      <c r="E22" s="471">
        <v>1.7678600000000002</v>
      </c>
      <c r="F22" s="471">
        <v>1.7912583333333334</v>
      </c>
      <c r="G22" s="471">
        <v>1.8894333333333335</v>
      </c>
      <c r="H22" s="472">
        <v>1.5837916666666665</v>
      </c>
      <c r="I22" s="471">
        <v>1.7395416666666668</v>
      </c>
      <c r="J22" s="468">
        <v>1.8126333333333335</v>
      </c>
      <c r="K22" s="473">
        <v>1.9615625000000001</v>
      </c>
      <c r="L22" s="474">
        <v>1.9394999999999996</v>
      </c>
      <c r="M22" s="473">
        <v>1.8857187500000001</v>
      </c>
      <c r="N22" s="473">
        <v>1.9072083333333334</v>
      </c>
      <c r="O22" s="498">
        <f t="shared" si="0"/>
        <v>1.8176437152777776</v>
      </c>
    </row>
    <row r="23" spans="1:15" ht="15.6" customHeight="1" x14ac:dyDescent="0.2">
      <c r="A23" s="467" t="s">
        <v>240</v>
      </c>
      <c r="B23" s="542" t="s">
        <v>14</v>
      </c>
      <c r="C23" s="471">
        <v>15.189250000000001</v>
      </c>
      <c r="D23" s="477">
        <v>13.092066666666664</v>
      </c>
      <c r="E23" s="471">
        <v>11.612933333333334</v>
      </c>
      <c r="F23" s="471">
        <v>9.8546250000000004</v>
      </c>
      <c r="G23" s="471">
        <v>7.941466666666666</v>
      </c>
      <c r="H23" s="472">
        <v>9.0522916666666653</v>
      </c>
      <c r="I23" s="471">
        <v>11.176958333333332</v>
      </c>
      <c r="J23" s="468">
        <v>11.895</v>
      </c>
      <c r="K23" s="473">
        <v>10.402395833333333</v>
      </c>
      <c r="L23" s="474">
        <v>12.019633333333333</v>
      </c>
      <c r="M23" s="473">
        <v>13.919208333333332</v>
      </c>
      <c r="N23" s="473">
        <v>14.766666666666666</v>
      </c>
      <c r="O23" s="498">
        <f t="shared" si="0"/>
        <v>11.743541319444441</v>
      </c>
    </row>
    <row r="24" spans="1:15" ht="15.6" customHeight="1" x14ac:dyDescent="0.2">
      <c r="A24" s="467" t="s">
        <v>337</v>
      </c>
      <c r="B24" s="542" t="s">
        <v>14</v>
      </c>
      <c r="C24" s="471">
        <v>10.751775</v>
      </c>
      <c r="D24" s="477">
        <v>8.7393333333333327</v>
      </c>
      <c r="E24" s="471">
        <v>8.3746199999999984</v>
      </c>
      <c r="F24" s="471">
        <v>8.125258333333333</v>
      </c>
      <c r="G24" s="471">
        <v>6.9299583333333334</v>
      </c>
      <c r="H24" s="472">
        <v>8.1489791666666669</v>
      </c>
      <c r="I24" s="471">
        <v>10.763416666666666</v>
      </c>
      <c r="J24" s="468">
        <v>10.488500000000002</v>
      </c>
      <c r="K24" s="473">
        <v>9.5986041666666662</v>
      </c>
      <c r="L24" s="474">
        <v>11.946366666666664</v>
      </c>
      <c r="M24" s="473">
        <v>13.689447916666664</v>
      </c>
      <c r="N24" s="473">
        <v>14.419958333333334</v>
      </c>
      <c r="O24" s="498">
        <f t="shared" si="0"/>
        <v>10.164684826388887</v>
      </c>
    </row>
    <row r="25" spans="1:15" ht="15.6" customHeight="1" x14ac:dyDescent="0.2">
      <c r="A25" s="467" t="s">
        <v>332</v>
      </c>
      <c r="B25" s="542" t="s">
        <v>14</v>
      </c>
      <c r="C25" s="475">
        <v>16.095312499999999</v>
      </c>
      <c r="D25" s="475">
        <v>15.994458333333334</v>
      </c>
      <c r="E25" s="471">
        <v>18.093783333333334</v>
      </c>
      <c r="F25" s="471">
        <v>19.609266666666667</v>
      </c>
      <c r="G25" s="471">
        <v>23.6432</v>
      </c>
      <c r="H25" s="472">
        <v>22.606249999999999</v>
      </c>
      <c r="I25" s="471">
        <v>23.3</v>
      </c>
      <c r="J25" s="468">
        <v>22.63</v>
      </c>
      <c r="K25" s="471">
        <v>22.666666666666664</v>
      </c>
      <c r="L25" s="474">
        <v>22.55541666666667</v>
      </c>
      <c r="M25" s="473">
        <v>25.096</v>
      </c>
      <c r="N25" s="473">
        <v>24.158333333333335</v>
      </c>
      <c r="O25" s="498">
        <f t="shared" si="0"/>
        <v>21.370723958333333</v>
      </c>
    </row>
    <row r="26" spans="1:15" ht="15.6" customHeight="1" x14ac:dyDescent="0.2">
      <c r="A26" s="467" t="s">
        <v>219</v>
      </c>
      <c r="B26" s="542" t="s">
        <v>14</v>
      </c>
      <c r="C26" s="475">
        <v>4.9312500000000004</v>
      </c>
      <c r="D26" s="475">
        <v>5.9833333333333325</v>
      </c>
      <c r="E26" s="471">
        <v>6.6348666666666656</v>
      </c>
      <c r="F26" s="471">
        <v>7.5374999999999996</v>
      </c>
      <c r="G26" s="471">
        <v>9</v>
      </c>
      <c r="H26" s="472">
        <f>G26+F26/G26</f>
        <v>9.8375000000000004</v>
      </c>
      <c r="I26" s="471">
        <v>10</v>
      </c>
      <c r="J26" s="471">
        <v>9.7799999999999994</v>
      </c>
      <c r="K26" s="471">
        <v>9.5</v>
      </c>
      <c r="L26" s="474">
        <f>M26+K26/K26</f>
        <v>6.65</v>
      </c>
      <c r="M26" s="478">
        <v>5.65</v>
      </c>
      <c r="N26" s="478">
        <v>6.7</v>
      </c>
      <c r="O26" s="498">
        <f>(C26+D26+E26+F26+G26+M26)/6</f>
        <v>6.6228249999999997</v>
      </c>
    </row>
    <row r="27" spans="1:15" ht="15.6" customHeight="1" x14ac:dyDescent="0.2">
      <c r="A27" s="467" t="s">
        <v>273</v>
      </c>
      <c r="B27" s="542" t="s">
        <v>340</v>
      </c>
      <c r="C27" s="471">
        <v>1.4515833333333332</v>
      </c>
      <c r="D27" s="522">
        <v>1.5977777777777775</v>
      </c>
      <c r="E27" s="471">
        <v>1.91</v>
      </c>
      <c r="F27" s="471">
        <v>2.66</v>
      </c>
      <c r="G27" s="471"/>
      <c r="H27" s="472">
        <v>2</v>
      </c>
      <c r="I27" s="471">
        <v>1.605</v>
      </c>
      <c r="J27" s="468">
        <v>1.5059999999999998</v>
      </c>
      <c r="K27" s="471">
        <v>1.3107083333333334</v>
      </c>
      <c r="L27" s="471">
        <v>1.3824666666666665</v>
      </c>
      <c r="M27" s="471">
        <v>1.867875</v>
      </c>
      <c r="N27" s="473">
        <v>1.6774166666666666</v>
      </c>
      <c r="O27" s="498">
        <f t="shared" si="0"/>
        <v>1.7244388888888891</v>
      </c>
    </row>
    <row r="28" spans="1:15" ht="15.6" customHeight="1" x14ac:dyDescent="0.2">
      <c r="A28" s="467" t="s">
        <v>241</v>
      </c>
      <c r="B28" s="542" t="s">
        <v>14</v>
      </c>
      <c r="C28" s="471">
        <v>7.4305937499999999</v>
      </c>
      <c r="D28" s="477">
        <v>7.9537083333333323</v>
      </c>
      <c r="E28" s="471">
        <v>7.3488500000000005</v>
      </c>
      <c r="F28" s="471">
        <v>8.2403333333333322</v>
      </c>
      <c r="G28" s="471">
        <v>9.2575333333333329</v>
      </c>
      <c r="H28" s="472">
        <v>8.1195624999999989</v>
      </c>
      <c r="I28" s="471">
        <v>8.1122083333333332</v>
      </c>
      <c r="J28" s="468">
        <v>8.4045916666666649</v>
      </c>
      <c r="K28" s="473">
        <v>9.3098541666666659</v>
      </c>
      <c r="L28" s="474">
        <v>9.8305000000000007</v>
      </c>
      <c r="M28" s="473">
        <v>9.1382499999999993</v>
      </c>
      <c r="N28" s="473">
        <v>8.89</v>
      </c>
      <c r="O28" s="498">
        <f t="shared" si="0"/>
        <v>8.5029987847222213</v>
      </c>
    </row>
    <row r="29" spans="1:15" ht="15.6" customHeight="1" x14ac:dyDescent="0.2">
      <c r="A29" s="467" t="s">
        <v>25</v>
      </c>
      <c r="B29" s="542" t="s">
        <v>14</v>
      </c>
      <c r="C29" s="471">
        <v>5.883775</v>
      </c>
      <c r="D29" s="477">
        <v>4.8479999999999999</v>
      </c>
      <c r="E29" s="471">
        <v>4.9473599999999998</v>
      </c>
      <c r="F29" s="471">
        <v>5.08155</v>
      </c>
      <c r="G29" s="471">
        <v>4.6651666666666669</v>
      </c>
      <c r="H29" s="472">
        <v>4.5837500000000002</v>
      </c>
      <c r="I29" s="471">
        <v>3.6305000000000001</v>
      </c>
      <c r="J29" s="468">
        <v>3.9615916666666662</v>
      </c>
      <c r="K29" s="473">
        <v>4.5927916666666668</v>
      </c>
      <c r="L29" s="474">
        <v>5.4441333333333333</v>
      </c>
      <c r="M29" s="473">
        <v>5.7054791666666667</v>
      </c>
      <c r="N29" s="473">
        <v>5.351166666666666</v>
      </c>
      <c r="O29" s="498">
        <f t="shared" si="0"/>
        <v>4.891272013888889</v>
      </c>
    </row>
    <row r="30" spans="1:15" ht="15.6" customHeight="1" x14ac:dyDescent="0.2">
      <c r="A30" s="467" t="s">
        <v>26</v>
      </c>
      <c r="B30" s="543" t="s">
        <v>263</v>
      </c>
      <c r="C30" s="471">
        <v>4.4903571428571425</v>
      </c>
      <c r="D30" s="477">
        <v>3.852957142857143</v>
      </c>
      <c r="E30" s="471">
        <v>4.6163771428571421</v>
      </c>
      <c r="F30" s="471">
        <v>5.0272083333333342</v>
      </c>
      <c r="G30" s="471">
        <v>3.7559952380952382</v>
      </c>
      <c r="H30" s="472">
        <v>3.5626875</v>
      </c>
      <c r="I30" s="471">
        <v>3.5278749999999999</v>
      </c>
      <c r="J30" s="468">
        <v>5.2326916666666667</v>
      </c>
      <c r="K30" s="473">
        <v>6.4620625</v>
      </c>
      <c r="L30" s="474">
        <v>3.911114285714286</v>
      </c>
      <c r="M30" s="473">
        <v>4.3691339285714283</v>
      </c>
      <c r="N30" s="473">
        <v>4.512833333333333</v>
      </c>
      <c r="O30" s="498">
        <f t="shared" si="0"/>
        <v>4.4434411011904764</v>
      </c>
    </row>
    <row r="31" spans="1:15" ht="15.6" customHeight="1" x14ac:dyDescent="0.2">
      <c r="A31" s="467" t="s">
        <v>242</v>
      </c>
      <c r="B31" s="542" t="s">
        <v>14</v>
      </c>
      <c r="C31" s="471">
        <v>6.0868000000000002</v>
      </c>
      <c r="D31" s="477">
        <v>6.957866666666666</v>
      </c>
      <c r="E31" s="471">
        <v>7.2777000000000003</v>
      </c>
      <c r="F31" s="471">
        <v>7.5881083333333326</v>
      </c>
      <c r="G31" s="471">
        <v>7.3271333333333333</v>
      </c>
      <c r="H31" s="472">
        <v>6.4214583333333328</v>
      </c>
      <c r="I31" s="471">
        <v>6.925958333333333</v>
      </c>
      <c r="J31" s="468">
        <v>6.5255583333333336</v>
      </c>
      <c r="K31" s="473">
        <v>6.0321354166666659</v>
      </c>
      <c r="L31" s="474">
        <v>7.374299999999999</v>
      </c>
      <c r="M31" s="473">
        <v>8.1698645833333323</v>
      </c>
      <c r="N31" s="473">
        <v>9.7977500000000006</v>
      </c>
      <c r="O31" s="498">
        <f t="shared" si="0"/>
        <v>7.2070527777777782</v>
      </c>
    </row>
    <row r="32" spans="1:15" ht="15.6" customHeight="1" x14ac:dyDescent="0.2">
      <c r="A32" s="467" t="s">
        <v>203</v>
      </c>
      <c r="B32" s="542" t="s">
        <v>14</v>
      </c>
      <c r="C32" s="471">
        <v>5.6657750000000009</v>
      </c>
      <c r="D32" s="477">
        <v>5.4734333333333334</v>
      </c>
      <c r="E32" s="471">
        <v>5.5701400000000003</v>
      </c>
      <c r="F32" s="471">
        <v>6.1668666666666665</v>
      </c>
      <c r="G32" s="471">
        <v>5.5788333333333329</v>
      </c>
      <c r="H32" s="472">
        <v>5.9791249999999998</v>
      </c>
      <c r="I32" s="471">
        <v>6.1628750000000005</v>
      </c>
      <c r="J32" s="468">
        <v>5.4934499999999993</v>
      </c>
      <c r="K32" s="473">
        <v>5.15884375</v>
      </c>
      <c r="L32" s="474">
        <v>5.5027666666666661</v>
      </c>
      <c r="M32" s="473">
        <v>5.8741145833333333</v>
      </c>
      <c r="N32" s="473">
        <v>8.1387499999999999</v>
      </c>
      <c r="O32" s="498">
        <f t="shared" si="0"/>
        <v>5.8970811111111106</v>
      </c>
    </row>
    <row r="33" spans="1:15" ht="15.6" customHeight="1" x14ac:dyDescent="0.2">
      <c r="A33" s="467" t="s">
        <v>27</v>
      </c>
      <c r="B33" s="542" t="s">
        <v>14</v>
      </c>
      <c r="C33" s="471">
        <v>5.2368249999999996</v>
      </c>
      <c r="D33" s="477">
        <v>5.2890333333333333</v>
      </c>
      <c r="E33" s="471">
        <v>5.2355800000000006</v>
      </c>
      <c r="F33" s="471">
        <v>5.2996499999999997</v>
      </c>
      <c r="G33" s="471">
        <v>5.5645666666666669</v>
      </c>
      <c r="H33" s="472">
        <v>5.4507083333333339</v>
      </c>
      <c r="I33" s="471">
        <v>5.5658750000000001</v>
      </c>
      <c r="J33" s="468">
        <v>5.1936750000000007</v>
      </c>
      <c r="K33" s="473">
        <v>5.4017499999999998</v>
      </c>
      <c r="L33" s="474">
        <v>5.9819666666666658</v>
      </c>
      <c r="M33" s="473">
        <v>6.2677395833333325</v>
      </c>
      <c r="N33" s="473">
        <v>5.8106666666666671</v>
      </c>
      <c r="O33" s="498">
        <f t="shared" si="0"/>
        <v>5.5248363541666663</v>
      </c>
    </row>
    <row r="34" spans="1:15" ht="15.6" customHeight="1" x14ac:dyDescent="0.2">
      <c r="A34" s="479" t="s">
        <v>32</v>
      </c>
      <c r="B34" s="544" t="s">
        <v>263</v>
      </c>
      <c r="C34" s="480">
        <v>5.5110250000000001</v>
      </c>
      <c r="D34" s="481">
        <v>6.2688333333333333</v>
      </c>
      <c r="E34" s="480">
        <v>5.1174999999999997</v>
      </c>
      <c r="F34" s="482">
        <v>5.68</v>
      </c>
      <c r="G34" s="483">
        <v>6.6583333333333341</v>
      </c>
      <c r="H34" s="483">
        <v>5.7723333333333322</v>
      </c>
      <c r="I34" s="480">
        <v>5.2896666666666672</v>
      </c>
      <c r="J34" s="484">
        <v>4.5277666666666665</v>
      </c>
      <c r="K34" s="485">
        <v>4.2262812499999995</v>
      </c>
      <c r="L34" s="486">
        <v>3.9715333333333334</v>
      </c>
      <c r="M34" s="485">
        <v>4.6321250000000003</v>
      </c>
      <c r="N34" s="485">
        <v>5.0395277777777778</v>
      </c>
      <c r="O34" s="487">
        <f t="shared" si="0"/>
        <v>5.2245771412037039</v>
      </c>
    </row>
    <row r="35" spans="1:15" ht="16.5" customHeight="1" x14ac:dyDescent="0.2">
      <c r="A35" s="452"/>
      <c r="B35" s="545"/>
      <c r="E35" s="488"/>
      <c r="F35" s="433"/>
      <c r="G35" s="445"/>
      <c r="H35" s="433"/>
      <c r="I35" s="433"/>
      <c r="J35" s="433"/>
      <c r="K35" s="429"/>
      <c r="M35" s="429"/>
      <c r="N35" s="429"/>
      <c r="O35" s="431"/>
    </row>
    <row r="36" spans="1:15" ht="16.5" customHeight="1" x14ac:dyDescent="0.2">
      <c r="A36" s="452"/>
      <c r="B36" s="545"/>
      <c r="E36" s="488"/>
      <c r="F36" s="433"/>
      <c r="G36" s="445"/>
      <c r="H36" s="433"/>
      <c r="I36" s="433"/>
      <c r="J36" s="433"/>
      <c r="K36" s="429"/>
      <c r="M36" s="429"/>
      <c r="N36" s="429"/>
      <c r="O36" s="431"/>
    </row>
    <row r="37" spans="1:15" ht="16.5" customHeight="1" x14ac:dyDescent="0.2">
      <c r="A37" s="455"/>
      <c r="B37" s="545"/>
      <c r="C37" s="433"/>
      <c r="E37" s="488"/>
      <c r="F37" s="433"/>
      <c r="G37" s="445"/>
      <c r="H37" s="433"/>
      <c r="I37" s="433"/>
      <c r="J37" s="433"/>
      <c r="K37" s="429"/>
      <c r="M37" s="429"/>
      <c r="N37" s="429"/>
      <c r="O37" s="431"/>
    </row>
    <row r="38" spans="1:15" ht="16.5" customHeight="1" x14ac:dyDescent="0.25">
      <c r="A38" s="725" t="s">
        <v>376</v>
      </c>
      <c r="B38" s="725"/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M38" s="725"/>
      <c r="N38" s="725"/>
      <c r="O38" s="725"/>
    </row>
    <row r="39" spans="1:15" ht="16.5" customHeight="1" x14ac:dyDescent="0.2">
      <c r="A39" s="443"/>
      <c r="B39" s="459"/>
      <c r="C39" s="443"/>
      <c r="D39" s="443"/>
      <c r="E39" s="453"/>
      <c r="F39" s="443"/>
      <c r="G39" s="443"/>
      <c r="H39" s="443"/>
      <c r="I39" s="443"/>
      <c r="J39" s="443"/>
      <c r="K39" s="443"/>
      <c r="L39" s="443"/>
      <c r="M39" s="443"/>
      <c r="N39" s="443"/>
      <c r="O39" s="454"/>
    </row>
    <row r="40" spans="1:15" ht="16.5" customHeight="1" x14ac:dyDescent="0.2">
      <c r="A40" s="489"/>
      <c r="B40" s="546"/>
      <c r="C40" s="490"/>
      <c r="D40" s="490"/>
      <c r="E40" s="491"/>
      <c r="F40" s="490"/>
      <c r="G40" s="490"/>
      <c r="H40" s="490"/>
      <c r="I40" s="490"/>
      <c r="J40" s="490"/>
      <c r="K40" s="490"/>
      <c r="L40" s="490"/>
      <c r="M40" s="490"/>
      <c r="N40" s="490"/>
      <c r="O40" s="492"/>
    </row>
    <row r="41" spans="1:15" ht="16.5" customHeight="1" x14ac:dyDescent="0.2">
      <c r="A41" s="493" t="s">
        <v>0</v>
      </c>
      <c r="B41" s="547" t="s">
        <v>263</v>
      </c>
      <c r="C41" s="494" t="s">
        <v>1</v>
      </c>
      <c r="D41" s="494" t="s">
        <v>2</v>
      </c>
      <c r="E41" s="495" t="s">
        <v>3</v>
      </c>
      <c r="F41" s="496" t="s">
        <v>4</v>
      </c>
      <c r="G41" s="494" t="s">
        <v>5</v>
      </c>
      <c r="H41" s="494" t="s">
        <v>6</v>
      </c>
      <c r="I41" s="494" t="s">
        <v>7</v>
      </c>
      <c r="J41" s="494" t="s">
        <v>8</v>
      </c>
      <c r="K41" s="494" t="s">
        <v>9</v>
      </c>
      <c r="L41" s="494" t="s">
        <v>339</v>
      </c>
      <c r="M41" s="494" t="s">
        <v>11</v>
      </c>
      <c r="N41" s="494" t="s">
        <v>12</v>
      </c>
      <c r="O41" s="497" t="s">
        <v>13</v>
      </c>
    </row>
    <row r="42" spans="1:15" ht="16.5" customHeight="1" x14ac:dyDescent="0.2">
      <c r="A42" s="523" t="s">
        <v>363</v>
      </c>
      <c r="B42" s="548" t="s">
        <v>263</v>
      </c>
      <c r="C42" s="471"/>
      <c r="D42" s="445"/>
      <c r="E42" s="524"/>
      <c r="F42" s="471"/>
      <c r="G42" s="471"/>
      <c r="H42" s="500"/>
      <c r="I42" s="471"/>
      <c r="J42" s="471"/>
      <c r="K42" s="501"/>
      <c r="L42" s="501"/>
      <c r="M42" s="501"/>
      <c r="N42" s="501"/>
      <c r="O42" s="525"/>
    </row>
    <row r="43" spans="1:15" ht="16.5" customHeight="1" x14ac:dyDescent="0.2">
      <c r="A43" s="523" t="s">
        <v>33</v>
      </c>
      <c r="B43" s="548" t="s">
        <v>263</v>
      </c>
      <c r="C43" s="471">
        <v>1.006</v>
      </c>
      <c r="D43" s="446">
        <v>1.0024</v>
      </c>
      <c r="E43" s="471">
        <v>1.0006933333333332</v>
      </c>
      <c r="F43" s="471">
        <v>1.0098</v>
      </c>
      <c r="G43" s="471">
        <v>1.0284666666666666</v>
      </c>
      <c r="H43" s="500">
        <v>1.0281666666666667</v>
      </c>
      <c r="I43" s="471">
        <v>1.0136666666666665</v>
      </c>
      <c r="J43" s="471">
        <v>0.99082500000000007</v>
      </c>
      <c r="K43" s="501">
        <v>0.99387499999999995</v>
      </c>
      <c r="L43" s="502">
        <v>1.0128000000000001</v>
      </c>
      <c r="M43" s="501">
        <v>1.0117500000000001</v>
      </c>
      <c r="N43" s="501">
        <v>0.93066666666666664</v>
      </c>
      <c r="O43" s="525">
        <f>AVERAGE(C43:N43)</f>
        <v>1.0024258333333333</v>
      </c>
    </row>
    <row r="44" spans="1:15" ht="16.5" customHeight="1" x14ac:dyDescent="0.2">
      <c r="A44" s="523" t="s">
        <v>34</v>
      </c>
      <c r="B44" s="548" t="s">
        <v>263</v>
      </c>
      <c r="C44" s="471">
        <v>17.732275000000001</v>
      </c>
      <c r="D44" s="446">
        <v>17.407066666666665</v>
      </c>
      <c r="E44" s="471">
        <v>16.41708666666667</v>
      </c>
      <c r="F44" s="471">
        <v>14.873133333333335</v>
      </c>
      <c r="G44" s="471">
        <v>17.153866666666669</v>
      </c>
      <c r="H44" s="500">
        <v>17.302541666666666</v>
      </c>
      <c r="I44" s="471">
        <v>19.323208333333334</v>
      </c>
      <c r="J44" s="471">
        <v>18.908383333333333</v>
      </c>
      <c r="K44" s="501">
        <v>17.494712499999999</v>
      </c>
      <c r="L44" s="502">
        <v>17.178999999999998</v>
      </c>
      <c r="M44" s="501">
        <v>17.45945833333333</v>
      </c>
      <c r="N44" s="501">
        <v>15.753041666666666</v>
      </c>
      <c r="O44" s="525">
        <f t="shared" ref="O44:O52" si="1">AVERAGE(C44:N44)</f>
        <v>17.250314513888892</v>
      </c>
    </row>
    <row r="45" spans="1:15" ht="16.5" customHeight="1" x14ac:dyDescent="0.2">
      <c r="A45" s="523" t="s">
        <v>364</v>
      </c>
      <c r="B45" s="548" t="s">
        <v>356</v>
      </c>
      <c r="C45" s="471">
        <v>5.3720750000000006</v>
      </c>
      <c r="D45" s="446">
        <v>5.4953333333333338</v>
      </c>
      <c r="E45" s="471">
        <v>7.9705589333333338</v>
      </c>
      <c r="F45" s="471">
        <v>6</v>
      </c>
      <c r="G45" s="471">
        <v>12.347775</v>
      </c>
      <c r="H45" s="500">
        <v>7.3409166666666668</v>
      </c>
      <c r="I45" s="471">
        <v>5.8010000000000002</v>
      </c>
      <c r="J45" s="471">
        <v>6.6340166666666658</v>
      </c>
      <c r="K45" s="501">
        <v>5.7576874999999994</v>
      </c>
      <c r="L45" s="502">
        <v>9.0192999999999994</v>
      </c>
      <c r="M45" s="501">
        <v>10.131822916666668</v>
      </c>
      <c r="N45" s="501">
        <v>9.9646666666666661</v>
      </c>
      <c r="O45" s="525">
        <f t="shared" si="1"/>
        <v>7.6529293902777766</v>
      </c>
    </row>
    <row r="46" spans="1:15" ht="16.5" customHeight="1" x14ac:dyDescent="0.2">
      <c r="A46" s="523" t="s">
        <v>35</v>
      </c>
      <c r="B46" s="548" t="s">
        <v>263</v>
      </c>
      <c r="C46" s="471">
        <v>9.5661562500000006</v>
      </c>
      <c r="D46" s="446">
        <v>9.9915500000000002</v>
      </c>
      <c r="E46" s="471">
        <v>10.743240000000002</v>
      </c>
      <c r="F46" s="471">
        <v>10.863675000000001</v>
      </c>
      <c r="G46" s="471">
        <v>9.5545000000000009</v>
      </c>
      <c r="H46" s="500">
        <v>8.1943125000000006</v>
      </c>
      <c r="I46" s="471">
        <v>9.2354583333333338</v>
      </c>
      <c r="J46" s="471">
        <v>9.4528666666666652</v>
      </c>
      <c r="K46" s="501">
        <v>10.8445625</v>
      </c>
      <c r="L46" s="502">
        <v>11.577766666666667</v>
      </c>
      <c r="M46" s="501">
        <v>11.942562499999999</v>
      </c>
      <c r="N46" s="501">
        <v>8.9576666666666682</v>
      </c>
      <c r="O46" s="525">
        <f t="shared" si="1"/>
        <v>10.077026423611111</v>
      </c>
    </row>
    <row r="47" spans="1:15" ht="16.5" customHeight="1" x14ac:dyDescent="0.2">
      <c r="A47" s="523" t="s">
        <v>317</v>
      </c>
      <c r="B47" s="548" t="s">
        <v>356</v>
      </c>
      <c r="C47" s="471">
        <v>6.5330000000000004</v>
      </c>
      <c r="D47" s="446">
        <v>6.8796666666666662</v>
      </c>
      <c r="E47" s="471">
        <v>7.9741333333333326</v>
      </c>
      <c r="F47" s="471">
        <v>7.5</v>
      </c>
      <c r="G47" s="471">
        <v>8.5698666666666661</v>
      </c>
      <c r="H47" s="500">
        <v>6.791666666666667</v>
      </c>
      <c r="I47" s="471">
        <v>7.4</v>
      </c>
      <c r="J47" s="471">
        <v>9.2641093333333338</v>
      </c>
      <c r="K47" s="501">
        <v>8.3837499999999991</v>
      </c>
      <c r="L47" s="502">
        <v>8.6034666666666642</v>
      </c>
      <c r="M47" s="501">
        <v>8.7733333333333334</v>
      </c>
      <c r="N47" s="501">
        <v>7.2796111111111115</v>
      </c>
      <c r="O47" s="525">
        <f t="shared" si="1"/>
        <v>7.8293836481481476</v>
      </c>
    </row>
    <row r="48" spans="1:15" ht="16.5" customHeight="1" x14ac:dyDescent="0.2">
      <c r="A48" s="523" t="s">
        <v>300</v>
      </c>
      <c r="B48" s="548" t="s">
        <v>356</v>
      </c>
      <c r="C48" s="471">
        <v>18</v>
      </c>
      <c r="D48" s="446">
        <v>12</v>
      </c>
      <c r="E48" s="471">
        <v>15.600000000000001</v>
      </c>
      <c r="F48" s="471">
        <v>14.399999999999999</v>
      </c>
      <c r="G48" s="471">
        <v>14.399999999999999</v>
      </c>
      <c r="H48" s="500">
        <v>19.68</v>
      </c>
      <c r="I48" s="471">
        <v>17.399999999999999</v>
      </c>
      <c r="J48" s="471">
        <v>21.6</v>
      </c>
      <c r="K48" s="501">
        <v>26.400000000000002</v>
      </c>
      <c r="L48" s="502">
        <v>24</v>
      </c>
      <c r="M48" s="501">
        <v>16.200000000000003</v>
      </c>
      <c r="N48" s="501">
        <v>17.399999999999999</v>
      </c>
      <c r="O48" s="525">
        <f t="shared" si="1"/>
        <v>18.09</v>
      </c>
    </row>
    <row r="49" spans="1:15" ht="16.5" customHeight="1" x14ac:dyDescent="0.2">
      <c r="A49" s="523" t="s">
        <v>36</v>
      </c>
      <c r="B49" s="548" t="s">
        <v>263</v>
      </c>
      <c r="C49" s="471">
        <v>10.497125</v>
      </c>
      <c r="D49" s="446">
        <v>10.9</v>
      </c>
      <c r="E49" s="471">
        <v>11.14</v>
      </c>
      <c r="F49" s="471">
        <v>11.14</v>
      </c>
      <c r="G49" s="471">
        <v>11.32</v>
      </c>
      <c r="H49" s="500">
        <v>11.356020833333332</v>
      </c>
      <c r="I49" s="471">
        <v>11.08925</v>
      </c>
      <c r="J49" s="471">
        <v>12.07</v>
      </c>
      <c r="K49" s="501">
        <v>12.182864583333334</v>
      </c>
      <c r="L49" s="502">
        <v>13.211466666666666</v>
      </c>
      <c r="M49" s="501">
        <v>13.28</v>
      </c>
      <c r="N49" s="501">
        <v>10.91</v>
      </c>
      <c r="O49" s="525">
        <f t="shared" si="1"/>
        <v>11.591393923611109</v>
      </c>
    </row>
    <row r="50" spans="1:15" ht="16.5" customHeight="1" x14ac:dyDescent="0.2">
      <c r="A50" s="523" t="s">
        <v>303</v>
      </c>
      <c r="B50" s="548" t="s">
        <v>263</v>
      </c>
      <c r="C50" s="471">
        <v>3.4309500000000002</v>
      </c>
      <c r="D50" s="446">
        <v>3.3096666666666663</v>
      </c>
      <c r="E50" s="471">
        <v>2.6257933333333332</v>
      </c>
      <c r="F50" s="471">
        <v>2.1292</v>
      </c>
      <c r="G50" s="471">
        <v>2.92</v>
      </c>
      <c r="H50" s="500">
        <v>2.74</v>
      </c>
      <c r="I50" s="471">
        <v>2.69</v>
      </c>
      <c r="J50" s="471">
        <v>2.72</v>
      </c>
      <c r="K50" s="501">
        <v>3.25</v>
      </c>
      <c r="L50" s="502">
        <v>3.2115666666666667</v>
      </c>
      <c r="M50" s="501">
        <v>3.1941562499999998</v>
      </c>
      <c r="N50" s="501">
        <v>3.5008333333333335</v>
      </c>
      <c r="O50" s="525">
        <f t="shared" si="1"/>
        <v>2.9768471875000002</v>
      </c>
    </row>
    <row r="51" spans="1:15" ht="16.5" customHeight="1" x14ac:dyDescent="0.2">
      <c r="A51" s="523" t="s">
        <v>346</v>
      </c>
      <c r="B51" s="548" t="s">
        <v>263</v>
      </c>
      <c r="C51" s="471">
        <v>1.9272</v>
      </c>
      <c r="D51" s="446">
        <v>2.0426833333333332</v>
      </c>
      <c r="E51" s="471">
        <v>1.6969800000000004</v>
      </c>
      <c r="F51" s="471">
        <v>1.4489750000000001</v>
      </c>
      <c r="G51" s="471">
        <v>1.2092000000000003</v>
      </c>
      <c r="H51" s="500">
        <v>1.1133124999999999</v>
      </c>
      <c r="I51" s="471">
        <v>0.95033333333333325</v>
      </c>
      <c r="J51" s="471">
        <v>1.0526666666666666</v>
      </c>
      <c r="K51" s="501">
        <v>1.387</v>
      </c>
      <c r="L51" s="502">
        <v>2.0452666666666666</v>
      </c>
      <c r="M51" s="501">
        <v>2.1962083333333338</v>
      </c>
      <c r="N51" s="501">
        <v>2.4185277777777778</v>
      </c>
      <c r="O51" s="525">
        <f t="shared" si="1"/>
        <v>1.6240294675925926</v>
      </c>
    </row>
    <row r="52" spans="1:15" ht="16.5" customHeight="1" x14ac:dyDescent="0.2">
      <c r="A52" s="523" t="s">
        <v>318</v>
      </c>
      <c r="B52" s="548" t="s">
        <v>263</v>
      </c>
      <c r="C52" s="471">
        <v>1.242</v>
      </c>
      <c r="D52" s="446">
        <v>1.2581</v>
      </c>
      <c r="E52" s="471">
        <v>1.0867333333333336</v>
      </c>
      <c r="F52" s="471">
        <v>1.1625333333333332</v>
      </c>
      <c r="G52" s="471">
        <v>1.1359333333333335</v>
      </c>
      <c r="H52" s="500">
        <v>1.2500416666666667</v>
      </c>
      <c r="I52" s="471">
        <v>1.1916249999999999</v>
      </c>
      <c r="J52" s="471">
        <v>1.2978000000000001</v>
      </c>
      <c r="K52" s="501">
        <v>1.0966666666666667</v>
      </c>
      <c r="L52" s="502">
        <v>1.3729333333333333</v>
      </c>
      <c r="M52" s="501">
        <v>1.0869583333333332</v>
      </c>
      <c r="N52" s="501">
        <v>0.98699999999999999</v>
      </c>
      <c r="O52" s="525">
        <f t="shared" si="1"/>
        <v>1.1806937500000001</v>
      </c>
    </row>
    <row r="53" spans="1:15" ht="16.5" customHeight="1" x14ac:dyDescent="0.2">
      <c r="A53" s="523" t="s">
        <v>250</v>
      </c>
      <c r="B53" s="548" t="s">
        <v>14</v>
      </c>
      <c r="C53" s="471">
        <v>24.003</v>
      </c>
      <c r="D53" s="446">
        <v>24</v>
      </c>
      <c r="E53" s="471">
        <v>24</v>
      </c>
      <c r="F53" s="471">
        <v>23.993200000000002</v>
      </c>
      <c r="G53" s="471">
        <v>23.982600000000001</v>
      </c>
      <c r="H53" s="500">
        <v>24.377083333333331</v>
      </c>
      <c r="I53" s="471">
        <v>24.266666666666666</v>
      </c>
      <c r="J53" s="471">
        <v>25.438133333333333</v>
      </c>
      <c r="K53" s="501">
        <v>24.886499999999998</v>
      </c>
      <c r="L53" s="450">
        <v>24.671666666666667</v>
      </c>
      <c r="M53" s="473">
        <v>24</v>
      </c>
      <c r="N53" s="501">
        <v>24.076250000000002</v>
      </c>
      <c r="O53" s="525">
        <f>AVERAGE(C53:N53)</f>
        <v>24.307925000000001</v>
      </c>
    </row>
    <row r="54" spans="1:15" ht="16.5" customHeight="1" x14ac:dyDescent="0.2">
      <c r="A54" s="523" t="s">
        <v>251</v>
      </c>
      <c r="B54" s="548" t="s">
        <v>14</v>
      </c>
      <c r="C54" s="471">
        <v>23.952999999999999</v>
      </c>
      <c r="D54" s="446">
        <v>23.9</v>
      </c>
      <c r="E54" s="471">
        <v>23.817999999999998</v>
      </c>
      <c r="F54" s="471">
        <v>23.761599999999998</v>
      </c>
      <c r="G54" s="471">
        <v>23.776666666666664</v>
      </c>
      <c r="H54" s="500">
        <v>24.231249999999999</v>
      </c>
      <c r="I54" s="471">
        <v>24.066666666666666</v>
      </c>
      <c r="J54" s="471">
        <v>25.3748</v>
      </c>
      <c r="K54" s="501">
        <v>24.886499999999998</v>
      </c>
      <c r="L54" s="450">
        <v>24.606666666666669</v>
      </c>
      <c r="M54" s="473">
        <v>24</v>
      </c>
      <c r="N54" s="501">
        <v>24.048541666666665</v>
      </c>
      <c r="O54" s="525">
        <f t="shared" ref="O54:O62" si="2">AVERAGE(C54:N54)</f>
        <v>24.201974305555552</v>
      </c>
    </row>
    <row r="55" spans="1:15" ht="16.5" customHeight="1" x14ac:dyDescent="0.2">
      <c r="A55" s="523" t="s">
        <v>372</v>
      </c>
      <c r="B55" s="548" t="s">
        <v>14</v>
      </c>
      <c r="C55" s="471">
        <v>23.372999999999998</v>
      </c>
      <c r="D55" s="446">
        <v>23.4</v>
      </c>
      <c r="E55" s="471">
        <v>23.564</v>
      </c>
      <c r="F55" s="471">
        <v>23.701599999999999</v>
      </c>
      <c r="G55" s="471">
        <v>22.89</v>
      </c>
      <c r="H55" s="500">
        <v>23.443750000000001</v>
      </c>
      <c r="I55" s="471">
        <v>23.733333333333334</v>
      </c>
      <c r="J55" s="471">
        <v>23.638133333333332</v>
      </c>
      <c r="K55" s="501">
        <v>23.636499999999998</v>
      </c>
      <c r="L55" s="450">
        <v>23.793333333333337</v>
      </c>
      <c r="M55" s="473">
        <v>23.276041666666668</v>
      </c>
      <c r="N55" s="501">
        <v>23.387499999999999</v>
      </c>
      <c r="O55" s="525">
        <f t="shared" si="2"/>
        <v>23.486432638888889</v>
      </c>
    </row>
    <row r="56" spans="1:15" ht="16.5" customHeight="1" x14ac:dyDescent="0.2">
      <c r="A56" s="523" t="s">
        <v>252</v>
      </c>
      <c r="B56" s="548" t="s">
        <v>14</v>
      </c>
      <c r="C56" s="471">
        <v>14.562900000000001</v>
      </c>
      <c r="D56" s="446">
        <v>14.54</v>
      </c>
      <c r="E56" s="471">
        <v>14.642666666666667</v>
      </c>
      <c r="F56" s="471">
        <v>14.183400000000001</v>
      </c>
      <c r="G56" s="471">
        <v>14.122899999999998</v>
      </c>
      <c r="H56" s="500">
        <v>15.004458333333334</v>
      </c>
      <c r="I56" s="471">
        <v>15.089583333333334</v>
      </c>
      <c r="J56" s="471">
        <v>13.762933333333333</v>
      </c>
      <c r="K56" s="501">
        <v>14.39175</v>
      </c>
      <c r="L56" s="450">
        <v>15.08</v>
      </c>
      <c r="M56" s="473">
        <v>14.8890625</v>
      </c>
      <c r="N56" s="501">
        <v>14.797291666666666</v>
      </c>
      <c r="O56" s="525">
        <f t="shared" si="2"/>
        <v>14.588912152777779</v>
      </c>
    </row>
    <row r="57" spans="1:15" ht="16.5" customHeight="1" x14ac:dyDescent="0.2">
      <c r="A57" s="523" t="s">
        <v>253</v>
      </c>
      <c r="B57" s="548" t="s">
        <v>14</v>
      </c>
      <c r="C57" s="471">
        <v>23.972999999999999</v>
      </c>
      <c r="D57" s="446">
        <v>24</v>
      </c>
      <c r="E57" s="471">
        <v>24</v>
      </c>
      <c r="F57" s="471">
        <v>24</v>
      </c>
      <c r="G57" s="471">
        <v>23.92</v>
      </c>
      <c r="H57" s="500">
        <v>24.410416666666666</v>
      </c>
      <c r="I57" s="471">
        <v>24.395833333333332</v>
      </c>
      <c r="J57" s="471">
        <v>25.438133333333333</v>
      </c>
      <c r="K57" s="501">
        <v>24.698999999999998</v>
      </c>
      <c r="L57" s="450">
        <v>24.71166666666667</v>
      </c>
      <c r="M57" s="473">
        <v>24</v>
      </c>
      <c r="N57" s="501">
        <v>24.055416666666666</v>
      </c>
      <c r="O57" s="525">
        <f t="shared" si="2"/>
        <v>24.300288888888886</v>
      </c>
    </row>
    <row r="58" spans="1:15" ht="16.5" customHeight="1" x14ac:dyDescent="0.2">
      <c r="A58" s="523" t="s">
        <v>348</v>
      </c>
      <c r="B58" s="548" t="s">
        <v>14</v>
      </c>
      <c r="C58" s="471">
        <v>21.106375</v>
      </c>
      <c r="D58" s="446">
        <v>20.760999999999999</v>
      </c>
      <c r="E58" s="471">
        <v>20.749333333333333</v>
      </c>
      <c r="F58" s="471">
        <v>21.1</v>
      </c>
      <c r="G58" s="471">
        <v>22.175400000000003</v>
      </c>
      <c r="H58" s="500">
        <v>22.370833333333334</v>
      </c>
      <c r="I58" s="471">
        <v>23.041041666666668</v>
      </c>
      <c r="J58" s="471">
        <v>23.052366666666664</v>
      </c>
      <c r="K58" s="501">
        <v>22.686499999999999</v>
      </c>
      <c r="L58" s="450">
        <v>22.493333333333336</v>
      </c>
      <c r="M58" s="473">
        <v>22.116666666666664</v>
      </c>
      <c r="N58" s="501">
        <v>22.044027777777778</v>
      </c>
      <c r="O58" s="525">
        <f t="shared" si="2"/>
        <v>21.974739814814814</v>
      </c>
    </row>
    <row r="59" spans="1:15" ht="16.5" customHeight="1" x14ac:dyDescent="0.2">
      <c r="A59" s="523" t="s">
        <v>349</v>
      </c>
      <c r="B59" s="548" t="s">
        <v>14</v>
      </c>
      <c r="C59" s="471">
        <v>21.107500000000002</v>
      </c>
      <c r="D59" s="446">
        <v>20.473333333333333</v>
      </c>
      <c r="E59" s="471">
        <v>20.498666666666669</v>
      </c>
      <c r="F59" s="471">
        <v>21.15</v>
      </c>
      <c r="G59" s="471">
        <v>21.542066666666663</v>
      </c>
      <c r="H59" s="500">
        <v>21.914583333333333</v>
      </c>
      <c r="I59" s="471">
        <v>22.666666666666664</v>
      </c>
      <c r="J59" s="471">
        <v>20.862933333333331</v>
      </c>
      <c r="K59" s="501">
        <v>21.110500000000002</v>
      </c>
      <c r="L59" s="450">
        <v>21.853333333333328</v>
      </c>
      <c r="M59" s="473">
        <v>21.045833333333334</v>
      </c>
      <c r="N59" s="501">
        <v>21.101388888888888</v>
      </c>
      <c r="O59" s="525">
        <f t="shared" si="2"/>
        <v>21.277233796296297</v>
      </c>
    </row>
    <row r="60" spans="1:15" ht="16.5" customHeight="1" x14ac:dyDescent="0.2">
      <c r="A60" s="523" t="s">
        <v>257</v>
      </c>
      <c r="B60" s="548" t="s">
        <v>14</v>
      </c>
      <c r="C60" s="503">
        <v>8.3598999999999997</v>
      </c>
      <c r="D60" s="477">
        <v>8.3946333333333332</v>
      </c>
      <c r="E60" s="504">
        <v>8.3625000000000007</v>
      </c>
      <c r="F60" s="471">
        <v>8.2964916666666664</v>
      </c>
      <c r="G60" s="471">
        <v>8.0199666666666669</v>
      </c>
      <c r="H60" s="500">
        <v>7.9331666666666667</v>
      </c>
      <c r="I60" s="471">
        <v>8.0966666666666658</v>
      </c>
      <c r="J60" s="471">
        <v>9.3717999999999986</v>
      </c>
      <c r="K60" s="501">
        <v>9.4114583333333339</v>
      </c>
      <c r="L60" s="450">
        <v>9.4437333333333324</v>
      </c>
      <c r="M60" s="473">
        <v>9.4</v>
      </c>
      <c r="N60" s="501">
        <v>9.4909999999999997</v>
      </c>
      <c r="O60" s="525">
        <f>AVERAGE(C60:N60)</f>
        <v>8.7151097222222216</v>
      </c>
    </row>
    <row r="61" spans="1:15" ht="16.5" customHeight="1" x14ac:dyDescent="0.2">
      <c r="A61" s="523" t="s">
        <v>258</v>
      </c>
      <c r="B61" s="548" t="s">
        <v>14</v>
      </c>
      <c r="C61" s="503">
        <v>12.389099999999999</v>
      </c>
      <c r="D61" s="477">
        <v>12.22645</v>
      </c>
      <c r="E61" s="504">
        <v>11.71696</v>
      </c>
      <c r="F61" s="503">
        <v>11.656541666666666</v>
      </c>
      <c r="G61" s="471">
        <v>11.821266666666668</v>
      </c>
      <c r="H61" s="500">
        <v>12.192083333333333</v>
      </c>
      <c r="I61" s="471">
        <v>12.946666666666665</v>
      </c>
      <c r="J61" s="471">
        <v>13.546133333333334</v>
      </c>
      <c r="K61" s="501">
        <v>13.71228125</v>
      </c>
      <c r="L61" s="450">
        <v>13.553399999999998</v>
      </c>
      <c r="M61" s="506">
        <v>13.2734375</v>
      </c>
      <c r="N61" s="473">
        <v>13.087680555555554</v>
      </c>
      <c r="O61" s="525">
        <f t="shared" si="2"/>
        <v>12.676833414351853</v>
      </c>
    </row>
    <row r="62" spans="1:15" ht="16.5" customHeight="1" thickBot="1" x14ac:dyDescent="0.25">
      <c r="A62" s="526" t="s">
        <v>358</v>
      </c>
      <c r="B62" s="549" t="s">
        <v>263</v>
      </c>
      <c r="C62" s="527">
        <v>0.97942499999999999</v>
      </c>
      <c r="D62" s="528">
        <v>0.97543333333333337</v>
      </c>
      <c r="E62" s="529">
        <v>1.002</v>
      </c>
      <c r="F62" s="527">
        <v>0.99620833333333325</v>
      </c>
      <c r="G62" s="530">
        <v>0.99380000000000002</v>
      </c>
      <c r="H62" s="531">
        <v>0.95054166666666662</v>
      </c>
      <c r="I62" s="529">
        <v>0.96637499999999998</v>
      </c>
      <c r="J62" s="529">
        <v>0.9936666666666667</v>
      </c>
      <c r="K62" s="532">
        <v>0.99962499999999999</v>
      </c>
      <c r="L62" s="533">
        <v>0.99586666666666657</v>
      </c>
      <c r="M62" s="534">
        <v>1</v>
      </c>
      <c r="N62" s="535">
        <v>0.98</v>
      </c>
      <c r="O62" s="536">
        <f t="shared" si="2"/>
        <v>0.98607847222222222</v>
      </c>
    </row>
    <row r="63" spans="1:15" ht="6" customHeight="1" x14ac:dyDescent="0.2">
      <c r="A63" s="455"/>
      <c r="B63" s="545"/>
      <c r="C63" s="26"/>
      <c r="D63" s="446"/>
      <c r="E63" s="26"/>
      <c r="F63" s="26"/>
      <c r="G63" s="26"/>
      <c r="H63" s="27"/>
      <c r="I63" s="26"/>
      <c r="J63" s="26"/>
      <c r="K63" s="28"/>
      <c r="L63" s="29"/>
      <c r="M63" s="28"/>
      <c r="N63" s="28"/>
      <c r="O63" s="431"/>
    </row>
    <row r="64" spans="1:15" ht="13.5" customHeight="1" x14ac:dyDescent="0.2">
      <c r="A64" s="452" t="s">
        <v>377</v>
      </c>
      <c r="B64" s="438"/>
      <c r="D64" s="446"/>
    </row>
    <row r="70" spans="3:15" x14ac:dyDescent="0.2"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537"/>
    </row>
    <row r="71" spans="3:15" x14ac:dyDescent="0.2">
      <c r="C71" s="26"/>
      <c r="D71" s="446"/>
      <c r="E71" s="26"/>
      <c r="F71" s="26"/>
      <c r="G71" s="26"/>
      <c r="H71" s="27"/>
      <c r="I71" s="26"/>
      <c r="J71" s="26"/>
      <c r="K71" s="28"/>
      <c r="L71" s="29"/>
      <c r="M71" s="28"/>
      <c r="N71" s="28"/>
    </row>
  </sheetData>
  <mergeCells count="2">
    <mergeCell ref="A1:O1"/>
    <mergeCell ref="A38:O3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>
      <selection activeCell="R42" sqref="R42"/>
    </sheetView>
  </sheetViews>
  <sheetFormatPr baseColWidth="10" defaultRowHeight="15" x14ac:dyDescent="0.25"/>
  <cols>
    <col min="1" max="1" width="18.85546875" style="11" customWidth="1"/>
    <col min="2" max="2" width="5.5703125" style="10" customWidth="1"/>
    <col min="3" max="3" width="7.28515625" style="592" customWidth="1"/>
    <col min="4" max="4" width="8.140625" style="592" customWidth="1"/>
    <col min="5" max="5" width="7.42578125" style="592" customWidth="1"/>
    <col min="6" max="6" width="8.5703125" style="592" customWidth="1"/>
    <col min="7" max="8" width="7" style="592" customWidth="1"/>
    <col min="9" max="9" width="7.7109375" style="592" customWidth="1"/>
    <col min="10" max="10" width="7.140625" style="592" customWidth="1"/>
    <col min="11" max="11" width="7" style="592" customWidth="1"/>
    <col min="12" max="12" width="7.140625" style="592" customWidth="1"/>
    <col min="13" max="13" width="7.7109375" style="592" customWidth="1"/>
    <col min="14" max="14" width="7.140625" style="592" customWidth="1"/>
    <col min="15" max="15" width="7.42578125" style="168" customWidth="1"/>
    <col min="16" max="16" width="7.28515625" style="592" customWidth="1"/>
    <col min="17" max="17" width="13.7109375" style="592" customWidth="1"/>
    <col min="18" max="18" width="7.28515625" style="592" customWidth="1"/>
    <col min="19" max="22" width="11.42578125" style="11"/>
    <col min="23" max="23" width="12.5703125" style="11" bestFit="1" customWidth="1"/>
    <col min="24" max="256" width="11.42578125" style="11"/>
    <col min="257" max="257" width="18.85546875" style="11" customWidth="1"/>
    <col min="258" max="258" width="5.5703125" style="11" customWidth="1"/>
    <col min="259" max="259" width="7.28515625" style="11" customWidth="1"/>
    <col min="260" max="260" width="6.85546875" style="11" customWidth="1"/>
    <col min="261" max="261" width="7.42578125" style="11" customWidth="1"/>
    <col min="262" max="262" width="8.5703125" style="11" customWidth="1"/>
    <col min="263" max="264" width="7" style="11" customWidth="1"/>
    <col min="265" max="265" width="7.7109375" style="11" customWidth="1"/>
    <col min="266" max="266" width="7.140625" style="11" customWidth="1"/>
    <col min="267" max="267" width="7" style="11" customWidth="1"/>
    <col min="268" max="268" width="6.5703125" style="11" customWidth="1"/>
    <col min="269" max="269" width="7.7109375" style="11" customWidth="1"/>
    <col min="270" max="270" width="7.140625" style="11" customWidth="1"/>
    <col min="271" max="271" width="7.42578125" style="11" customWidth="1"/>
    <col min="272" max="272" width="7.28515625" style="11" customWidth="1"/>
    <col min="273" max="273" width="13.7109375" style="11" customWidth="1"/>
    <col min="274" max="274" width="7.28515625" style="11" customWidth="1"/>
    <col min="275" max="278" width="11.42578125" style="11"/>
    <col min="279" max="279" width="12.5703125" style="11" bestFit="1" customWidth="1"/>
    <col min="280" max="512" width="11.42578125" style="11"/>
    <col min="513" max="513" width="18.85546875" style="11" customWidth="1"/>
    <col min="514" max="514" width="5.5703125" style="11" customWidth="1"/>
    <col min="515" max="515" width="7.28515625" style="11" customWidth="1"/>
    <col min="516" max="516" width="6.85546875" style="11" customWidth="1"/>
    <col min="517" max="517" width="7.42578125" style="11" customWidth="1"/>
    <col min="518" max="518" width="8.5703125" style="11" customWidth="1"/>
    <col min="519" max="520" width="7" style="11" customWidth="1"/>
    <col min="521" max="521" width="7.7109375" style="11" customWidth="1"/>
    <col min="522" max="522" width="7.140625" style="11" customWidth="1"/>
    <col min="523" max="523" width="7" style="11" customWidth="1"/>
    <col min="524" max="524" width="6.5703125" style="11" customWidth="1"/>
    <col min="525" max="525" width="7.7109375" style="11" customWidth="1"/>
    <col min="526" max="526" width="7.140625" style="11" customWidth="1"/>
    <col min="527" max="527" width="7.42578125" style="11" customWidth="1"/>
    <col min="528" max="528" width="7.28515625" style="11" customWidth="1"/>
    <col min="529" max="529" width="13.7109375" style="11" customWidth="1"/>
    <col min="530" max="530" width="7.28515625" style="11" customWidth="1"/>
    <col min="531" max="534" width="11.42578125" style="11"/>
    <col min="535" max="535" width="12.5703125" style="11" bestFit="1" customWidth="1"/>
    <col min="536" max="768" width="11.42578125" style="11"/>
    <col min="769" max="769" width="18.85546875" style="11" customWidth="1"/>
    <col min="770" max="770" width="5.5703125" style="11" customWidth="1"/>
    <col min="771" max="771" width="7.28515625" style="11" customWidth="1"/>
    <col min="772" max="772" width="6.85546875" style="11" customWidth="1"/>
    <col min="773" max="773" width="7.42578125" style="11" customWidth="1"/>
    <col min="774" max="774" width="8.5703125" style="11" customWidth="1"/>
    <col min="775" max="776" width="7" style="11" customWidth="1"/>
    <col min="777" max="777" width="7.7109375" style="11" customWidth="1"/>
    <col min="778" max="778" width="7.140625" style="11" customWidth="1"/>
    <col min="779" max="779" width="7" style="11" customWidth="1"/>
    <col min="780" max="780" width="6.5703125" style="11" customWidth="1"/>
    <col min="781" max="781" width="7.7109375" style="11" customWidth="1"/>
    <col min="782" max="782" width="7.140625" style="11" customWidth="1"/>
    <col min="783" max="783" width="7.42578125" style="11" customWidth="1"/>
    <col min="784" max="784" width="7.28515625" style="11" customWidth="1"/>
    <col min="785" max="785" width="13.7109375" style="11" customWidth="1"/>
    <col min="786" max="786" width="7.28515625" style="11" customWidth="1"/>
    <col min="787" max="790" width="11.42578125" style="11"/>
    <col min="791" max="791" width="12.5703125" style="11" bestFit="1" customWidth="1"/>
    <col min="792" max="1024" width="11.42578125" style="11"/>
    <col min="1025" max="1025" width="18.85546875" style="11" customWidth="1"/>
    <col min="1026" max="1026" width="5.5703125" style="11" customWidth="1"/>
    <col min="1027" max="1027" width="7.28515625" style="11" customWidth="1"/>
    <col min="1028" max="1028" width="6.85546875" style="11" customWidth="1"/>
    <col min="1029" max="1029" width="7.42578125" style="11" customWidth="1"/>
    <col min="1030" max="1030" width="8.5703125" style="11" customWidth="1"/>
    <col min="1031" max="1032" width="7" style="11" customWidth="1"/>
    <col min="1033" max="1033" width="7.7109375" style="11" customWidth="1"/>
    <col min="1034" max="1034" width="7.140625" style="11" customWidth="1"/>
    <col min="1035" max="1035" width="7" style="11" customWidth="1"/>
    <col min="1036" max="1036" width="6.5703125" style="11" customWidth="1"/>
    <col min="1037" max="1037" width="7.7109375" style="11" customWidth="1"/>
    <col min="1038" max="1038" width="7.140625" style="11" customWidth="1"/>
    <col min="1039" max="1039" width="7.42578125" style="11" customWidth="1"/>
    <col min="1040" max="1040" width="7.28515625" style="11" customWidth="1"/>
    <col min="1041" max="1041" width="13.7109375" style="11" customWidth="1"/>
    <col min="1042" max="1042" width="7.28515625" style="11" customWidth="1"/>
    <col min="1043" max="1046" width="11.42578125" style="11"/>
    <col min="1047" max="1047" width="12.5703125" style="11" bestFit="1" customWidth="1"/>
    <col min="1048" max="1280" width="11.42578125" style="11"/>
    <col min="1281" max="1281" width="18.85546875" style="11" customWidth="1"/>
    <col min="1282" max="1282" width="5.5703125" style="11" customWidth="1"/>
    <col min="1283" max="1283" width="7.28515625" style="11" customWidth="1"/>
    <col min="1284" max="1284" width="6.85546875" style="11" customWidth="1"/>
    <col min="1285" max="1285" width="7.42578125" style="11" customWidth="1"/>
    <col min="1286" max="1286" width="8.5703125" style="11" customWidth="1"/>
    <col min="1287" max="1288" width="7" style="11" customWidth="1"/>
    <col min="1289" max="1289" width="7.7109375" style="11" customWidth="1"/>
    <col min="1290" max="1290" width="7.140625" style="11" customWidth="1"/>
    <col min="1291" max="1291" width="7" style="11" customWidth="1"/>
    <col min="1292" max="1292" width="6.5703125" style="11" customWidth="1"/>
    <col min="1293" max="1293" width="7.7109375" style="11" customWidth="1"/>
    <col min="1294" max="1294" width="7.140625" style="11" customWidth="1"/>
    <col min="1295" max="1295" width="7.42578125" style="11" customWidth="1"/>
    <col min="1296" max="1296" width="7.28515625" style="11" customWidth="1"/>
    <col min="1297" max="1297" width="13.7109375" style="11" customWidth="1"/>
    <col min="1298" max="1298" width="7.28515625" style="11" customWidth="1"/>
    <col min="1299" max="1302" width="11.42578125" style="11"/>
    <col min="1303" max="1303" width="12.5703125" style="11" bestFit="1" customWidth="1"/>
    <col min="1304" max="1536" width="11.42578125" style="11"/>
    <col min="1537" max="1537" width="18.85546875" style="11" customWidth="1"/>
    <col min="1538" max="1538" width="5.5703125" style="11" customWidth="1"/>
    <col min="1539" max="1539" width="7.28515625" style="11" customWidth="1"/>
    <col min="1540" max="1540" width="6.85546875" style="11" customWidth="1"/>
    <col min="1541" max="1541" width="7.42578125" style="11" customWidth="1"/>
    <col min="1542" max="1542" width="8.5703125" style="11" customWidth="1"/>
    <col min="1543" max="1544" width="7" style="11" customWidth="1"/>
    <col min="1545" max="1545" width="7.7109375" style="11" customWidth="1"/>
    <col min="1546" max="1546" width="7.140625" style="11" customWidth="1"/>
    <col min="1547" max="1547" width="7" style="11" customWidth="1"/>
    <col min="1548" max="1548" width="6.5703125" style="11" customWidth="1"/>
    <col min="1549" max="1549" width="7.7109375" style="11" customWidth="1"/>
    <col min="1550" max="1550" width="7.140625" style="11" customWidth="1"/>
    <col min="1551" max="1551" width="7.42578125" style="11" customWidth="1"/>
    <col min="1552" max="1552" width="7.28515625" style="11" customWidth="1"/>
    <col min="1553" max="1553" width="13.7109375" style="11" customWidth="1"/>
    <col min="1554" max="1554" width="7.28515625" style="11" customWidth="1"/>
    <col min="1555" max="1558" width="11.42578125" style="11"/>
    <col min="1559" max="1559" width="12.5703125" style="11" bestFit="1" customWidth="1"/>
    <col min="1560" max="1792" width="11.42578125" style="11"/>
    <col min="1793" max="1793" width="18.85546875" style="11" customWidth="1"/>
    <col min="1794" max="1794" width="5.5703125" style="11" customWidth="1"/>
    <col min="1795" max="1795" width="7.28515625" style="11" customWidth="1"/>
    <col min="1796" max="1796" width="6.85546875" style="11" customWidth="1"/>
    <col min="1797" max="1797" width="7.42578125" style="11" customWidth="1"/>
    <col min="1798" max="1798" width="8.5703125" style="11" customWidth="1"/>
    <col min="1799" max="1800" width="7" style="11" customWidth="1"/>
    <col min="1801" max="1801" width="7.7109375" style="11" customWidth="1"/>
    <col min="1802" max="1802" width="7.140625" style="11" customWidth="1"/>
    <col min="1803" max="1803" width="7" style="11" customWidth="1"/>
    <col min="1804" max="1804" width="6.5703125" style="11" customWidth="1"/>
    <col min="1805" max="1805" width="7.7109375" style="11" customWidth="1"/>
    <col min="1806" max="1806" width="7.140625" style="11" customWidth="1"/>
    <col min="1807" max="1807" width="7.42578125" style="11" customWidth="1"/>
    <col min="1808" max="1808" width="7.28515625" style="11" customWidth="1"/>
    <col min="1809" max="1809" width="13.7109375" style="11" customWidth="1"/>
    <col min="1810" max="1810" width="7.28515625" style="11" customWidth="1"/>
    <col min="1811" max="1814" width="11.42578125" style="11"/>
    <col min="1815" max="1815" width="12.5703125" style="11" bestFit="1" customWidth="1"/>
    <col min="1816" max="2048" width="11.42578125" style="11"/>
    <col min="2049" max="2049" width="18.85546875" style="11" customWidth="1"/>
    <col min="2050" max="2050" width="5.5703125" style="11" customWidth="1"/>
    <col min="2051" max="2051" width="7.28515625" style="11" customWidth="1"/>
    <col min="2052" max="2052" width="6.85546875" style="11" customWidth="1"/>
    <col min="2053" max="2053" width="7.42578125" style="11" customWidth="1"/>
    <col min="2054" max="2054" width="8.5703125" style="11" customWidth="1"/>
    <col min="2055" max="2056" width="7" style="11" customWidth="1"/>
    <col min="2057" max="2057" width="7.7109375" style="11" customWidth="1"/>
    <col min="2058" max="2058" width="7.140625" style="11" customWidth="1"/>
    <col min="2059" max="2059" width="7" style="11" customWidth="1"/>
    <col min="2060" max="2060" width="6.5703125" style="11" customWidth="1"/>
    <col min="2061" max="2061" width="7.7109375" style="11" customWidth="1"/>
    <col min="2062" max="2062" width="7.140625" style="11" customWidth="1"/>
    <col min="2063" max="2063" width="7.42578125" style="11" customWidth="1"/>
    <col min="2064" max="2064" width="7.28515625" style="11" customWidth="1"/>
    <col min="2065" max="2065" width="13.7109375" style="11" customWidth="1"/>
    <col min="2066" max="2066" width="7.28515625" style="11" customWidth="1"/>
    <col min="2067" max="2070" width="11.42578125" style="11"/>
    <col min="2071" max="2071" width="12.5703125" style="11" bestFit="1" customWidth="1"/>
    <col min="2072" max="2304" width="11.42578125" style="11"/>
    <col min="2305" max="2305" width="18.85546875" style="11" customWidth="1"/>
    <col min="2306" max="2306" width="5.5703125" style="11" customWidth="1"/>
    <col min="2307" max="2307" width="7.28515625" style="11" customWidth="1"/>
    <col min="2308" max="2308" width="6.85546875" style="11" customWidth="1"/>
    <col min="2309" max="2309" width="7.42578125" style="11" customWidth="1"/>
    <col min="2310" max="2310" width="8.5703125" style="11" customWidth="1"/>
    <col min="2311" max="2312" width="7" style="11" customWidth="1"/>
    <col min="2313" max="2313" width="7.7109375" style="11" customWidth="1"/>
    <col min="2314" max="2314" width="7.140625" style="11" customWidth="1"/>
    <col min="2315" max="2315" width="7" style="11" customWidth="1"/>
    <col min="2316" max="2316" width="6.5703125" style="11" customWidth="1"/>
    <col min="2317" max="2317" width="7.7109375" style="11" customWidth="1"/>
    <col min="2318" max="2318" width="7.140625" style="11" customWidth="1"/>
    <col min="2319" max="2319" width="7.42578125" style="11" customWidth="1"/>
    <col min="2320" max="2320" width="7.28515625" style="11" customWidth="1"/>
    <col min="2321" max="2321" width="13.7109375" style="11" customWidth="1"/>
    <col min="2322" max="2322" width="7.28515625" style="11" customWidth="1"/>
    <col min="2323" max="2326" width="11.42578125" style="11"/>
    <col min="2327" max="2327" width="12.5703125" style="11" bestFit="1" customWidth="1"/>
    <col min="2328" max="2560" width="11.42578125" style="11"/>
    <col min="2561" max="2561" width="18.85546875" style="11" customWidth="1"/>
    <col min="2562" max="2562" width="5.5703125" style="11" customWidth="1"/>
    <col min="2563" max="2563" width="7.28515625" style="11" customWidth="1"/>
    <col min="2564" max="2564" width="6.85546875" style="11" customWidth="1"/>
    <col min="2565" max="2565" width="7.42578125" style="11" customWidth="1"/>
    <col min="2566" max="2566" width="8.5703125" style="11" customWidth="1"/>
    <col min="2567" max="2568" width="7" style="11" customWidth="1"/>
    <col min="2569" max="2569" width="7.7109375" style="11" customWidth="1"/>
    <col min="2570" max="2570" width="7.140625" style="11" customWidth="1"/>
    <col min="2571" max="2571" width="7" style="11" customWidth="1"/>
    <col min="2572" max="2572" width="6.5703125" style="11" customWidth="1"/>
    <col min="2573" max="2573" width="7.7109375" style="11" customWidth="1"/>
    <col min="2574" max="2574" width="7.140625" style="11" customWidth="1"/>
    <col min="2575" max="2575" width="7.42578125" style="11" customWidth="1"/>
    <col min="2576" max="2576" width="7.28515625" style="11" customWidth="1"/>
    <col min="2577" max="2577" width="13.7109375" style="11" customWidth="1"/>
    <col min="2578" max="2578" width="7.28515625" style="11" customWidth="1"/>
    <col min="2579" max="2582" width="11.42578125" style="11"/>
    <col min="2583" max="2583" width="12.5703125" style="11" bestFit="1" customWidth="1"/>
    <col min="2584" max="2816" width="11.42578125" style="11"/>
    <col min="2817" max="2817" width="18.85546875" style="11" customWidth="1"/>
    <col min="2818" max="2818" width="5.5703125" style="11" customWidth="1"/>
    <col min="2819" max="2819" width="7.28515625" style="11" customWidth="1"/>
    <col min="2820" max="2820" width="6.85546875" style="11" customWidth="1"/>
    <col min="2821" max="2821" width="7.42578125" style="11" customWidth="1"/>
    <col min="2822" max="2822" width="8.5703125" style="11" customWidth="1"/>
    <col min="2823" max="2824" width="7" style="11" customWidth="1"/>
    <col min="2825" max="2825" width="7.7109375" style="11" customWidth="1"/>
    <col min="2826" max="2826" width="7.140625" style="11" customWidth="1"/>
    <col min="2827" max="2827" width="7" style="11" customWidth="1"/>
    <col min="2828" max="2828" width="6.5703125" style="11" customWidth="1"/>
    <col min="2829" max="2829" width="7.7109375" style="11" customWidth="1"/>
    <col min="2830" max="2830" width="7.140625" style="11" customWidth="1"/>
    <col min="2831" max="2831" width="7.42578125" style="11" customWidth="1"/>
    <col min="2832" max="2832" width="7.28515625" style="11" customWidth="1"/>
    <col min="2833" max="2833" width="13.7109375" style="11" customWidth="1"/>
    <col min="2834" max="2834" width="7.28515625" style="11" customWidth="1"/>
    <col min="2835" max="2838" width="11.42578125" style="11"/>
    <col min="2839" max="2839" width="12.5703125" style="11" bestFit="1" customWidth="1"/>
    <col min="2840" max="3072" width="11.42578125" style="11"/>
    <col min="3073" max="3073" width="18.85546875" style="11" customWidth="1"/>
    <col min="3074" max="3074" width="5.5703125" style="11" customWidth="1"/>
    <col min="3075" max="3075" width="7.28515625" style="11" customWidth="1"/>
    <col min="3076" max="3076" width="6.85546875" style="11" customWidth="1"/>
    <col min="3077" max="3077" width="7.42578125" style="11" customWidth="1"/>
    <col min="3078" max="3078" width="8.5703125" style="11" customWidth="1"/>
    <col min="3079" max="3080" width="7" style="11" customWidth="1"/>
    <col min="3081" max="3081" width="7.7109375" style="11" customWidth="1"/>
    <col min="3082" max="3082" width="7.140625" style="11" customWidth="1"/>
    <col min="3083" max="3083" width="7" style="11" customWidth="1"/>
    <col min="3084" max="3084" width="6.5703125" style="11" customWidth="1"/>
    <col min="3085" max="3085" width="7.7109375" style="11" customWidth="1"/>
    <col min="3086" max="3086" width="7.140625" style="11" customWidth="1"/>
    <col min="3087" max="3087" width="7.42578125" style="11" customWidth="1"/>
    <col min="3088" max="3088" width="7.28515625" style="11" customWidth="1"/>
    <col min="3089" max="3089" width="13.7109375" style="11" customWidth="1"/>
    <col min="3090" max="3090" width="7.28515625" style="11" customWidth="1"/>
    <col min="3091" max="3094" width="11.42578125" style="11"/>
    <col min="3095" max="3095" width="12.5703125" style="11" bestFit="1" customWidth="1"/>
    <col min="3096" max="3328" width="11.42578125" style="11"/>
    <col min="3329" max="3329" width="18.85546875" style="11" customWidth="1"/>
    <col min="3330" max="3330" width="5.5703125" style="11" customWidth="1"/>
    <col min="3331" max="3331" width="7.28515625" style="11" customWidth="1"/>
    <col min="3332" max="3332" width="6.85546875" style="11" customWidth="1"/>
    <col min="3333" max="3333" width="7.42578125" style="11" customWidth="1"/>
    <col min="3334" max="3334" width="8.5703125" style="11" customWidth="1"/>
    <col min="3335" max="3336" width="7" style="11" customWidth="1"/>
    <col min="3337" max="3337" width="7.7109375" style="11" customWidth="1"/>
    <col min="3338" max="3338" width="7.140625" style="11" customWidth="1"/>
    <col min="3339" max="3339" width="7" style="11" customWidth="1"/>
    <col min="3340" max="3340" width="6.5703125" style="11" customWidth="1"/>
    <col min="3341" max="3341" width="7.7109375" style="11" customWidth="1"/>
    <col min="3342" max="3342" width="7.140625" style="11" customWidth="1"/>
    <col min="3343" max="3343" width="7.42578125" style="11" customWidth="1"/>
    <col min="3344" max="3344" width="7.28515625" style="11" customWidth="1"/>
    <col min="3345" max="3345" width="13.7109375" style="11" customWidth="1"/>
    <col min="3346" max="3346" width="7.28515625" style="11" customWidth="1"/>
    <col min="3347" max="3350" width="11.42578125" style="11"/>
    <col min="3351" max="3351" width="12.5703125" style="11" bestFit="1" customWidth="1"/>
    <col min="3352" max="3584" width="11.42578125" style="11"/>
    <col min="3585" max="3585" width="18.85546875" style="11" customWidth="1"/>
    <col min="3586" max="3586" width="5.5703125" style="11" customWidth="1"/>
    <col min="3587" max="3587" width="7.28515625" style="11" customWidth="1"/>
    <col min="3588" max="3588" width="6.85546875" style="11" customWidth="1"/>
    <col min="3589" max="3589" width="7.42578125" style="11" customWidth="1"/>
    <col min="3590" max="3590" width="8.5703125" style="11" customWidth="1"/>
    <col min="3591" max="3592" width="7" style="11" customWidth="1"/>
    <col min="3593" max="3593" width="7.7109375" style="11" customWidth="1"/>
    <col min="3594" max="3594" width="7.140625" style="11" customWidth="1"/>
    <col min="3595" max="3595" width="7" style="11" customWidth="1"/>
    <col min="3596" max="3596" width="6.5703125" style="11" customWidth="1"/>
    <col min="3597" max="3597" width="7.7109375" style="11" customWidth="1"/>
    <col min="3598" max="3598" width="7.140625" style="11" customWidth="1"/>
    <col min="3599" max="3599" width="7.42578125" style="11" customWidth="1"/>
    <col min="3600" max="3600" width="7.28515625" style="11" customWidth="1"/>
    <col min="3601" max="3601" width="13.7109375" style="11" customWidth="1"/>
    <col min="3602" max="3602" width="7.28515625" style="11" customWidth="1"/>
    <col min="3603" max="3606" width="11.42578125" style="11"/>
    <col min="3607" max="3607" width="12.5703125" style="11" bestFit="1" customWidth="1"/>
    <col min="3608" max="3840" width="11.42578125" style="11"/>
    <col min="3841" max="3841" width="18.85546875" style="11" customWidth="1"/>
    <col min="3842" max="3842" width="5.5703125" style="11" customWidth="1"/>
    <col min="3843" max="3843" width="7.28515625" style="11" customWidth="1"/>
    <col min="3844" max="3844" width="6.85546875" style="11" customWidth="1"/>
    <col min="3845" max="3845" width="7.42578125" style="11" customWidth="1"/>
    <col min="3846" max="3846" width="8.5703125" style="11" customWidth="1"/>
    <col min="3847" max="3848" width="7" style="11" customWidth="1"/>
    <col min="3849" max="3849" width="7.7109375" style="11" customWidth="1"/>
    <col min="3850" max="3850" width="7.140625" style="11" customWidth="1"/>
    <col min="3851" max="3851" width="7" style="11" customWidth="1"/>
    <col min="3852" max="3852" width="6.5703125" style="11" customWidth="1"/>
    <col min="3853" max="3853" width="7.7109375" style="11" customWidth="1"/>
    <col min="3854" max="3854" width="7.140625" style="11" customWidth="1"/>
    <col min="3855" max="3855" width="7.42578125" style="11" customWidth="1"/>
    <col min="3856" max="3856" width="7.28515625" style="11" customWidth="1"/>
    <col min="3857" max="3857" width="13.7109375" style="11" customWidth="1"/>
    <col min="3858" max="3858" width="7.28515625" style="11" customWidth="1"/>
    <col min="3859" max="3862" width="11.42578125" style="11"/>
    <col min="3863" max="3863" width="12.5703125" style="11" bestFit="1" customWidth="1"/>
    <col min="3864" max="4096" width="11.42578125" style="11"/>
    <col min="4097" max="4097" width="18.85546875" style="11" customWidth="1"/>
    <col min="4098" max="4098" width="5.5703125" style="11" customWidth="1"/>
    <col min="4099" max="4099" width="7.28515625" style="11" customWidth="1"/>
    <col min="4100" max="4100" width="6.85546875" style="11" customWidth="1"/>
    <col min="4101" max="4101" width="7.42578125" style="11" customWidth="1"/>
    <col min="4102" max="4102" width="8.5703125" style="11" customWidth="1"/>
    <col min="4103" max="4104" width="7" style="11" customWidth="1"/>
    <col min="4105" max="4105" width="7.7109375" style="11" customWidth="1"/>
    <col min="4106" max="4106" width="7.140625" style="11" customWidth="1"/>
    <col min="4107" max="4107" width="7" style="11" customWidth="1"/>
    <col min="4108" max="4108" width="6.5703125" style="11" customWidth="1"/>
    <col min="4109" max="4109" width="7.7109375" style="11" customWidth="1"/>
    <col min="4110" max="4110" width="7.140625" style="11" customWidth="1"/>
    <col min="4111" max="4111" width="7.42578125" style="11" customWidth="1"/>
    <col min="4112" max="4112" width="7.28515625" style="11" customWidth="1"/>
    <col min="4113" max="4113" width="13.7109375" style="11" customWidth="1"/>
    <col min="4114" max="4114" width="7.28515625" style="11" customWidth="1"/>
    <col min="4115" max="4118" width="11.42578125" style="11"/>
    <col min="4119" max="4119" width="12.5703125" style="11" bestFit="1" customWidth="1"/>
    <col min="4120" max="4352" width="11.42578125" style="11"/>
    <col min="4353" max="4353" width="18.85546875" style="11" customWidth="1"/>
    <col min="4354" max="4354" width="5.5703125" style="11" customWidth="1"/>
    <col min="4355" max="4355" width="7.28515625" style="11" customWidth="1"/>
    <col min="4356" max="4356" width="6.85546875" style="11" customWidth="1"/>
    <col min="4357" max="4357" width="7.42578125" style="11" customWidth="1"/>
    <col min="4358" max="4358" width="8.5703125" style="11" customWidth="1"/>
    <col min="4359" max="4360" width="7" style="11" customWidth="1"/>
    <col min="4361" max="4361" width="7.7109375" style="11" customWidth="1"/>
    <col min="4362" max="4362" width="7.140625" style="11" customWidth="1"/>
    <col min="4363" max="4363" width="7" style="11" customWidth="1"/>
    <col min="4364" max="4364" width="6.5703125" style="11" customWidth="1"/>
    <col min="4365" max="4365" width="7.7109375" style="11" customWidth="1"/>
    <col min="4366" max="4366" width="7.140625" style="11" customWidth="1"/>
    <col min="4367" max="4367" width="7.42578125" style="11" customWidth="1"/>
    <col min="4368" max="4368" width="7.28515625" style="11" customWidth="1"/>
    <col min="4369" max="4369" width="13.7109375" style="11" customWidth="1"/>
    <col min="4370" max="4370" width="7.28515625" style="11" customWidth="1"/>
    <col min="4371" max="4374" width="11.42578125" style="11"/>
    <col min="4375" max="4375" width="12.5703125" style="11" bestFit="1" customWidth="1"/>
    <col min="4376" max="4608" width="11.42578125" style="11"/>
    <col min="4609" max="4609" width="18.85546875" style="11" customWidth="1"/>
    <col min="4610" max="4610" width="5.5703125" style="11" customWidth="1"/>
    <col min="4611" max="4611" width="7.28515625" style="11" customWidth="1"/>
    <col min="4612" max="4612" width="6.85546875" style="11" customWidth="1"/>
    <col min="4613" max="4613" width="7.42578125" style="11" customWidth="1"/>
    <col min="4614" max="4614" width="8.5703125" style="11" customWidth="1"/>
    <col min="4615" max="4616" width="7" style="11" customWidth="1"/>
    <col min="4617" max="4617" width="7.7109375" style="11" customWidth="1"/>
    <col min="4618" max="4618" width="7.140625" style="11" customWidth="1"/>
    <col min="4619" max="4619" width="7" style="11" customWidth="1"/>
    <col min="4620" max="4620" width="6.5703125" style="11" customWidth="1"/>
    <col min="4621" max="4621" width="7.7109375" style="11" customWidth="1"/>
    <col min="4622" max="4622" width="7.140625" style="11" customWidth="1"/>
    <col min="4623" max="4623" width="7.42578125" style="11" customWidth="1"/>
    <col min="4624" max="4624" width="7.28515625" style="11" customWidth="1"/>
    <col min="4625" max="4625" width="13.7109375" style="11" customWidth="1"/>
    <col min="4626" max="4626" width="7.28515625" style="11" customWidth="1"/>
    <col min="4627" max="4630" width="11.42578125" style="11"/>
    <col min="4631" max="4631" width="12.5703125" style="11" bestFit="1" customWidth="1"/>
    <col min="4632" max="4864" width="11.42578125" style="11"/>
    <col min="4865" max="4865" width="18.85546875" style="11" customWidth="1"/>
    <col min="4866" max="4866" width="5.5703125" style="11" customWidth="1"/>
    <col min="4867" max="4867" width="7.28515625" style="11" customWidth="1"/>
    <col min="4868" max="4868" width="6.85546875" style="11" customWidth="1"/>
    <col min="4869" max="4869" width="7.42578125" style="11" customWidth="1"/>
    <col min="4870" max="4870" width="8.5703125" style="11" customWidth="1"/>
    <col min="4871" max="4872" width="7" style="11" customWidth="1"/>
    <col min="4873" max="4873" width="7.7109375" style="11" customWidth="1"/>
    <col min="4874" max="4874" width="7.140625" style="11" customWidth="1"/>
    <col min="4875" max="4875" width="7" style="11" customWidth="1"/>
    <col min="4876" max="4876" width="6.5703125" style="11" customWidth="1"/>
    <col min="4877" max="4877" width="7.7109375" style="11" customWidth="1"/>
    <col min="4878" max="4878" width="7.140625" style="11" customWidth="1"/>
    <col min="4879" max="4879" width="7.42578125" style="11" customWidth="1"/>
    <col min="4880" max="4880" width="7.28515625" style="11" customWidth="1"/>
    <col min="4881" max="4881" width="13.7109375" style="11" customWidth="1"/>
    <col min="4882" max="4882" width="7.28515625" style="11" customWidth="1"/>
    <col min="4883" max="4886" width="11.42578125" style="11"/>
    <col min="4887" max="4887" width="12.5703125" style="11" bestFit="1" customWidth="1"/>
    <col min="4888" max="5120" width="11.42578125" style="11"/>
    <col min="5121" max="5121" width="18.85546875" style="11" customWidth="1"/>
    <col min="5122" max="5122" width="5.5703125" style="11" customWidth="1"/>
    <col min="5123" max="5123" width="7.28515625" style="11" customWidth="1"/>
    <col min="5124" max="5124" width="6.85546875" style="11" customWidth="1"/>
    <col min="5125" max="5125" width="7.42578125" style="11" customWidth="1"/>
    <col min="5126" max="5126" width="8.5703125" style="11" customWidth="1"/>
    <col min="5127" max="5128" width="7" style="11" customWidth="1"/>
    <col min="5129" max="5129" width="7.7109375" style="11" customWidth="1"/>
    <col min="5130" max="5130" width="7.140625" style="11" customWidth="1"/>
    <col min="5131" max="5131" width="7" style="11" customWidth="1"/>
    <col min="5132" max="5132" width="6.5703125" style="11" customWidth="1"/>
    <col min="5133" max="5133" width="7.7109375" style="11" customWidth="1"/>
    <col min="5134" max="5134" width="7.140625" style="11" customWidth="1"/>
    <col min="5135" max="5135" width="7.42578125" style="11" customWidth="1"/>
    <col min="5136" max="5136" width="7.28515625" style="11" customWidth="1"/>
    <col min="5137" max="5137" width="13.7109375" style="11" customWidth="1"/>
    <col min="5138" max="5138" width="7.28515625" style="11" customWidth="1"/>
    <col min="5139" max="5142" width="11.42578125" style="11"/>
    <col min="5143" max="5143" width="12.5703125" style="11" bestFit="1" customWidth="1"/>
    <col min="5144" max="5376" width="11.42578125" style="11"/>
    <col min="5377" max="5377" width="18.85546875" style="11" customWidth="1"/>
    <col min="5378" max="5378" width="5.5703125" style="11" customWidth="1"/>
    <col min="5379" max="5379" width="7.28515625" style="11" customWidth="1"/>
    <col min="5380" max="5380" width="6.85546875" style="11" customWidth="1"/>
    <col min="5381" max="5381" width="7.42578125" style="11" customWidth="1"/>
    <col min="5382" max="5382" width="8.5703125" style="11" customWidth="1"/>
    <col min="5383" max="5384" width="7" style="11" customWidth="1"/>
    <col min="5385" max="5385" width="7.7109375" style="11" customWidth="1"/>
    <col min="5386" max="5386" width="7.140625" style="11" customWidth="1"/>
    <col min="5387" max="5387" width="7" style="11" customWidth="1"/>
    <col min="5388" max="5388" width="6.5703125" style="11" customWidth="1"/>
    <col min="5389" max="5389" width="7.7109375" style="11" customWidth="1"/>
    <col min="5390" max="5390" width="7.140625" style="11" customWidth="1"/>
    <col min="5391" max="5391" width="7.42578125" style="11" customWidth="1"/>
    <col min="5392" max="5392" width="7.28515625" style="11" customWidth="1"/>
    <col min="5393" max="5393" width="13.7109375" style="11" customWidth="1"/>
    <col min="5394" max="5394" width="7.28515625" style="11" customWidth="1"/>
    <col min="5395" max="5398" width="11.42578125" style="11"/>
    <col min="5399" max="5399" width="12.5703125" style="11" bestFit="1" customWidth="1"/>
    <col min="5400" max="5632" width="11.42578125" style="11"/>
    <col min="5633" max="5633" width="18.85546875" style="11" customWidth="1"/>
    <col min="5634" max="5634" width="5.5703125" style="11" customWidth="1"/>
    <col min="5635" max="5635" width="7.28515625" style="11" customWidth="1"/>
    <col min="5636" max="5636" width="6.85546875" style="11" customWidth="1"/>
    <col min="5637" max="5637" width="7.42578125" style="11" customWidth="1"/>
    <col min="5638" max="5638" width="8.5703125" style="11" customWidth="1"/>
    <col min="5639" max="5640" width="7" style="11" customWidth="1"/>
    <col min="5641" max="5641" width="7.7109375" style="11" customWidth="1"/>
    <col min="5642" max="5642" width="7.140625" style="11" customWidth="1"/>
    <col min="5643" max="5643" width="7" style="11" customWidth="1"/>
    <col min="5644" max="5644" width="6.5703125" style="11" customWidth="1"/>
    <col min="5645" max="5645" width="7.7109375" style="11" customWidth="1"/>
    <col min="5646" max="5646" width="7.140625" style="11" customWidth="1"/>
    <col min="5647" max="5647" width="7.42578125" style="11" customWidth="1"/>
    <col min="5648" max="5648" width="7.28515625" style="11" customWidth="1"/>
    <col min="5649" max="5649" width="13.7109375" style="11" customWidth="1"/>
    <col min="5650" max="5650" width="7.28515625" style="11" customWidth="1"/>
    <col min="5651" max="5654" width="11.42578125" style="11"/>
    <col min="5655" max="5655" width="12.5703125" style="11" bestFit="1" customWidth="1"/>
    <col min="5656" max="5888" width="11.42578125" style="11"/>
    <col min="5889" max="5889" width="18.85546875" style="11" customWidth="1"/>
    <col min="5890" max="5890" width="5.5703125" style="11" customWidth="1"/>
    <col min="5891" max="5891" width="7.28515625" style="11" customWidth="1"/>
    <col min="5892" max="5892" width="6.85546875" style="11" customWidth="1"/>
    <col min="5893" max="5893" width="7.42578125" style="11" customWidth="1"/>
    <col min="5894" max="5894" width="8.5703125" style="11" customWidth="1"/>
    <col min="5895" max="5896" width="7" style="11" customWidth="1"/>
    <col min="5897" max="5897" width="7.7109375" style="11" customWidth="1"/>
    <col min="5898" max="5898" width="7.140625" style="11" customWidth="1"/>
    <col min="5899" max="5899" width="7" style="11" customWidth="1"/>
    <col min="5900" max="5900" width="6.5703125" style="11" customWidth="1"/>
    <col min="5901" max="5901" width="7.7109375" style="11" customWidth="1"/>
    <col min="5902" max="5902" width="7.140625" style="11" customWidth="1"/>
    <col min="5903" max="5903" width="7.42578125" style="11" customWidth="1"/>
    <col min="5904" max="5904" width="7.28515625" style="11" customWidth="1"/>
    <col min="5905" max="5905" width="13.7109375" style="11" customWidth="1"/>
    <col min="5906" max="5906" width="7.28515625" style="11" customWidth="1"/>
    <col min="5907" max="5910" width="11.42578125" style="11"/>
    <col min="5911" max="5911" width="12.5703125" style="11" bestFit="1" customWidth="1"/>
    <col min="5912" max="6144" width="11.42578125" style="11"/>
    <col min="6145" max="6145" width="18.85546875" style="11" customWidth="1"/>
    <col min="6146" max="6146" width="5.5703125" style="11" customWidth="1"/>
    <col min="6147" max="6147" width="7.28515625" style="11" customWidth="1"/>
    <col min="6148" max="6148" width="6.85546875" style="11" customWidth="1"/>
    <col min="6149" max="6149" width="7.42578125" style="11" customWidth="1"/>
    <col min="6150" max="6150" width="8.5703125" style="11" customWidth="1"/>
    <col min="6151" max="6152" width="7" style="11" customWidth="1"/>
    <col min="6153" max="6153" width="7.7109375" style="11" customWidth="1"/>
    <col min="6154" max="6154" width="7.140625" style="11" customWidth="1"/>
    <col min="6155" max="6155" width="7" style="11" customWidth="1"/>
    <col min="6156" max="6156" width="6.5703125" style="11" customWidth="1"/>
    <col min="6157" max="6157" width="7.7109375" style="11" customWidth="1"/>
    <col min="6158" max="6158" width="7.140625" style="11" customWidth="1"/>
    <col min="6159" max="6159" width="7.42578125" style="11" customWidth="1"/>
    <col min="6160" max="6160" width="7.28515625" style="11" customWidth="1"/>
    <col min="6161" max="6161" width="13.7109375" style="11" customWidth="1"/>
    <col min="6162" max="6162" width="7.28515625" style="11" customWidth="1"/>
    <col min="6163" max="6166" width="11.42578125" style="11"/>
    <col min="6167" max="6167" width="12.5703125" style="11" bestFit="1" customWidth="1"/>
    <col min="6168" max="6400" width="11.42578125" style="11"/>
    <col min="6401" max="6401" width="18.85546875" style="11" customWidth="1"/>
    <col min="6402" max="6402" width="5.5703125" style="11" customWidth="1"/>
    <col min="6403" max="6403" width="7.28515625" style="11" customWidth="1"/>
    <col min="6404" max="6404" width="6.85546875" style="11" customWidth="1"/>
    <col min="6405" max="6405" width="7.42578125" style="11" customWidth="1"/>
    <col min="6406" max="6406" width="8.5703125" style="11" customWidth="1"/>
    <col min="6407" max="6408" width="7" style="11" customWidth="1"/>
    <col min="6409" max="6409" width="7.7109375" style="11" customWidth="1"/>
    <col min="6410" max="6410" width="7.140625" style="11" customWidth="1"/>
    <col min="6411" max="6411" width="7" style="11" customWidth="1"/>
    <col min="6412" max="6412" width="6.5703125" style="11" customWidth="1"/>
    <col min="6413" max="6413" width="7.7109375" style="11" customWidth="1"/>
    <col min="6414" max="6414" width="7.140625" style="11" customWidth="1"/>
    <col min="6415" max="6415" width="7.42578125" style="11" customWidth="1"/>
    <col min="6416" max="6416" width="7.28515625" style="11" customWidth="1"/>
    <col min="6417" max="6417" width="13.7109375" style="11" customWidth="1"/>
    <col min="6418" max="6418" width="7.28515625" style="11" customWidth="1"/>
    <col min="6419" max="6422" width="11.42578125" style="11"/>
    <col min="6423" max="6423" width="12.5703125" style="11" bestFit="1" customWidth="1"/>
    <col min="6424" max="6656" width="11.42578125" style="11"/>
    <col min="6657" max="6657" width="18.85546875" style="11" customWidth="1"/>
    <col min="6658" max="6658" width="5.5703125" style="11" customWidth="1"/>
    <col min="6659" max="6659" width="7.28515625" style="11" customWidth="1"/>
    <col min="6660" max="6660" width="6.85546875" style="11" customWidth="1"/>
    <col min="6661" max="6661" width="7.42578125" style="11" customWidth="1"/>
    <col min="6662" max="6662" width="8.5703125" style="11" customWidth="1"/>
    <col min="6663" max="6664" width="7" style="11" customWidth="1"/>
    <col min="6665" max="6665" width="7.7109375" style="11" customWidth="1"/>
    <col min="6666" max="6666" width="7.140625" style="11" customWidth="1"/>
    <col min="6667" max="6667" width="7" style="11" customWidth="1"/>
    <col min="6668" max="6668" width="6.5703125" style="11" customWidth="1"/>
    <col min="6669" max="6669" width="7.7109375" style="11" customWidth="1"/>
    <col min="6670" max="6670" width="7.140625" style="11" customWidth="1"/>
    <col min="6671" max="6671" width="7.42578125" style="11" customWidth="1"/>
    <col min="6672" max="6672" width="7.28515625" style="11" customWidth="1"/>
    <col min="6673" max="6673" width="13.7109375" style="11" customWidth="1"/>
    <col min="6674" max="6674" width="7.28515625" style="11" customWidth="1"/>
    <col min="6675" max="6678" width="11.42578125" style="11"/>
    <col min="6679" max="6679" width="12.5703125" style="11" bestFit="1" customWidth="1"/>
    <col min="6680" max="6912" width="11.42578125" style="11"/>
    <col min="6913" max="6913" width="18.85546875" style="11" customWidth="1"/>
    <col min="6914" max="6914" width="5.5703125" style="11" customWidth="1"/>
    <col min="6915" max="6915" width="7.28515625" style="11" customWidth="1"/>
    <col min="6916" max="6916" width="6.85546875" style="11" customWidth="1"/>
    <col min="6917" max="6917" width="7.42578125" style="11" customWidth="1"/>
    <col min="6918" max="6918" width="8.5703125" style="11" customWidth="1"/>
    <col min="6919" max="6920" width="7" style="11" customWidth="1"/>
    <col min="6921" max="6921" width="7.7109375" style="11" customWidth="1"/>
    <col min="6922" max="6922" width="7.140625" style="11" customWidth="1"/>
    <col min="6923" max="6923" width="7" style="11" customWidth="1"/>
    <col min="6924" max="6924" width="6.5703125" style="11" customWidth="1"/>
    <col min="6925" max="6925" width="7.7109375" style="11" customWidth="1"/>
    <col min="6926" max="6926" width="7.140625" style="11" customWidth="1"/>
    <col min="6927" max="6927" width="7.42578125" style="11" customWidth="1"/>
    <col min="6928" max="6928" width="7.28515625" style="11" customWidth="1"/>
    <col min="6929" max="6929" width="13.7109375" style="11" customWidth="1"/>
    <col min="6930" max="6930" width="7.28515625" style="11" customWidth="1"/>
    <col min="6931" max="6934" width="11.42578125" style="11"/>
    <col min="6935" max="6935" width="12.5703125" style="11" bestFit="1" customWidth="1"/>
    <col min="6936" max="7168" width="11.42578125" style="11"/>
    <col min="7169" max="7169" width="18.85546875" style="11" customWidth="1"/>
    <col min="7170" max="7170" width="5.5703125" style="11" customWidth="1"/>
    <col min="7171" max="7171" width="7.28515625" style="11" customWidth="1"/>
    <col min="7172" max="7172" width="6.85546875" style="11" customWidth="1"/>
    <col min="7173" max="7173" width="7.42578125" style="11" customWidth="1"/>
    <col min="7174" max="7174" width="8.5703125" style="11" customWidth="1"/>
    <col min="7175" max="7176" width="7" style="11" customWidth="1"/>
    <col min="7177" max="7177" width="7.7109375" style="11" customWidth="1"/>
    <col min="7178" max="7178" width="7.140625" style="11" customWidth="1"/>
    <col min="7179" max="7179" width="7" style="11" customWidth="1"/>
    <col min="7180" max="7180" width="6.5703125" style="11" customWidth="1"/>
    <col min="7181" max="7181" width="7.7109375" style="11" customWidth="1"/>
    <col min="7182" max="7182" width="7.140625" style="11" customWidth="1"/>
    <col min="7183" max="7183" width="7.42578125" style="11" customWidth="1"/>
    <col min="7184" max="7184" width="7.28515625" style="11" customWidth="1"/>
    <col min="7185" max="7185" width="13.7109375" style="11" customWidth="1"/>
    <col min="7186" max="7186" width="7.28515625" style="11" customWidth="1"/>
    <col min="7187" max="7190" width="11.42578125" style="11"/>
    <col min="7191" max="7191" width="12.5703125" style="11" bestFit="1" customWidth="1"/>
    <col min="7192" max="7424" width="11.42578125" style="11"/>
    <col min="7425" max="7425" width="18.85546875" style="11" customWidth="1"/>
    <col min="7426" max="7426" width="5.5703125" style="11" customWidth="1"/>
    <col min="7427" max="7427" width="7.28515625" style="11" customWidth="1"/>
    <col min="7428" max="7428" width="6.85546875" style="11" customWidth="1"/>
    <col min="7429" max="7429" width="7.42578125" style="11" customWidth="1"/>
    <col min="7430" max="7430" width="8.5703125" style="11" customWidth="1"/>
    <col min="7431" max="7432" width="7" style="11" customWidth="1"/>
    <col min="7433" max="7433" width="7.7109375" style="11" customWidth="1"/>
    <col min="7434" max="7434" width="7.140625" style="11" customWidth="1"/>
    <col min="7435" max="7435" width="7" style="11" customWidth="1"/>
    <col min="7436" max="7436" width="6.5703125" style="11" customWidth="1"/>
    <col min="7437" max="7437" width="7.7109375" style="11" customWidth="1"/>
    <col min="7438" max="7438" width="7.140625" style="11" customWidth="1"/>
    <col min="7439" max="7439" width="7.42578125" style="11" customWidth="1"/>
    <col min="7440" max="7440" width="7.28515625" style="11" customWidth="1"/>
    <col min="7441" max="7441" width="13.7109375" style="11" customWidth="1"/>
    <col min="7442" max="7442" width="7.28515625" style="11" customWidth="1"/>
    <col min="7443" max="7446" width="11.42578125" style="11"/>
    <col min="7447" max="7447" width="12.5703125" style="11" bestFit="1" customWidth="1"/>
    <col min="7448" max="7680" width="11.42578125" style="11"/>
    <col min="7681" max="7681" width="18.85546875" style="11" customWidth="1"/>
    <col min="7682" max="7682" width="5.5703125" style="11" customWidth="1"/>
    <col min="7683" max="7683" width="7.28515625" style="11" customWidth="1"/>
    <col min="7684" max="7684" width="6.85546875" style="11" customWidth="1"/>
    <col min="7685" max="7685" width="7.42578125" style="11" customWidth="1"/>
    <col min="7686" max="7686" width="8.5703125" style="11" customWidth="1"/>
    <col min="7687" max="7688" width="7" style="11" customWidth="1"/>
    <col min="7689" max="7689" width="7.7109375" style="11" customWidth="1"/>
    <col min="7690" max="7690" width="7.140625" style="11" customWidth="1"/>
    <col min="7691" max="7691" width="7" style="11" customWidth="1"/>
    <col min="7692" max="7692" width="6.5703125" style="11" customWidth="1"/>
    <col min="7693" max="7693" width="7.7109375" style="11" customWidth="1"/>
    <col min="7694" max="7694" width="7.140625" style="11" customWidth="1"/>
    <col min="7695" max="7695" width="7.42578125" style="11" customWidth="1"/>
    <col min="7696" max="7696" width="7.28515625" style="11" customWidth="1"/>
    <col min="7697" max="7697" width="13.7109375" style="11" customWidth="1"/>
    <col min="7698" max="7698" width="7.28515625" style="11" customWidth="1"/>
    <col min="7699" max="7702" width="11.42578125" style="11"/>
    <col min="7703" max="7703" width="12.5703125" style="11" bestFit="1" customWidth="1"/>
    <col min="7704" max="7936" width="11.42578125" style="11"/>
    <col min="7937" max="7937" width="18.85546875" style="11" customWidth="1"/>
    <col min="7938" max="7938" width="5.5703125" style="11" customWidth="1"/>
    <col min="7939" max="7939" width="7.28515625" style="11" customWidth="1"/>
    <col min="7940" max="7940" width="6.85546875" style="11" customWidth="1"/>
    <col min="7941" max="7941" width="7.42578125" style="11" customWidth="1"/>
    <col min="7942" max="7942" width="8.5703125" style="11" customWidth="1"/>
    <col min="7943" max="7944" width="7" style="11" customWidth="1"/>
    <col min="7945" max="7945" width="7.7109375" style="11" customWidth="1"/>
    <col min="7946" max="7946" width="7.140625" style="11" customWidth="1"/>
    <col min="7947" max="7947" width="7" style="11" customWidth="1"/>
    <col min="7948" max="7948" width="6.5703125" style="11" customWidth="1"/>
    <col min="7949" max="7949" width="7.7109375" style="11" customWidth="1"/>
    <col min="7950" max="7950" width="7.140625" style="11" customWidth="1"/>
    <col min="7951" max="7951" width="7.42578125" style="11" customWidth="1"/>
    <col min="7952" max="7952" width="7.28515625" style="11" customWidth="1"/>
    <col min="7953" max="7953" width="13.7109375" style="11" customWidth="1"/>
    <col min="7954" max="7954" width="7.28515625" style="11" customWidth="1"/>
    <col min="7955" max="7958" width="11.42578125" style="11"/>
    <col min="7959" max="7959" width="12.5703125" style="11" bestFit="1" customWidth="1"/>
    <col min="7960" max="8192" width="11.42578125" style="11"/>
    <col min="8193" max="8193" width="18.85546875" style="11" customWidth="1"/>
    <col min="8194" max="8194" width="5.5703125" style="11" customWidth="1"/>
    <col min="8195" max="8195" width="7.28515625" style="11" customWidth="1"/>
    <col min="8196" max="8196" width="6.85546875" style="11" customWidth="1"/>
    <col min="8197" max="8197" width="7.42578125" style="11" customWidth="1"/>
    <col min="8198" max="8198" width="8.5703125" style="11" customWidth="1"/>
    <col min="8199" max="8200" width="7" style="11" customWidth="1"/>
    <col min="8201" max="8201" width="7.7109375" style="11" customWidth="1"/>
    <col min="8202" max="8202" width="7.140625" style="11" customWidth="1"/>
    <col min="8203" max="8203" width="7" style="11" customWidth="1"/>
    <col min="8204" max="8204" width="6.5703125" style="11" customWidth="1"/>
    <col min="8205" max="8205" width="7.7109375" style="11" customWidth="1"/>
    <col min="8206" max="8206" width="7.140625" style="11" customWidth="1"/>
    <col min="8207" max="8207" width="7.42578125" style="11" customWidth="1"/>
    <col min="8208" max="8208" width="7.28515625" style="11" customWidth="1"/>
    <col min="8209" max="8209" width="13.7109375" style="11" customWidth="1"/>
    <col min="8210" max="8210" width="7.28515625" style="11" customWidth="1"/>
    <col min="8211" max="8214" width="11.42578125" style="11"/>
    <col min="8215" max="8215" width="12.5703125" style="11" bestFit="1" customWidth="1"/>
    <col min="8216" max="8448" width="11.42578125" style="11"/>
    <col min="8449" max="8449" width="18.85546875" style="11" customWidth="1"/>
    <col min="8450" max="8450" width="5.5703125" style="11" customWidth="1"/>
    <col min="8451" max="8451" width="7.28515625" style="11" customWidth="1"/>
    <col min="8452" max="8452" width="6.85546875" style="11" customWidth="1"/>
    <col min="8453" max="8453" width="7.42578125" style="11" customWidth="1"/>
    <col min="8454" max="8454" width="8.5703125" style="11" customWidth="1"/>
    <col min="8455" max="8456" width="7" style="11" customWidth="1"/>
    <col min="8457" max="8457" width="7.7109375" style="11" customWidth="1"/>
    <col min="8458" max="8458" width="7.140625" style="11" customWidth="1"/>
    <col min="8459" max="8459" width="7" style="11" customWidth="1"/>
    <col min="8460" max="8460" width="6.5703125" style="11" customWidth="1"/>
    <col min="8461" max="8461" width="7.7109375" style="11" customWidth="1"/>
    <col min="8462" max="8462" width="7.140625" style="11" customWidth="1"/>
    <col min="8463" max="8463" width="7.42578125" style="11" customWidth="1"/>
    <col min="8464" max="8464" width="7.28515625" style="11" customWidth="1"/>
    <col min="8465" max="8465" width="13.7109375" style="11" customWidth="1"/>
    <col min="8466" max="8466" width="7.28515625" style="11" customWidth="1"/>
    <col min="8467" max="8470" width="11.42578125" style="11"/>
    <col min="8471" max="8471" width="12.5703125" style="11" bestFit="1" customWidth="1"/>
    <col min="8472" max="8704" width="11.42578125" style="11"/>
    <col min="8705" max="8705" width="18.85546875" style="11" customWidth="1"/>
    <col min="8706" max="8706" width="5.5703125" style="11" customWidth="1"/>
    <col min="8707" max="8707" width="7.28515625" style="11" customWidth="1"/>
    <col min="8708" max="8708" width="6.85546875" style="11" customWidth="1"/>
    <col min="8709" max="8709" width="7.42578125" style="11" customWidth="1"/>
    <col min="8710" max="8710" width="8.5703125" style="11" customWidth="1"/>
    <col min="8711" max="8712" width="7" style="11" customWidth="1"/>
    <col min="8713" max="8713" width="7.7109375" style="11" customWidth="1"/>
    <col min="8714" max="8714" width="7.140625" style="11" customWidth="1"/>
    <col min="8715" max="8715" width="7" style="11" customWidth="1"/>
    <col min="8716" max="8716" width="6.5703125" style="11" customWidth="1"/>
    <col min="8717" max="8717" width="7.7109375" style="11" customWidth="1"/>
    <col min="8718" max="8718" width="7.140625" style="11" customWidth="1"/>
    <col min="8719" max="8719" width="7.42578125" style="11" customWidth="1"/>
    <col min="8720" max="8720" width="7.28515625" style="11" customWidth="1"/>
    <col min="8721" max="8721" width="13.7109375" style="11" customWidth="1"/>
    <col min="8722" max="8722" width="7.28515625" style="11" customWidth="1"/>
    <col min="8723" max="8726" width="11.42578125" style="11"/>
    <col min="8727" max="8727" width="12.5703125" style="11" bestFit="1" customWidth="1"/>
    <col min="8728" max="8960" width="11.42578125" style="11"/>
    <col min="8961" max="8961" width="18.85546875" style="11" customWidth="1"/>
    <col min="8962" max="8962" width="5.5703125" style="11" customWidth="1"/>
    <col min="8963" max="8963" width="7.28515625" style="11" customWidth="1"/>
    <col min="8964" max="8964" width="6.85546875" style="11" customWidth="1"/>
    <col min="8965" max="8965" width="7.42578125" style="11" customWidth="1"/>
    <col min="8966" max="8966" width="8.5703125" style="11" customWidth="1"/>
    <col min="8967" max="8968" width="7" style="11" customWidth="1"/>
    <col min="8969" max="8969" width="7.7109375" style="11" customWidth="1"/>
    <col min="8970" max="8970" width="7.140625" style="11" customWidth="1"/>
    <col min="8971" max="8971" width="7" style="11" customWidth="1"/>
    <col min="8972" max="8972" width="6.5703125" style="11" customWidth="1"/>
    <col min="8973" max="8973" width="7.7109375" style="11" customWidth="1"/>
    <col min="8974" max="8974" width="7.140625" style="11" customWidth="1"/>
    <col min="8975" max="8975" width="7.42578125" style="11" customWidth="1"/>
    <col min="8976" max="8976" width="7.28515625" style="11" customWidth="1"/>
    <col min="8977" max="8977" width="13.7109375" style="11" customWidth="1"/>
    <col min="8978" max="8978" width="7.28515625" style="11" customWidth="1"/>
    <col min="8979" max="8982" width="11.42578125" style="11"/>
    <col min="8983" max="8983" width="12.5703125" style="11" bestFit="1" customWidth="1"/>
    <col min="8984" max="9216" width="11.42578125" style="11"/>
    <col min="9217" max="9217" width="18.85546875" style="11" customWidth="1"/>
    <col min="9218" max="9218" width="5.5703125" style="11" customWidth="1"/>
    <col min="9219" max="9219" width="7.28515625" style="11" customWidth="1"/>
    <col min="9220" max="9220" width="6.85546875" style="11" customWidth="1"/>
    <col min="9221" max="9221" width="7.42578125" style="11" customWidth="1"/>
    <col min="9222" max="9222" width="8.5703125" style="11" customWidth="1"/>
    <col min="9223" max="9224" width="7" style="11" customWidth="1"/>
    <col min="9225" max="9225" width="7.7109375" style="11" customWidth="1"/>
    <col min="9226" max="9226" width="7.140625" style="11" customWidth="1"/>
    <col min="9227" max="9227" width="7" style="11" customWidth="1"/>
    <col min="9228" max="9228" width="6.5703125" style="11" customWidth="1"/>
    <col min="9229" max="9229" width="7.7109375" style="11" customWidth="1"/>
    <col min="9230" max="9230" width="7.140625" style="11" customWidth="1"/>
    <col min="9231" max="9231" width="7.42578125" style="11" customWidth="1"/>
    <col min="9232" max="9232" width="7.28515625" style="11" customWidth="1"/>
    <col min="9233" max="9233" width="13.7109375" style="11" customWidth="1"/>
    <col min="9234" max="9234" width="7.28515625" style="11" customWidth="1"/>
    <col min="9235" max="9238" width="11.42578125" style="11"/>
    <col min="9239" max="9239" width="12.5703125" style="11" bestFit="1" customWidth="1"/>
    <col min="9240" max="9472" width="11.42578125" style="11"/>
    <col min="9473" max="9473" width="18.85546875" style="11" customWidth="1"/>
    <col min="9474" max="9474" width="5.5703125" style="11" customWidth="1"/>
    <col min="9475" max="9475" width="7.28515625" style="11" customWidth="1"/>
    <col min="9476" max="9476" width="6.85546875" style="11" customWidth="1"/>
    <col min="9477" max="9477" width="7.42578125" style="11" customWidth="1"/>
    <col min="9478" max="9478" width="8.5703125" style="11" customWidth="1"/>
    <col min="9479" max="9480" width="7" style="11" customWidth="1"/>
    <col min="9481" max="9481" width="7.7109375" style="11" customWidth="1"/>
    <col min="9482" max="9482" width="7.140625" style="11" customWidth="1"/>
    <col min="9483" max="9483" width="7" style="11" customWidth="1"/>
    <col min="9484" max="9484" width="6.5703125" style="11" customWidth="1"/>
    <col min="9485" max="9485" width="7.7109375" style="11" customWidth="1"/>
    <col min="9486" max="9486" width="7.140625" style="11" customWidth="1"/>
    <col min="9487" max="9487" width="7.42578125" style="11" customWidth="1"/>
    <col min="9488" max="9488" width="7.28515625" style="11" customWidth="1"/>
    <col min="9489" max="9489" width="13.7109375" style="11" customWidth="1"/>
    <col min="9490" max="9490" width="7.28515625" style="11" customWidth="1"/>
    <col min="9491" max="9494" width="11.42578125" style="11"/>
    <col min="9495" max="9495" width="12.5703125" style="11" bestFit="1" customWidth="1"/>
    <col min="9496" max="9728" width="11.42578125" style="11"/>
    <col min="9729" max="9729" width="18.85546875" style="11" customWidth="1"/>
    <col min="9730" max="9730" width="5.5703125" style="11" customWidth="1"/>
    <col min="9731" max="9731" width="7.28515625" style="11" customWidth="1"/>
    <col min="9732" max="9732" width="6.85546875" style="11" customWidth="1"/>
    <col min="9733" max="9733" width="7.42578125" style="11" customWidth="1"/>
    <col min="9734" max="9734" width="8.5703125" style="11" customWidth="1"/>
    <col min="9735" max="9736" width="7" style="11" customWidth="1"/>
    <col min="9737" max="9737" width="7.7109375" style="11" customWidth="1"/>
    <col min="9738" max="9738" width="7.140625" style="11" customWidth="1"/>
    <col min="9739" max="9739" width="7" style="11" customWidth="1"/>
    <col min="9740" max="9740" width="6.5703125" style="11" customWidth="1"/>
    <col min="9741" max="9741" width="7.7109375" style="11" customWidth="1"/>
    <col min="9742" max="9742" width="7.140625" style="11" customWidth="1"/>
    <col min="9743" max="9743" width="7.42578125" style="11" customWidth="1"/>
    <col min="9744" max="9744" width="7.28515625" style="11" customWidth="1"/>
    <col min="9745" max="9745" width="13.7109375" style="11" customWidth="1"/>
    <col min="9746" max="9746" width="7.28515625" style="11" customWidth="1"/>
    <col min="9747" max="9750" width="11.42578125" style="11"/>
    <col min="9751" max="9751" width="12.5703125" style="11" bestFit="1" customWidth="1"/>
    <col min="9752" max="9984" width="11.42578125" style="11"/>
    <col min="9985" max="9985" width="18.85546875" style="11" customWidth="1"/>
    <col min="9986" max="9986" width="5.5703125" style="11" customWidth="1"/>
    <col min="9987" max="9987" width="7.28515625" style="11" customWidth="1"/>
    <col min="9988" max="9988" width="6.85546875" style="11" customWidth="1"/>
    <col min="9989" max="9989" width="7.42578125" style="11" customWidth="1"/>
    <col min="9990" max="9990" width="8.5703125" style="11" customWidth="1"/>
    <col min="9991" max="9992" width="7" style="11" customWidth="1"/>
    <col min="9993" max="9993" width="7.7109375" style="11" customWidth="1"/>
    <col min="9994" max="9994" width="7.140625" style="11" customWidth="1"/>
    <col min="9995" max="9995" width="7" style="11" customWidth="1"/>
    <col min="9996" max="9996" width="6.5703125" style="11" customWidth="1"/>
    <col min="9997" max="9997" width="7.7109375" style="11" customWidth="1"/>
    <col min="9998" max="9998" width="7.140625" style="11" customWidth="1"/>
    <col min="9999" max="9999" width="7.42578125" style="11" customWidth="1"/>
    <col min="10000" max="10000" width="7.28515625" style="11" customWidth="1"/>
    <col min="10001" max="10001" width="13.7109375" style="11" customWidth="1"/>
    <col min="10002" max="10002" width="7.28515625" style="11" customWidth="1"/>
    <col min="10003" max="10006" width="11.42578125" style="11"/>
    <col min="10007" max="10007" width="12.5703125" style="11" bestFit="1" customWidth="1"/>
    <col min="10008" max="10240" width="11.42578125" style="11"/>
    <col min="10241" max="10241" width="18.85546875" style="11" customWidth="1"/>
    <col min="10242" max="10242" width="5.5703125" style="11" customWidth="1"/>
    <col min="10243" max="10243" width="7.28515625" style="11" customWidth="1"/>
    <col min="10244" max="10244" width="6.85546875" style="11" customWidth="1"/>
    <col min="10245" max="10245" width="7.42578125" style="11" customWidth="1"/>
    <col min="10246" max="10246" width="8.5703125" style="11" customWidth="1"/>
    <col min="10247" max="10248" width="7" style="11" customWidth="1"/>
    <col min="10249" max="10249" width="7.7109375" style="11" customWidth="1"/>
    <col min="10250" max="10250" width="7.140625" style="11" customWidth="1"/>
    <col min="10251" max="10251" width="7" style="11" customWidth="1"/>
    <col min="10252" max="10252" width="6.5703125" style="11" customWidth="1"/>
    <col min="10253" max="10253" width="7.7109375" style="11" customWidth="1"/>
    <col min="10254" max="10254" width="7.140625" style="11" customWidth="1"/>
    <col min="10255" max="10255" width="7.42578125" style="11" customWidth="1"/>
    <col min="10256" max="10256" width="7.28515625" style="11" customWidth="1"/>
    <col min="10257" max="10257" width="13.7109375" style="11" customWidth="1"/>
    <col min="10258" max="10258" width="7.28515625" style="11" customWidth="1"/>
    <col min="10259" max="10262" width="11.42578125" style="11"/>
    <col min="10263" max="10263" width="12.5703125" style="11" bestFit="1" customWidth="1"/>
    <col min="10264" max="10496" width="11.42578125" style="11"/>
    <col min="10497" max="10497" width="18.85546875" style="11" customWidth="1"/>
    <col min="10498" max="10498" width="5.5703125" style="11" customWidth="1"/>
    <col min="10499" max="10499" width="7.28515625" style="11" customWidth="1"/>
    <col min="10500" max="10500" width="6.85546875" style="11" customWidth="1"/>
    <col min="10501" max="10501" width="7.42578125" style="11" customWidth="1"/>
    <col min="10502" max="10502" width="8.5703125" style="11" customWidth="1"/>
    <col min="10503" max="10504" width="7" style="11" customWidth="1"/>
    <col min="10505" max="10505" width="7.7109375" style="11" customWidth="1"/>
    <col min="10506" max="10506" width="7.140625" style="11" customWidth="1"/>
    <col min="10507" max="10507" width="7" style="11" customWidth="1"/>
    <col min="10508" max="10508" width="6.5703125" style="11" customWidth="1"/>
    <col min="10509" max="10509" width="7.7109375" style="11" customWidth="1"/>
    <col min="10510" max="10510" width="7.140625" style="11" customWidth="1"/>
    <col min="10511" max="10511" width="7.42578125" style="11" customWidth="1"/>
    <col min="10512" max="10512" width="7.28515625" style="11" customWidth="1"/>
    <col min="10513" max="10513" width="13.7109375" style="11" customWidth="1"/>
    <col min="10514" max="10514" width="7.28515625" style="11" customWidth="1"/>
    <col min="10515" max="10518" width="11.42578125" style="11"/>
    <col min="10519" max="10519" width="12.5703125" style="11" bestFit="1" customWidth="1"/>
    <col min="10520" max="10752" width="11.42578125" style="11"/>
    <col min="10753" max="10753" width="18.85546875" style="11" customWidth="1"/>
    <col min="10754" max="10754" width="5.5703125" style="11" customWidth="1"/>
    <col min="10755" max="10755" width="7.28515625" style="11" customWidth="1"/>
    <col min="10756" max="10756" width="6.85546875" style="11" customWidth="1"/>
    <col min="10757" max="10757" width="7.42578125" style="11" customWidth="1"/>
    <col min="10758" max="10758" width="8.5703125" style="11" customWidth="1"/>
    <col min="10759" max="10760" width="7" style="11" customWidth="1"/>
    <col min="10761" max="10761" width="7.7109375" style="11" customWidth="1"/>
    <col min="10762" max="10762" width="7.140625" style="11" customWidth="1"/>
    <col min="10763" max="10763" width="7" style="11" customWidth="1"/>
    <col min="10764" max="10764" width="6.5703125" style="11" customWidth="1"/>
    <col min="10765" max="10765" width="7.7109375" style="11" customWidth="1"/>
    <col min="10766" max="10766" width="7.140625" style="11" customWidth="1"/>
    <col min="10767" max="10767" width="7.42578125" style="11" customWidth="1"/>
    <col min="10768" max="10768" width="7.28515625" style="11" customWidth="1"/>
    <col min="10769" max="10769" width="13.7109375" style="11" customWidth="1"/>
    <col min="10770" max="10770" width="7.28515625" style="11" customWidth="1"/>
    <col min="10771" max="10774" width="11.42578125" style="11"/>
    <col min="10775" max="10775" width="12.5703125" style="11" bestFit="1" customWidth="1"/>
    <col min="10776" max="11008" width="11.42578125" style="11"/>
    <col min="11009" max="11009" width="18.85546875" style="11" customWidth="1"/>
    <col min="11010" max="11010" width="5.5703125" style="11" customWidth="1"/>
    <col min="11011" max="11011" width="7.28515625" style="11" customWidth="1"/>
    <col min="11012" max="11012" width="6.85546875" style="11" customWidth="1"/>
    <col min="11013" max="11013" width="7.42578125" style="11" customWidth="1"/>
    <col min="11014" max="11014" width="8.5703125" style="11" customWidth="1"/>
    <col min="11015" max="11016" width="7" style="11" customWidth="1"/>
    <col min="11017" max="11017" width="7.7109375" style="11" customWidth="1"/>
    <col min="11018" max="11018" width="7.140625" style="11" customWidth="1"/>
    <col min="11019" max="11019" width="7" style="11" customWidth="1"/>
    <col min="11020" max="11020" width="6.5703125" style="11" customWidth="1"/>
    <col min="11021" max="11021" width="7.7109375" style="11" customWidth="1"/>
    <col min="11022" max="11022" width="7.140625" style="11" customWidth="1"/>
    <col min="11023" max="11023" width="7.42578125" style="11" customWidth="1"/>
    <col min="11024" max="11024" width="7.28515625" style="11" customWidth="1"/>
    <col min="11025" max="11025" width="13.7109375" style="11" customWidth="1"/>
    <col min="11026" max="11026" width="7.28515625" style="11" customWidth="1"/>
    <col min="11027" max="11030" width="11.42578125" style="11"/>
    <col min="11031" max="11031" width="12.5703125" style="11" bestFit="1" customWidth="1"/>
    <col min="11032" max="11264" width="11.42578125" style="11"/>
    <col min="11265" max="11265" width="18.85546875" style="11" customWidth="1"/>
    <col min="11266" max="11266" width="5.5703125" style="11" customWidth="1"/>
    <col min="11267" max="11267" width="7.28515625" style="11" customWidth="1"/>
    <col min="11268" max="11268" width="6.85546875" style="11" customWidth="1"/>
    <col min="11269" max="11269" width="7.42578125" style="11" customWidth="1"/>
    <col min="11270" max="11270" width="8.5703125" style="11" customWidth="1"/>
    <col min="11271" max="11272" width="7" style="11" customWidth="1"/>
    <col min="11273" max="11273" width="7.7109375" style="11" customWidth="1"/>
    <col min="11274" max="11274" width="7.140625" style="11" customWidth="1"/>
    <col min="11275" max="11275" width="7" style="11" customWidth="1"/>
    <col min="11276" max="11276" width="6.5703125" style="11" customWidth="1"/>
    <col min="11277" max="11277" width="7.7109375" style="11" customWidth="1"/>
    <col min="11278" max="11278" width="7.140625" style="11" customWidth="1"/>
    <col min="11279" max="11279" width="7.42578125" style="11" customWidth="1"/>
    <col min="11280" max="11280" width="7.28515625" style="11" customWidth="1"/>
    <col min="11281" max="11281" width="13.7109375" style="11" customWidth="1"/>
    <col min="11282" max="11282" width="7.28515625" style="11" customWidth="1"/>
    <col min="11283" max="11286" width="11.42578125" style="11"/>
    <col min="11287" max="11287" width="12.5703125" style="11" bestFit="1" customWidth="1"/>
    <col min="11288" max="11520" width="11.42578125" style="11"/>
    <col min="11521" max="11521" width="18.85546875" style="11" customWidth="1"/>
    <col min="11522" max="11522" width="5.5703125" style="11" customWidth="1"/>
    <col min="11523" max="11523" width="7.28515625" style="11" customWidth="1"/>
    <col min="11524" max="11524" width="6.85546875" style="11" customWidth="1"/>
    <col min="11525" max="11525" width="7.42578125" style="11" customWidth="1"/>
    <col min="11526" max="11526" width="8.5703125" style="11" customWidth="1"/>
    <col min="11527" max="11528" width="7" style="11" customWidth="1"/>
    <col min="11529" max="11529" width="7.7109375" style="11" customWidth="1"/>
    <col min="11530" max="11530" width="7.140625" style="11" customWidth="1"/>
    <col min="11531" max="11531" width="7" style="11" customWidth="1"/>
    <col min="11532" max="11532" width="6.5703125" style="11" customWidth="1"/>
    <col min="11533" max="11533" width="7.7109375" style="11" customWidth="1"/>
    <col min="11534" max="11534" width="7.140625" style="11" customWidth="1"/>
    <col min="11535" max="11535" width="7.42578125" style="11" customWidth="1"/>
    <col min="11536" max="11536" width="7.28515625" style="11" customWidth="1"/>
    <col min="11537" max="11537" width="13.7109375" style="11" customWidth="1"/>
    <col min="11538" max="11538" width="7.28515625" style="11" customWidth="1"/>
    <col min="11539" max="11542" width="11.42578125" style="11"/>
    <col min="11543" max="11543" width="12.5703125" style="11" bestFit="1" customWidth="1"/>
    <col min="11544" max="11776" width="11.42578125" style="11"/>
    <col min="11777" max="11777" width="18.85546875" style="11" customWidth="1"/>
    <col min="11778" max="11778" width="5.5703125" style="11" customWidth="1"/>
    <col min="11779" max="11779" width="7.28515625" style="11" customWidth="1"/>
    <col min="11780" max="11780" width="6.85546875" style="11" customWidth="1"/>
    <col min="11781" max="11781" width="7.42578125" style="11" customWidth="1"/>
    <col min="11782" max="11782" width="8.5703125" style="11" customWidth="1"/>
    <col min="11783" max="11784" width="7" style="11" customWidth="1"/>
    <col min="11785" max="11785" width="7.7109375" style="11" customWidth="1"/>
    <col min="11786" max="11786" width="7.140625" style="11" customWidth="1"/>
    <col min="11787" max="11787" width="7" style="11" customWidth="1"/>
    <col min="11788" max="11788" width="6.5703125" style="11" customWidth="1"/>
    <col min="11789" max="11789" width="7.7109375" style="11" customWidth="1"/>
    <col min="11790" max="11790" width="7.140625" style="11" customWidth="1"/>
    <col min="11791" max="11791" width="7.42578125" style="11" customWidth="1"/>
    <col min="11792" max="11792" width="7.28515625" style="11" customWidth="1"/>
    <col min="11793" max="11793" width="13.7109375" style="11" customWidth="1"/>
    <col min="11794" max="11794" width="7.28515625" style="11" customWidth="1"/>
    <col min="11795" max="11798" width="11.42578125" style="11"/>
    <col min="11799" max="11799" width="12.5703125" style="11" bestFit="1" customWidth="1"/>
    <col min="11800" max="12032" width="11.42578125" style="11"/>
    <col min="12033" max="12033" width="18.85546875" style="11" customWidth="1"/>
    <col min="12034" max="12034" width="5.5703125" style="11" customWidth="1"/>
    <col min="12035" max="12035" width="7.28515625" style="11" customWidth="1"/>
    <col min="12036" max="12036" width="6.85546875" style="11" customWidth="1"/>
    <col min="12037" max="12037" width="7.42578125" style="11" customWidth="1"/>
    <col min="12038" max="12038" width="8.5703125" style="11" customWidth="1"/>
    <col min="12039" max="12040" width="7" style="11" customWidth="1"/>
    <col min="12041" max="12041" width="7.7109375" style="11" customWidth="1"/>
    <col min="12042" max="12042" width="7.140625" style="11" customWidth="1"/>
    <col min="12043" max="12043" width="7" style="11" customWidth="1"/>
    <col min="12044" max="12044" width="6.5703125" style="11" customWidth="1"/>
    <col min="12045" max="12045" width="7.7109375" style="11" customWidth="1"/>
    <col min="12046" max="12046" width="7.140625" style="11" customWidth="1"/>
    <col min="12047" max="12047" width="7.42578125" style="11" customWidth="1"/>
    <col min="12048" max="12048" width="7.28515625" style="11" customWidth="1"/>
    <col min="12049" max="12049" width="13.7109375" style="11" customWidth="1"/>
    <col min="12050" max="12050" width="7.28515625" style="11" customWidth="1"/>
    <col min="12051" max="12054" width="11.42578125" style="11"/>
    <col min="12055" max="12055" width="12.5703125" style="11" bestFit="1" customWidth="1"/>
    <col min="12056" max="12288" width="11.42578125" style="11"/>
    <col min="12289" max="12289" width="18.85546875" style="11" customWidth="1"/>
    <col min="12290" max="12290" width="5.5703125" style="11" customWidth="1"/>
    <col min="12291" max="12291" width="7.28515625" style="11" customWidth="1"/>
    <col min="12292" max="12292" width="6.85546875" style="11" customWidth="1"/>
    <col min="12293" max="12293" width="7.42578125" style="11" customWidth="1"/>
    <col min="12294" max="12294" width="8.5703125" style="11" customWidth="1"/>
    <col min="12295" max="12296" width="7" style="11" customWidth="1"/>
    <col min="12297" max="12297" width="7.7109375" style="11" customWidth="1"/>
    <col min="12298" max="12298" width="7.140625" style="11" customWidth="1"/>
    <col min="12299" max="12299" width="7" style="11" customWidth="1"/>
    <col min="12300" max="12300" width="6.5703125" style="11" customWidth="1"/>
    <col min="12301" max="12301" width="7.7109375" style="11" customWidth="1"/>
    <col min="12302" max="12302" width="7.140625" style="11" customWidth="1"/>
    <col min="12303" max="12303" width="7.42578125" style="11" customWidth="1"/>
    <col min="12304" max="12304" width="7.28515625" style="11" customWidth="1"/>
    <col min="12305" max="12305" width="13.7109375" style="11" customWidth="1"/>
    <col min="12306" max="12306" width="7.28515625" style="11" customWidth="1"/>
    <col min="12307" max="12310" width="11.42578125" style="11"/>
    <col min="12311" max="12311" width="12.5703125" style="11" bestFit="1" customWidth="1"/>
    <col min="12312" max="12544" width="11.42578125" style="11"/>
    <col min="12545" max="12545" width="18.85546875" style="11" customWidth="1"/>
    <col min="12546" max="12546" width="5.5703125" style="11" customWidth="1"/>
    <col min="12547" max="12547" width="7.28515625" style="11" customWidth="1"/>
    <col min="12548" max="12548" width="6.85546875" style="11" customWidth="1"/>
    <col min="12549" max="12549" width="7.42578125" style="11" customWidth="1"/>
    <col min="12550" max="12550" width="8.5703125" style="11" customWidth="1"/>
    <col min="12551" max="12552" width="7" style="11" customWidth="1"/>
    <col min="12553" max="12553" width="7.7109375" style="11" customWidth="1"/>
    <col min="12554" max="12554" width="7.140625" style="11" customWidth="1"/>
    <col min="12555" max="12555" width="7" style="11" customWidth="1"/>
    <col min="12556" max="12556" width="6.5703125" style="11" customWidth="1"/>
    <col min="12557" max="12557" width="7.7109375" style="11" customWidth="1"/>
    <col min="12558" max="12558" width="7.140625" style="11" customWidth="1"/>
    <col min="12559" max="12559" width="7.42578125" style="11" customWidth="1"/>
    <col min="12560" max="12560" width="7.28515625" style="11" customWidth="1"/>
    <col min="12561" max="12561" width="13.7109375" style="11" customWidth="1"/>
    <col min="12562" max="12562" width="7.28515625" style="11" customWidth="1"/>
    <col min="12563" max="12566" width="11.42578125" style="11"/>
    <col min="12567" max="12567" width="12.5703125" style="11" bestFit="1" customWidth="1"/>
    <col min="12568" max="12800" width="11.42578125" style="11"/>
    <col min="12801" max="12801" width="18.85546875" style="11" customWidth="1"/>
    <col min="12802" max="12802" width="5.5703125" style="11" customWidth="1"/>
    <col min="12803" max="12803" width="7.28515625" style="11" customWidth="1"/>
    <col min="12804" max="12804" width="6.85546875" style="11" customWidth="1"/>
    <col min="12805" max="12805" width="7.42578125" style="11" customWidth="1"/>
    <col min="12806" max="12806" width="8.5703125" style="11" customWidth="1"/>
    <col min="12807" max="12808" width="7" style="11" customWidth="1"/>
    <col min="12809" max="12809" width="7.7109375" style="11" customWidth="1"/>
    <col min="12810" max="12810" width="7.140625" style="11" customWidth="1"/>
    <col min="12811" max="12811" width="7" style="11" customWidth="1"/>
    <col min="12812" max="12812" width="6.5703125" style="11" customWidth="1"/>
    <col min="12813" max="12813" width="7.7109375" style="11" customWidth="1"/>
    <col min="12814" max="12814" width="7.140625" style="11" customWidth="1"/>
    <col min="12815" max="12815" width="7.42578125" style="11" customWidth="1"/>
    <col min="12816" max="12816" width="7.28515625" style="11" customWidth="1"/>
    <col min="12817" max="12817" width="13.7109375" style="11" customWidth="1"/>
    <col min="12818" max="12818" width="7.28515625" style="11" customWidth="1"/>
    <col min="12819" max="12822" width="11.42578125" style="11"/>
    <col min="12823" max="12823" width="12.5703125" style="11" bestFit="1" customWidth="1"/>
    <col min="12824" max="13056" width="11.42578125" style="11"/>
    <col min="13057" max="13057" width="18.85546875" style="11" customWidth="1"/>
    <col min="13058" max="13058" width="5.5703125" style="11" customWidth="1"/>
    <col min="13059" max="13059" width="7.28515625" style="11" customWidth="1"/>
    <col min="13060" max="13060" width="6.85546875" style="11" customWidth="1"/>
    <col min="13061" max="13061" width="7.42578125" style="11" customWidth="1"/>
    <col min="13062" max="13062" width="8.5703125" style="11" customWidth="1"/>
    <col min="13063" max="13064" width="7" style="11" customWidth="1"/>
    <col min="13065" max="13065" width="7.7109375" style="11" customWidth="1"/>
    <col min="13066" max="13066" width="7.140625" style="11" customWidth="1"/>
    <col min="13067" max="13067" width="7" style="11" customWidth="1"/>
    <col min="13068" max="13068" width="6.5703125" style="11" customWidth="1"/>
    <col min="13069" max="13069" width="7.7109375" style="11" customWidth="1"/>
    <col min="13070" max="13070" width="7.140625" style="11" customWidth="1"/>
    <col min="13071" max="13071" width="7.42578125" style="11" customWidth="1"/>
    <col min="13072" max="13072" width="7.28515625" style="11" customWidth="1"/>
    <col min="13073" max="13073" width="13.7109375" style="11" customWidth="1"/>
    <col min="13074" max="13074" width="7.28515625" style="11" customWidth="1"/>
    <col min="13075" max="13078" width="11.42578125" style="11"/>
    <col min="13079" max="13079" width="12.5703125" style="11" bestFit="1" customWidth="1"/>
    <col min="13080" max="13312" width="11.42578125" style="11"/>
    <col min="13313" max="13313" width="18.85546875" style="11" customWidth="1"/>
    <col min="13314" max="13314" width="5.5703125" style="11" customWidth="1"/>
    <col min="13315" max="13315" width="7.28515625" style="11" customWidth="1"/>
    <col min="13316" max="13316" width="6.85546875" style="11" customWidth="1"/>
    <col min="13317" max="13317" width="7.42578125" style="11" customWidth="1"/>
    <col min="13318" max="13318" width="8.5703125" style="11" customWidth="1"/>
    <col min="13319" max="13320" width="7" style="11" customWidth="1"/>
    <col min="13321" max="13321" width="7.7109375" style="11" customWidth="1"/>
    <col min="13322" max="13322" width="7.140625" style="11" customWidth="1"/>
    <col min="13323" max="13323" width="7" style="11" customWidth="1"/>
    <col min="13324" max="13324" width="6.5703125" style="11" customWidth="1"/>
    <col min="13325" max="13325" width="7.7109375" style="11" customWidth="1"/>
    <col min="13326" max="13326" width="7.140625" style="11" customWidth="1"/>
    <col min="13327" max="13327" width="7.42578125" style="11" customWidth="1"/>
    <col min="13328" max="13328" width="7.28515625" style="11" customWidth="1"/>
    <col min="13329" max="13329" width="13.7109375" style="11" customWidth="1"/>
    <col min="13330" max="13330" width="7.28515625" style="11" customWidth="1"/>
    <col min="13331" max="13334" width="11.42578125" style="11"/>
    <col min="13335" max="13335" width="12.5703125" style="11" bestFit="1" customWidth="1"/>
    <col min="13336" max="13568" width="11.42578125" style="11"/>
    <col min="13569" max="13569" width="18.85546875" style="11" customWidth="1"/>
    <col min="13570" max="13570" width="5.5703125" style="11" customWidth="1"/>
    <col min="13571" max="13571" width="7.28515625" style="11" customWidth="1"/>
    <col min="13572" max="13572" width="6.85546875" style="11" customWidth="1"/>
    <col min="13573" max="13573" width="7.42578125" style="11" customWidth="1"/>
    <col min="13574" max="13574" width="8.5703125" style="11" customWidth="1"/>
    <col min="13575" max="13576" width="7" style="11" customWidth="1"/>
    <col min="13577" max="13577" width="7.7109375" style="11" customWidth="1"/>
    <col min="13578" max="13578" width="7.140625" style="11" customWidth="1"/>
    <col min="13579" max="13579" width="7" style="11" customWidth="1"/>
    <col min="13580" max="13580" width="6.5703125" style="11" customWidth="1"/>
    <col min="13581" max="13581" width="7.7109375" style="11" customWidth="1"/>
    <col min="13582" max="13582" width="7.140625" style="11" customWidth="1"/>
    <col min="13583" max="13583" width="7.42578125" style="11" customWidth="1"/>
    <col min="13584" max="13584" width="7.28515625" style="11" customWidth="1"/>
    <col min="13585" max="13585" width="13.7109375" style="11" customWidth="1"/>
    <col min="13586" max="13586" width="7.28515625" style="11" customWidth="1"/>
    <col min="13587" max="13590" width="11.42578125" style="11"/>
    <col min="13591" max="13591" width="12.5703125" style="11" bestFit="1" customWidth="1"/>
    <col min="13592" max="13824" width="11.42578125" style="11"/>
    <col min="13825" max="13825" width="18.85546875" style="11" customWidth="1"/>
    <col min="13826" max="13826" width="5.5703125" style="11" customWidth="1"/>
    <col min="13827" max="13827" width="7.28515625" style="11" customWidth="1"/>
    <col min="13828" max="13828" width="6.85546875" style="11" customWidth="1"/>
    <col min="13829" max="13829" width="7.42578125" style="11" customWidth="1"/>
    <col min="13830" max="13830" width="8.5703125" style="11" customWidth="1"/>
    <col min="13831" max="13832" width="7" style="11" customWidth="1"/>
    <col min="13833" max="13833" width="7.7109375" style="11" customWidth="1"/>
    <col min="13834" max="13834" width="7.140625" style="11" customWidth="1"/>
    <col min="13835" max="13835" width="7" style="11" customWidth="1"/>
    <col min="13836" max="13836" width="6.5703125" style="11" customWidth="1"/>
    <col min="13837" max="13837" width="7.7109375" style="11" customWidth="1"/>
    <col min="13838" max="13838" width="7.140625" style="11" customWidth="1"/>
    <col min="13839" max="13839" width="7.42578125" style="11" customWidth="1"/>
    <col min="13840" max="13840" width="7.28515625" style="11" customWidth="1"/>
    <col min="13841" max="13841" width="13.7109375" style="11" customWidth="1"/>
    <col min="13842" max="13842" width="7.28515625" style="11" customWidth="1"/>
    <col min="13843" max="13846" width="11.42578125" style="11"/>
    <col min="13847" max="13847" width="12.5703125" style="11" bestFit="1" customWidth="1"/>
    <col min="13848" max="14080" width="11.42578125" style="11"/>
    <col min="14081" max="14081" width="18.85546875" style="11" customWidth="1"/>
    <col min="14082" max="14082" width="5.5703125" style="11" customWidth="1"/>
    <col min="14083" max="14083" width="7.28515625" style="11" customWidth="1"/>
    <col min="14084" max="14084" width="6.85546875" style="11" customWidth="1"/>
    <col min="14085" max="14085" width="7.42578125" style="11" customWidth="1"/>
    <col min="14086" max="14086" width="8.5703125" style="11" customWidth="1"/>
    <col min="14087" max="14088" width="7" style="11" customWidth="1"/>
    <col min="14089" max="14089" width="7.7109375" style="11" customWidth="1"/>
    <col min="14090" max="14090" width="7.140625" style="11" customWidth="1"/>
    <col min="14091" max="14091" width="7" style="11" customWidth="1"/>
    <col min="14092" max="14092" width="6.5703125" style="11" customWidth="1"/>
    <col min="14093" max="14093" width="7.7109375" style="11" customWidth="1"/>
    <col min="14094" max="14094" width="7.140625" style="11" customWidth="1"/>
    <col min="14095" max="14095" width="7.42578125" style="11" customWidth="1"/>
    <col min="14096" max="14096" width="7.28515625" style="11" customWidth="1"/>
    <col min="14097" max="14097" width="13.7109375" style="11" customWidth="1"/>
    <col min="14098" max="14098" width="7.28515625" style="11" customWidth="1"/>
    <col min="14099" max="14102" width="11.42578125" style="11"/>
    <col min="14103" max="14103" width="12.5703125" style="11" bestFit="1" customWidth="1"/>
    <col min="14104" max="14336" width="11.42578125" style="11"/>
    <col min="14337" max="14337" width="18.85546875" style="11" customWidth="1"/>
    <col min="14338" max="14338" width="5.5703125" style="11" customWidth="1"/>
    <col min="14339" max="14339" width="7.28515625" style="11" customWidth="1"/>
    <col min="14340" max="14340" width="6.85546875" style="11" customWidth="1"/>
    <col min="14341" max="14341" width="7.42578125" style="11" customWidth="1"/>
    <col min="14342" max="14342" width="8.5703125" style="11" customWidth="1"/>
    <col min="14343" max="14344" width="7" style="11" customWidth="1"/>
    <col min="14345" max="14345" width="7.7109375" style="11" customWidth="1"/>
    <col min="14346" max="14346" width="7.140625" style="11" customWidth="1"/>
    <col min="14347" max="14347" width="7" style="11" customWidth="1"/>
    <col min="14348" max="14348" width="6.5703125" style="11" customWidth="1"/>
    <col min="14349" max="14349" width="7.7109375" style="11" customWidth="1"/>
    <col min="14350" max="14350" width="7.140625" style="11" customWidth="1"/>
    <col min="14351" max="14351" width="7.42578125" style="11" customWidth="1"/>
    <col min="14352" max="14352" width="7.28515625" style="11" customWidth="1"/>
    <col min="14353" max="14353" width="13.7109375" style="11" customWidth="1"/>
    <col min="14354" max="14354" width="7.28515625" style="11" customWidth="1"/>
    <col min="14355" max="14358" width="11.42578125" style="11"/>
    <col min="14359" max="14359" width="12.5703125" style="11" bestFit="1" customWidth="1"/>
    <col min="14360" max="14592" width="11.42578125" style="11"/>
    <col min="14593" max="14593" width="18.85546875" style="11" customWidth="1"/>
    <col min="14594" max="14594" width="5.5703125" style="11" customWidth="1"/>
    <col min="14595" max="14595" width="7.28515625" style="11" customWidth="1"/>
    <col min="14596" max="14596" width="6.85546875" style="11" customWidth="1"/>
    <col min="14597" max="14597" width="7.42578125" style="11" customWidth="1"/>
    <col min="14598" max="14598" width="8.5703125" style="11" customWidth="1"/>
    <col min="14599" max="14600" width="7" style="11" customWidth="1"/>
    <col min="14601" max="14601" width="7.7109375" style="11" customWidth="1"/>
    <col min="14602" max="14602" width="7.140625" style="11" customWidth="1"/>
    <col min="14603" max="14603" width="7" style="11" customWidth="1"/>
    <col min="14604" max="14604" width="6.5703125" style="11" customWidth="1"/>
    <col min="14605" max="14605" width="7.7109375" style="11" customWidth="1"/>
    <col min="14606" max="14606" width="7.140625" style="11" customWidth="1"/>
    <col min="14607" max="14607" width="7.42578125" style="11" customWidth="1"/>
    <col min="14608" max="14608" width="7.28515625" style="11" customWidth="1"/>
    <col min="14609" max="14609" width="13.7109375" style="11" customWidth="1"/>
    <col min="14610" max="14610" width="7.28515625" style="11" customWidth="1"/>
    <col min="14611" max="14614" width="11.42578125" style="11"/>
    <col min="14615" max="14615" width="12.5703125" style="11" bestFit="1" customWidth="1"/>
    <col min="14616" max="14848" width="11.42578125" style="11"/>
    <col min="14849" max="14849" width="18.85546875" style="11" customWidth="1"/>
    <col min="14850" max="14850" width="5.5703125" style="11" customWidth="1"/>
    <col min="14851" max="14851" width="7.28515625" style="11" customWidth="1"/>
    <col min="14852" max="14852" width="6.85546875" style="11" customWidth="1"/>
    <col min="14853" max="14853" width="7.42578125" style="11" customWidth="1"/>
    <col min="14854" max="14854" width="8.5703125" style="11" customWidth="1"/>
    <col min="14855" max="14856" width="7" style="11" customWidth="1"/>
    <col min="14857" max="14857" width="7.7109375" style="11" customWidth="1"/>
    <col min="14858" max="14858" width="7.140625" style="11" customWidth="1"/>
    <col min="14859" max="14859" width="7" style="11" customWidth="1"/>
    <col min="14860" max="14860" width="6.5703125" style="11" customWidth="1"/>
    <col min="14861" max="14861" width="7.7109375" style="11" customWidth="1"/>
    <col min="14862" max="14862" width="7.140625" style="11" customWidth="1"/>
    <col min="14863" max="14863" width="7.42578125" style="11" customWidth="1"/>
    <col min="14864" max="14864" width="7.28515625" style="11" customWidth="1"/>
    <col min="14865" max="14865" width="13.7109375" style="11" customWidth="1"/>
    <col min="14866" max="14866" width="7.28515625" style="11" customWidth="1"/>
    <col min="14867" max="14870" width="11.42578125" style="11"/>
    <col min="14871" max="14871" width="12.5703125" style="11" bestFit="1" customWidth="1"/>
    <col min="14872" max="15104" width="11.42578125" style="11"/>
    <col min="15105" max="15105" width="18.85546875" style="11" customWidth="1"/>
    <col min="15106" max="15106" width="5.5703125" style="11" customWidth="1"/>
    <col min="15107" max="15107" width="7.28515625" style="11" customWidth="1"/>
    <col min="15108" max="15108" width="6.85546875" style="11" customWidth="1"/>
    <col min="15109" max="15109" width="7.42578125" style="11" customWidth="1"/>
    <col min="15110" max="15110" width="8.5703125" style="11" customWidth="1"/>
    <col min="15111" max="15112" width="7" style="11" customWidth="1"/>
    <col min="15113" max="15113" width="7.7109375" style="11" customWidth="1"/>
    <col min="15114" max="15114" width="7.140625" style="11" customWidth="1"/>
    <col min="15115" max="15115" width="7" style="11" customWidth="1"/>
    <col min="15116" max="15116" width="6.5703125" style="11" customWidth="1"/>
    <col min="15117" max="15117" width="7.7109375" style="11" customWidth="1"/>
    <col min="15118" max="15118" width="7.140625" style="11" customWidth="1"/>
    <col min="15119" max="15119" width="7.42578125" style="11" customWidth="1"/>
    <col min="15120" max="15120" width="7.28515625" style="11" customWidth="1"/>
    <col min="15121" max="15121" width="13.7109375" style="11" customWidth="1"/>
    <col min="15122" max="15122" width="7.28515625" style="11" customWidth="1"/>
    <col min="15123" max="15126" width="11.42578125" style="11"/>
    <col min="15127" max="15127" width="12.5703125" style="11" bestFit="1" customWidth="1"/>
    <col min="15128" max="15360" width="11.42578125" style="11"/>
    <col min="15361" max="15361" width="18.85546875" style="11" customWidth="1"/>
    <col min="15362" max="15362" width="5.5703125" style="11" customWidth="1"/>
    <col min="15363" max="15363" width="7.28515625" style="11" customWidth="1"/>
    <col min="15364" max="15364" width="6.85546875" style="11" customWidth="1"/>
    <col min="15365" max="15365" width="7.42578125" style="11" customWidth="1"/>
    <col min="15366" max="15366" width="8.5703125" style="11" customWidth="1"/>
    <col min="15367" max="15368" width="7" style="11" customWidth="1"/>
    <col min="15369" max="15369" width="7.7109375" style="11" customWidth="1"/>
    <col min="15370" max="15370" width="7.140625" style="11" customWidth="1"/>
    <col min="15371" max="15371" width="7" style="11" customWidth="1"/>
    <col min="15372" max="15372" width="6.5703125" style="11" customWidth="1"/>
    <col min="15373" max="15373" width="7.7109375" style="11" customWidth="1"/>
    <col min="15374" max="15374" width="7.140625" style="11" customWidth="1"/>
    <col min="15375" max="15375" width="7.42578125" style="11" customWidth="1"/>
    <col min="15376" max="15376" width="7.28515625" style="11" customWidth="1"/>
    <col min="15377" max="15377" width="13.7109375" style="11" customWidth="1"/>
    <col min="15378" max="15378" width="7.28515625" style="11" customWidth="1"/>
    <col min="15379" max="15382" width="11.42578125" style="11"/>
    <col min="15383" max="15383" width="12.5703125" style="11" bestFit="1" customWidth="1"/>
    <col min="15384" max="15616" width="11.42578125" style="11"/>
    <col min="15617" max="15617" width="18.85546875" style="11" customWidth="1"/>
    <col min="15618" max="15618" width="5.5703125" style="11" customWidth="1"/>
    <col min="15619" max="15619" width="7.28515625" style="11" customWidth="1"/>
    <col min="15620" max="15620" width="6.85546875" style="11" customWidth="1"/>
    <col min="15621" max="15621" width="7.42578125" style="11" customWidth="1"/>
    <col min="15622" max="15622" width="8.5703125" style="11" customWidth="1"/>
    <col min="15623" max="15624" width="7" style="11" customWidth="1"/>
    <col min="15625" max="15625" width="7.7109375" style="11" customWidth="1"/>
    <col min="15626" max="15626" width="7.140625" style="11" customWidth="1"/>
    <col min="15627" max="15627" width="7" style="11" customWidth="1"/>
    <col min="15628" max="15628" width="6.5703125" style="11" customWidth="1"/>
    <col min="15629" max="15629" width="7.7109375" style="11" customWidth="1"/>
    <col min="15630" max="15630" width="7.140625" style="11" customWidth="1"/>
    <col min="15631" max="15631" width="7.42578125" style="11" customWidth="1"/>
    <col min="15632" max="15632" width="7.28515625" style="11" customWidth="1"/>
    <col min="15633" max="15633" width="13.7109375" style="11" customWidth="1"/>
    <col min="15634" max="15634" width="7.28515625" style="11" customWidth="1"/>
    <col min="15635" max="15638" width="11.42578125" style="11"/>
    <col min="15639" max="15639" width="12.5703125" style="11" bestFit="1" customWidth="1"/>
    <col min="15640" max="15872" width="11.42578125" style="11"/>
    <col min="15873" max="15873" width="18.85546875" style="11" customWidth="1"/>
    <col min="15874" max="15874" width="5.5703125" style="11" customWidth="1"/>
    <col min="15875" max="15875" width="7.28515625" style="11" customWidth="1"/>
    <col min="15876" max="15876" width="6.85546875" style="11" customWidth="1"/>
    <col min="15877" max="15877" width="7.42578125" style="11" customWidth="1"/>
    <col min="15878" max="15878" width="8.5703125" style="11" customWidth="1"/>
    <col min="15879" max="15880" width="7" style="11" customWidth="1"/>
    <col min="15881" max="15881" width="7.7109375" style="11" customWidth="1"/>
    <col min="15882" max="15882" width="7.140625" style="11" customWidth="1"/>
    <col min="15883" max="15883" width="7" style="11" customWidth="1"/>
    <col min="15884" max="15884" width="6.5703125" style="11" customWidth="1"/>
    <col min="15885" max="15885" width="7.7109375" style="11" customWidth="1"/>
    <col min="15886" max="15886" width="7.140625" style="11" customWidth="1"/>
    <col min="15887" max="15887" width="7.42578125" style="11" customWidth="1"/>
    <col min="15888" max="15888" width="7.28515625" style="11" customWidth="1"/>
    <col min="15889" max="15889" width="13.7109375" style="11" customWidth="1"/>
    <col min="15890" max="15890" width="7.28515625" style="11" customWidth="1"/>
    <col min="15891" max="15894" width="11.42578125" style="11"/>
    <col min="15895" max="15895" width="12.5703125" style="11" bestFit="1" customWidth="1"/>
    <col min="15896" max="16128" width="11.42578125" style="11"/>
    <col min="16129" max="16129" width="18.85546875" style="11" customWidth="1"/>
    <col min="16130" max="16130" width="5.5703125" style="11" customWidth="1"/>
    <col min="16131" max="16131" width="7.28515625" style="11" customWidth="1"/>
    <col min="16132" max="16132" width="6.85546875" style="11" customWidth="1"/>
    <col min="16133" max="16133" width="7.42578125" style="11" customWidth="1"/>
    <col min="16134" max="16134" width="8.5703125" style="11" customWidth="1"/>
    <col min="16135" max="16136" width="7" style="11" customWidth="1"/>
    <col min="16137" max="16137" width="7.7109375" style="11" customWidth="1"/>
    <col min="16138" max="16138" width="7.140625" style="11" customWidth="1"/>
    <col min="16139" max="16139" width="7" style="11" customWidth="1"/>
    <col min="16140" max="16140" width="6.5703125" style="11" customWidth="1"/>
    <col min="16141" max="16141" width="7.7109375" style="11" customWidth="1"/>
    <col min="16142" max="16142" width="7.140625" style="11" customWidth="1"/>
    <col min="16143" max="16143" width="7.42578125" style="11" customWidth="1"/>
    <col min="16144" max="16144" width="7.28515625" style="11" customWidth="1"/>
    <col min="16145" max="16145" width="13.7109375" style="11" customWidth="1"/>
    <col min="16146" max="16146" width="7.28515625" style="11" customWidth="1"/>
    <col min="16147" max="16150" width="11.42578125" style="11"/>
    <col min="16151" max="16151" width="12.5703125" style="11" bestFit="1" customWidth="1"/>
    <col min="16152" max="16384" width="11.42578125" style="11"/>
  </cols>
  <sheetData>
    <row r="1" spans="1:18" ht="30.75" customHeight="1" x14ac:dyDescent="0.25">
      <c r="A1" s="726" t="s">
        <v>378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550"/>
      <c r="Q1" s="550"/>
      <c r="R1" s="550"/>
    </row>
    <row r="2" spans="1:18" x14ac:dyDescent="0.25">
      <c r="A2" s="551"/>
      <c r="B2" s="628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3"/>
      <c r="P2" s="550"/>
      <c r="Q2" s="550"/>
      <c r="R2" s="550"/>
    </row>
    <row r="3" spans="1:18" ht="10.9" customHeight="1" x14ac:dyDescent="0.25">
      <c r="A3" s="554"/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6"/>
      <c r="Q3" s="556"/>
      <c r="R3" s="556"/>
    </row>
    <row r="4" spans="1:18" ht="20.25" customHeight="1" x14ac:dyDescent="0.25">
      <c r="A4" s="557" t="s">
        <v>0</v>
      </c>
      <c r="B4" s="558" t="s">
        <v>263</v>
      </c>
      <c r="C4" s="558" t="s">
        <v>1</v>
      </c>
      <c r="D4" s="558" t="s">
        <v>2</v>
      </c>
      <c r="E4" s="558" t="s">
        <v>3</v>
      </c>
      <c r="F4" s="558" t="s">
        <v>4</v>
      </c>
      <c r="G4" s="558" t="s">
        <v>5</v>
      </c>
      <c r="H4" s="558" t="s">
        <v>6</v>
      </c>
      <c r="I4" s="558" t="s">
        <v>7</v>
      </c>
      <c r="J4" s="558" t="s">
        <v>8</v>
      </c>
      <c r="K4" s="558" t="s">
        <v>9</v>
      </c>
      <c r="L4" s="558" t="s">
        <v>10</v>
      </c>
      <c r="M4" s="558" t="s">
        <v>11</v>
      </c>
      <c r="N4" s="558" t="s">
        <v>12</v>
      </c>
      <c r="O4" s="558" t="s">
        <v>13</v>
      </c>
      <c r="P4" s="556"/>
      <c r="Q4" s="556"/>
      <c r="R4" s="556"/>
    </row>
    <row r="5" spans="1:18" ht="15.6" customHeight="1" x14ac:dyDescent="0.25">
      <c r="A5" s="559" t="s">
        <v>217</v>
      </c>
      <c r="B5" s="629" t="s">
        <v>14</v>
      </c>
      <c r="C5" s="560">
        <v>5.2236875000000005</v>
      </c>
      <c r="D5" s="561">
        <v>5.21</v>
      </c>
      <c r="E5" s="560">
        <v>5.1938000000000004</v>
      </c>
      <c r="F5" s="562">
        <v>5.1770312499999998</v>
      </c>
      <c r="G5" s="560">
        <v>5.150358333333334</v>
      </c>
      <c r="H5" s="563">
        <v>5.1243749999999997</v>
      </c>
      <c r="I5" s="562">
        <v>5.187875</v>
      </c>
      <c r="J5" s="560">
        <v>5.1781999999999995</v>
      </c>
      <c r="K5" s="564">
        <v>5.2385999999999999</v>
      </c>
      <c r="L5" s="565">
        <v>5.2159180000000003</v>
      </c>
      <c r="M5" s="564">
        <v>5.2867600000000001</v>
      </c>
      <c r="N5" s="564">
        <v>5.2751750000000008</v>
      </c>
      <c r="O5" s="566">
        <f t="shared" ref="O5:O34" si="0">AVERAGE(C5:N5)</f>
        <v>5.2051483402777778</v>
      </c>
      <c r="P5" s="567"/>
      <c r="Q5" s="567"/>
      <c r="R5" s="567"/>
    </row>
    <row r="6" spans="1:18" ht="15.6" customHeight="1" x14ac:dyDescent="0.25">
      <c r="A6" s="559" t="s">
        <v>216</v>
      </c>
      <c r="B6" s="630" t="s">
        <v>14</v>
      </c>
      <c r="C6" s="568">
        <v>5.8879374999999996</v>
      </c>
      <c r="D6" s="569">
        <v>5.8732812499999998</v>
      </c>
      <c r="E6" s="568">
        <v>5.9262000000000006</v>
      </c>
      <c r="F6" s="570">
        <v>5.931</v>
      </c>
      <c r="G6" s="568">
        <v>5.9645916666666663</v>
      </c>
      <c r="H6" s="571">
        <v>6.0046875000000002</v>
      </c>
      <c r="I6" s="570">
        <v>5.9474999999999998</v>
      </c>
      <c r="J6" s="568">
        <v>5.9482750000000006</v>
      </c>
      <c r="K6" s="572">
        <v>6.12615</v>
      </c>
      <c r="L6" s="573">
        <v>6.2249999999999996</v>
      </c>
      <c r="M6" s="572">
        <v>6.2412800000000006</v>
      </c>
      <c r="N6" s="572">
        <v>6.2501750000000005</v>
      </c>
      <c r="O6" s="574">
        <f t="shared" si="0"/>
        <v>6.0271731597222233</v>
      </c>
      <c r="P6" s="567"/>
      <c r="Q6" s="567"/>
      <c r="R6" s="567"/>
    </row>
    <row r="7" spans="1:18" ht="15.6" customHeight="1" x14ac:dyDescent="0.25">
      <c r="A7" s="559" t="s">
        <v>15</v>
      </c>
      <c r="B7" s="630" t="s">
        <v>14</v>
      </c>
      <c r="C7" s="568">
        <v>5.79315625</v>
      </c>
      <c r="D7" s="569">
        <v>5.8184374999999999</v>
      </c>
      <c r="E7" s="568">
        <v>6.7958999999999996</v>
      </c>
      <c r="F7" s="570">
        <v>6.87008333333333</v>
      </c>
      <c r="G7" s="568">
        <v>5.9769583333333296</v>
      </c>
      <c r="H7" s="571">
        <v>5.2924375000000001</v>
      </c>
      <c r="I7" s="570">
        <v>5.3092499999999996</v>
      </c>
      <c r="J7" s="568">
        <v>5.847925</v>
      </c>
      <c r="K7" s="572">
        <v>5.040375</v>
      </c>
      <c r="L7" s="575">
        <v>6.0877999999999997</v>
      </c>
      <c r="M7" s="572">
        <v>6.9152199999999997</v>
      </c>
      <c r="N7" s="572">
        <v>6.8780749999999999</v>
      </c>
      <c r="O7" s="574">
        <f t="shared" si="0"/>
        <v>6.0521348263888877</v>
      </c>
      <c r="P7" s="567"/>
      <c r="Q7" s="567"/>
      <c r="R7" s="567"/>
    </row>
    <row r="8" spans="1:18" ht="15.6" customHeight="1" x14ac:dyDescent="0.25">
      <c r="A8" s="559" t="s">
        <v>16</v>
      </c>
      <c r="B8" s="630" t="s">
        <v>14</v>
      </c>
      <c r="C8" s="568">
        <v>2.0209375000000001</v>
      </c>
      <c r="D8" s="569">
        <v>1.8414062499999999</v>
      </c>
      <c r="E8" s="568">
        <v>2.1659000000000002</v>
      </c>
      <c r="F8" s="570">
        <v>2.96046875</v>
      </c>
      <c r="G8" s="568">
        <v>2.7230083333333335</v>
      </c>
      <c r="H8" s="571">
        <v>3.0318125</v>
      </c>
      <c r="I8" s="570">
        <v>3.0074999999999998</v>
      </c>
      <c r="J8" s="568">
        <v>3.0173750000000004</v>
      </c>
      <c r="K8" s="572">
        <v>3.0339499999999999</v>
      </c>
      <c r="L8" s="575">
        <v>3.1739000000000006</v>
      </c>
      <c r="M8" s="572">
        <v>3.3779600000000003</v>
      </c>
      <c r="N8" s="572">
        <v>3.3131249999999999</v>
      </c>
      <c r="O8" s="574">
        <f t="shared" si="0"/>
        <v>2.8056119444444452</v>
      </c>
      <c r="P8" s="567"/>
      <c r="Q8" s="567"/>
      <c r="R8" s="567"/>
    </row>
    <row r="9" spans="1:18" ht="15.6" customHeight="1" x14ac:dyDescent="0.25">
      <c r="A9" s="559" t="s">
        <v>17</v>
      </c>
      <c r="B9" s="630" t="s">
        <v>14</v>
      </c>
      <c r="C9" s="568">
        <v>5.14321875</v>
      </c>
      <c r="D9" s="569">
        <v>5.4019062499999997</v>
      </c>
      <c r="E9" s="568">
        <v>6.5180999999999996</v>
      </c>
      <c r="F9" s="568">
        <v>8.0478645833333324</v>
      </c>
      <c r="G9" s="568">
        <v>7.4038666666666675</v>
      </c>
      <c r="H9" s="571">
        <v>8.6896249999999995</v>
      </c>
      <c r="I9" s="570">
        <v>8.1353749999999998</v>
      </c>
      <c r="J9" s="568">
        <v>7.9675500000000001</v>
      </c>
      <c r="K9" s="572">
        <v>9.3296499999999991</v>
      </c>
      <c r="L9" s="575">
        <v>8.3194999999999997</v>
      </c>
      <c r="M9" s="572">
        <v>7.9213799999999992</v>
      </c>
      <c r="N9" s="572">
        <v>7.5766999999999998</v>
      </c>
      <c r="O9" s="574">
        <f t="shared" si="0"/>
        <v>7.5378946875000006</v>
      </c>
      <c r="P9" s="567"/>
      <c r="Q9" s="567"/>
      <c r="R9" s="567"/>
    </row>
    <row r="10" spans="1:18" ht="15.6" customHeight="1" x14ac:dyDescent="0.25">
      <c r="A10" s="559" t="s">
        <v>18</v>
      </c>
      <c r="B10" s="630" t="s">
        <v>14</v>
      </c>
      <c r="C10" s="568">
        <v>5.2367500000000007</v>
      </c>
      <c r="D10" s="569">
        <v>4.9453125</v>
      </c>
      <c r="E10" s="568">
        <v>5.4733999999999998</v>
      </c>
      <c r="F10" s="570">
        <v>6.1692604166666669</v>
      </c>
      <c r="G10" s="568">
        <v>5.6660750000000002</v>
      </c>
      <c r="H10" s="571">
        <v>5.5859687500000001</v>
      </c>
      <c r="I10" s="570">
        <v>5.9781250000000004</v>
      </c>
      <c r="J10" s="568">
        <v>5.7502000000000004</v>
      </c>
      <c r="K10" s="572">
        <v>5.7439499999999999</v>
      </c>
      <c r="L10" s="575">
        <v>5.5644000000000009</v>
      </c>
      <c r="M10" s="572">
        <v>6.0966800000000001</v>
      </c>
      <c r="N10" s="572">
        <v>6.6841750000000006</v>
      </c>
      <c r="O10" s="574">
        <f t="shared" si="0"/>
        <v>5.7411913888888888</v>
      </c>
      <c r="P10" s="567"/>
      <c r="Q10" s="567"/>
      <c r="R10" s="567"/>
    </row>
    <row r="11" spans="1:18" ht="15.6" customHeight="1" x14ac:dyDescent="0.25">
      <c r="A11" s="559" t="s">
        <v>220</v>
      </c>
      <c r="B11" s="630" t="s">
        <v>14</v>
      </c>
      <c r="C11" s="568">
        <v>7.1664062499999996</v>
      </c>
      <c r="D11" s="569">
        <v>6.8943750000000001</v>
      </c>
      <c r="E11" s="568">
        <v>6.7760999999999996</v>
      </c>
      <c r="F11" s="570">
        <v>7.3434999999999988</v>
      </c>
      <c r="G11" s="568">
        <v>7.0013999999999994</v>
      </c>
      <c r="H11" s="571">
        <v>8.0919999999999987</v>
      </c>
      <c r="I11" s="570">
        <v>8.5478749999999994</v>
      </c>
      <c r="J11" s="568">
        <v>10.18235</v>
      </c>
      <c r="K11" s="572">
        <v>14.135149999999999</v>
      </c>
      <c r="L11" s="575">
        <v>15.7765</v>
      </c>
      <c r="M11" s="572">
        <v>14.198179999999999</v>
      </c>
      <c r="N11" s="572">
        <v>12.946612499999999</v>
      </c>
      <c r="O11" s="574">
        <f t="shared" si="0"/>
        <v>9.9217040624999981</v>
      </c>
      <c r="P11" s="567"/>
      <c r="Q11" s="567"/>
      <c r="R11" s="567"/>
    </row>
    <row r="12" spans="1:18" ht="15.6" customHeight="1" x14ac:dyDescent="0.25">
      <c r="A12" s="559" t="s">
        <v>221</v>
      </c>
      <c r="B12" s="630" t="s">
        <v>14</v>
      </c>
      <c r="C12" s="568">
        <v>5.3045</v>
      </c>
      <c r="D12" s="569">
        <v>5.2942187499999998</v>
      </c>
      <c r="E12" s="568">
        <v>5.1952999999999996</v>
      </c>
      <c r="F12" s="570">
        <v>5.5782499999999997</v>
      </c>
      <c r="G12" s="568">
        <v>5.584620833333334</v>
      </c>
      <c r="H12" s="571">
        <v>6.0628437499999999</v>
      </c>
      <c r="I12" s="570">
        <v>5.8296250000000001</v>
      </c>
      <c r="J12" s="568">
        <v>6.8712749999999998</v>
      </c>
      <c r="K12" s="572">
        <v>8.447375000000001</v>
      </c>
      <c r="L12" s="575">
        <v>9.2649000000000008</v>
      </c>
      <c r="M12" s="572">
        <v>9.5908800000000003</v>
      </c>
      <c r="N12" s="572">
        <v>9.7083750000000002</v>
      </c>
      <c r="O12" s="574">
        <f t="shared" si="0"/>
        <v>6.8943469444444441</v>
      </c>
      <c r="P12" s="567"/>
      <c r="Q12" s="567"/>
      <c r="R12" s="567"/>
    </row>
    <row r="13" spans="1:18" ht="15.6" customHeight="1" x14ac:dyDescent="0.25">
      <c r="A13" s="559" t="s">
        <v>326</v>
      </c>
      <c r="B13" s="630" t="s">
        <v>14</v>
      </c>
      <c r="C13" s="568">
        <v>2.7592812499999999</v>
      </c>
      <c r="D13" s="569">
        <v>2.7829687500000002</v>
      </c>
      <c r="E13" s="568">
        <v>2.9353000000000002</v>
      </c>
      <c r="F13" s="570">
        <v>3.3902499999999995</v>
      </c>
      <c r="G13" s="568">
        <v>3.420066666666667</v>
      </c>
      <c r="H13" s="571">
        <v>3.6810937500000001</v>
      </c>
      <c r="I13" s="570">
        <v>3.776875</v>
      </c>
      <c r="J13" s="568">
        <v>3.6961249999999999</v>
      </c>
      <c r="K13" s="572">
        <v>3.6434249999999997</v>
      </c>
      <c r="L13" s="575">
        <v>3.4436</v>
      </c>
      <c r="M13" s="572">
        <v>3.3168599999999997</v>
      </c>
      <c r="N13" s="572">
        <v>3.3764250000000002</v>
      </c>
      <c r="O13" s="574">
        <f t="shared" si="0"/>
        <v>3.3518558680555555</v>
      </c>
      <c r="P13" s="567"/>
      <c r="Q13" s="567"/>
      <c r="R13" s="567"/>
    </row>
    <row r="14" spans="1:18" ht="15.6" customHeight="1" x14ac:dyDescent="0.25">
      <c r="A14" s="559" t="s">
        <v>328</v>
      </c>
      <c r="B14" s="630" t="s">
        <v>14</v>
      </c>
      <c r="C14" s="568">
        <v>8.8212499999999991</v>
      </c>
      <c r="D14" s="576">
        <v>8.8156250000000007</v>
      </c>
      <c r="E14" s="576">
        <v>8.7027999999999999</v>
      </c>
      <c r="F14" s="576">
        <v>8.8916145833333342</v>
      </c>
      <c r="G14" s="576">
        <v>8.8496000000000006</v>
      </c>
      <c r="H14" s="576">
        <v>9.1347500000000004</v>
      </c>
      <c r="I14" s="576">
        <v>9.9109999999999996</v>
      </c>
      <c r="J14" s="568">
        <v>10.31235</v>
      </c>
      <c r="K14" s="572">
        <v>10.416149999999998</v>
      </c>
      <c r="L14" s="577">
        <v>10.449200000000001</v>
      </c>
      <c r="M14" s="572">
        <v>10.5754</v>
      </c>
      <c r="N14" s="572">
        <v>10.605675</v>
      </c>
      <c r="O14" s="574">
        <f>AVERAGE(C14:N14)</f>
        <v>9.6237845486111127</v>
      </c>
      <c r="P14" s="567"/>
      <c r="Q14" s="567"/>
      <c r="R14" s="567"/>
    </row>
    <row r="15" spans="1:18" ht="15.6" customHeight="1" x14ac:dyDescent="0.25">
      <c r="A15" s="559" t="s">
        <v>329</v>
      </c>
      <c r="B15" s="630" t="s">
        <v>14</v>
      </c>
      <c r="C15" s="576">
        <v>11.180468749999999</v>
      </c>
      <c r="D15" s="569">
        <v>11.0034375</v>
      </c>
      <c r="E15" s="568">
        <v>10.746700000000001</v>
      </c>
      <c r="F15" s="570">
        <v>11.369416666666666</v>
      </c>
      <c r="G15" s="568">
        <v>11.057316666666667</v>
      </c>
      <c r="H15" s="571">
        <v>11.453625000000001</v>
      </c>
      <c r="I15" s="570">
        <v>11.426625000000001</v>
      </c>
      <c r="J15" s="568">
        <v>11.5129</v>
      </c>
      <c r="K15" s="572">
        <v>11.465699999999998</v>
      </c>
      <c r="L15" s="575">
        <v>11.6113</v>
      </c>
      <c r="M15" s="572">
        <v>11.850039999999998</v>
      </c>
      <c r="N15" s="572">
        <v>11.686624999999999</v>
      </c>
      <c r="O15" s="574">
        <f t="shared" si="0"/>
        <v>11.36367954861111</v>
      </c>
      <c r="P15" s="567"/>
      <c r="Q15" s="567"/>
      <c r="R15" s="567"/>
    </row>
    <row r="16" spans="1:18" ht="15.6" customHeight="1" x14ac:dyDescent="0.25">
      <c r="A16" s="559" t="s">
        <v>330</v>
      </c>
      <c r="B16" s="630" t="s">
        <v>14</v>
      </c>
      <c r="C16" s="568">
        <v>10.4680625</v>
      </c>
      <c r="D16" s="569">
        <v>10.1134375</v>
      </c>
      <c r="E16" s="568">
        <v>10.9367</v>
      </c>
      <c r="F16" s="570">
        <v>10.2928645833333</v>
      </c>
      <c r="G16" s="568">
        <v>10.227558333333301</v>
      </c>
      <c r="H16" s="571">
        <v>10.839499999999999</v>
      </c>
      <c r="I16" s="570">
        <v>10.889749999999999</v>
      </c>
      <c r="J16" s="568">
        <v>10.951599999999999</v>
      </c>
      <c r="K16" s="572">
        <v>10.93905</v>
      </c>
      <c r="L16" s="575">
        <v>9.9978999999999996</v>
      </c>
      <c r="M16" s="572">
        <v>10.037319999999999</v>
      </c>
      <c r="N16" s="572">
        <v>10.051625</v>
      </c>
      <c r="O16" s="574">
        <f t="shared" si="0"/>
        <v>10.478780659722215</v>
      </c>
      <c r="P16" s="567"/>
      <c r="Q16" s="567"/>
      <c r="R16" s="567"/>
    </row>
    <row r="17" spans="1:18" ht="15.6" customHeight="1" x14ac:dyDescent="0.25">
      <c r="A17" s="559" t="s">
        <v>331</v>
      </c>
      <c r="B17" s="630" t="s">
        <v>14</v>
      </c>
      <c r="C17" s="568">
        <v>9.713000000000001</v>
      </c>
      <c r="D17" s="569">
        <v>9.8570312500000004</v>
      </c>
      <c r="E17" s="568">
        <v>9.8828999999999994</v>
      </c>
      <c r="F17" s="570">
        <v>10.063760416666668</v>
      </c>
      <c r="G17" s="568">
        <v>9.8257499999999993</v>
      </c>
      <c r="H17" s="571">
        <v>10.00625</v>
      </c>
      <c r="I17" s="570">
        <v>10</v>
      </c>
      <c r="J17" s="568">
        <v>10.043875</v>
      </c>
      <c r="K17" s="572">
        <v>10.1401</v>
      </c>
      <c r="L17" s="575">
        <v>10.375399999999999</v>
      </c>
      <c r="M17" s="572">
        <v>10.24166</v>
      </c>
      <c r="N17" s="572">
        <v>10.447375000000001</v>
      </c>
      <c r="O17" s="574">
        <f t="shared" si="0"/>
        <v>10.049758472222223</v>
      </c>
      <c r="P17" s="567"/>
      <c r="Q17" s="567"/>
      <c r="R17" s="567"/>
    </row>
    <row r="18" spans="1:18" ht="15.6" customHeight="1" x14ac:dyDescent="0.25">
      <c r="A18" s="559" t="s">
        <v>19</v>
      </c>
      <c r="B18" s="630" t="s">
        <v>263</v>
      </c>
      <c r="C18" s="568">
        <v>5.8940312499999994</v>
      </c>
      <c r="D18" s="569">
        <v>5.5235937499999999</v>
      </c>
      <c r="E18" s="568">
        <v>5.4105999999999996</v>
      </c>
      <c r="F18" s="570">
        <v>5.0053229166666666</v>
      </c>
      <c r="G18" s="568">
        <v>4.9452666666666669</v>
      </c>
      <c r="H18" s="571">
        <v>4.5860000000000003</v>
      </c>
      <c r="I18" s="570">
        <v>4.4497499999999999</v>
      </c>
      <c r="J18" s="568">
        <v>4.5192250000000005</v>
      </c>
      <c r="K18" s="572">
        <v>4.3518749999999997</v>
      </c>
      <c r="L18" s="575">
        <v>4.1520999999999999</v>
      </c>
      <c r="M18" s="572">
        <v>4.5446200000000001</v>
      </c>
      <c r="N18" s="572">
        <v>4.6126250000000004</v>
      </c>
      <c r="O18" s="574">
        <f t="shared" si="0"/>
        <v>4.8329174652777782</v>
      </c>
      <c r="P18" s="567"/>
      <c r="Q18" s="567"/>
      <c r="R18" s="567"/>
    </row>
    <row r="19" spans="1:18" ht="15.6" customHeight="1" x14ac:dyDescent="0.25">
      <c r="A19" s="559" t="s">
        <v>232</v>
      </c>
      <c r="B19" s="630" t="s">
        <v>14</v>
      </c>
      <c r="C19" s="568">
        <v>12.535656250000001</v>
      </c>
      <c r="D19" s="569">
        <v>15.227187499999999</v>
      </c>
      <c r="E19" s="568">
        <v>10.854500000000002</v>
      </c>
      <c r="F19" s="570">
        <v>6.2730208333333337</v>
      </c>
      <c r="G19" s="568">
        <v>7.4078583333333343</v>
      </c>
      <c r="H19" s="571">
        <v>4.9834062499999998</v>
      </c>
      <c r="I19" s="570">
        <v>6.4288749999999997</v>
      </c>
      <c r="J19" s="568">
        <v>6.4896000000000003</v>
      </c>
      <c r="K19" s="572">
        <v>7.0795750000000002</v>
      </c>
      <c r="L19" s="575">
        <v>7.8761000000000001</v>
      </c>
      <c r="M19" s="572">
        <v>10.451260000000001</v>
      </c>
      <c r="N19" s="572">
        <v>8.3409250000000004</v>
      </c>
      <c r="O19" s="574">
        <f t="shared" si="0"/>
        <v>8.6623303472222233</v>
      </c>
      <c r="P19" s="567"/>
      <c r="Q19" s="567"/>
      <c r="R19" s="567"/>
    </row>
    <row r="20" spans="1:18" ht="15.6" customHeight="1" x14ac:dyDescent="0.25">
      <c r="A20" s="559" t="s">
        <v>39</v>
      </c>
      <c r="B20" s="630" t="s">
        <v>14</v>
      </c>
      <c r="C20" s="568">
        <v>31.519671874999997</v>
      </c>
      <c r="D20" s="569">
        <v>27.6759375</v>
      </c>
      <c r="E20" s="568">
        <v>27.794900000000002</v>
      </c>
      <c r="F20" s="570">
        <v>28.094312500000001</v>
      </c>
      <c r="G20" s="568">
        <v>27.272174999999997</v>
      </c>
      <c r="H20" s="571">
        <v>24.516624999999998</v>
      </c>
      <c r="I20" s="570">
        <v>26.892250000000001</v>
      </c>
      <c r="J20" s="568">
        <v>26.885525000000001</v>
      </c>
      <c r="K20" s="572">
        <v>26.655875000000002</v>
      </c>
      <c r="L20" s="575">
        <v>28.562799999999999</v>
      </c>
      <c r="M20" s="572">
        <v>32.805779999999999</v>
      </c>
      <c r="N20" s="572">
        <v>40.475849999999994</v>
      </c>
      <c r="O20" s="574">
        <f t="shared" si="0"/>
        <v>29.095975156250002</v>
      </c>
      <c r="P20" s="567"/>
      <c r="Q20" s="567"/>
      <c r="R20" s="567"/>
    </row>
    <row r="21" spans="1:18" ht="15.6" customHeight="1" x14ac:dyDescent="0.25">
      <c r="A21" s="559" t="s">
        <v>20</v>
      </c>
      <c r="B21" s="630" t="s">
        <v>14</v>
      </c>
      <c r="C21" s="568">
        <v>5.5604687500000001</v>
      </c>
      <c r="D21" s="569">
        <v>5.5914062500000004</v>
      </c>
      <c r="E21" s="568">
        <v>6.1638000000000002</v>
      </c>
      <c r="F21" s="570">
        <v>6.2205312499999996</v>
      </c>
      <c r="G21" s="568">
        <v>5.8023333333333325</v>
      </c>
      <c r="H21" s="571">
        <v>5.9436249999999999</v>
      </c>
      <c r="I21" s="570">
        <v>5.8558750000000002</v>
      </c>
      <c r="J21" s="568">
        <v>5.2008999999999999</v>
      </c>
      <c r="K21" s="572">
        <v>5.1742749999999997</v>
      </c>
      <c r="L21" s="575">
        <v>5.2</v>
      </c>
      <c r="M21" s="572">
        <v>5.5462800000000003</v>
      </c>
      <c r="N21" s="572">
        <v>5.423</v>
      </c>
      <c r="O21" s="574">
        <f t="shared" si="0"/>
        <v>5.6402078819444448</v>
      </c>
      <c r="P21" s="567"/>
      <c r="Q21" s="567"/>
      <c r="R21" s="567"/>
    </row>
    <row r="22" spans="1:18" ht="15.6" customHeight="1" x14ac:dyDescent="0.25">
      <c r="A22" s="559" t="s">
        <v>21</v>
      </c>
      <c r="B22" s="630" t="s">
        <v>14</v>
      </c>
      <c r="C22" s="568">
        <v>1.9685312499999998</v>
      </c>
      <c r="D22" s="569">
        <v>1.8209375000000001</v>
      </c>
      <c r="E22" s="568">
        <v>2.0430000000000001</v>
      </c>
      <c r="F22" s="570">
        <v>1.9826909722222221</v>
      </c>
      <c r="G22" s="568">
        <v>1.9079916666666665</v>
      </c>
      <c r="H22" s="571">
        <v>1.84059375</v>
      </c>
      <c r="I22" s="570">
        <v>1.6790000000000003</v>
      </c>
      <c r="J22" s="568">
        <v>1.8853249999999999</v>
      </c>
      <c r="K22" s="572">
        <v>2.1086749999999999</v>
      </c>
      <c r="L22" s="575">
        <v>2.0886000000000005</v>
      </c>
      <c r="M22" s="572">
        <v>2.1055599999999997</v>
      </c>
      <c r="N22" s="572">
        <v>1.8178749999999999</v>
      </c>
      <c r="O22" s="574">
        <f t="shared" si="0"/>
        <v>1.9373983449074075</v>
      </c>
      <c r="P22" s="567"/>
      <c r="Q22" s="567"/>
      <c r="R22" s="567"/>
    </row>
    <row r="23" spans="1:18" ht="15.6" customHeight="1" x14ac:dyDescent="0.25">
      <c r="A23" s="559" t="s">
        <v>240</v>
      </c>
      <c r="B23" s="630" t="s">
        <v>14</v>
      </c>
      <c r="C23" s="568">
        <v>12.165843750000001</v>
      </c>
      <c r="D23" s="569">
        <v>10.838125</v>
      </c>
      <c r="E23" s="568">
        <v>8.6928999999999998</v>
      </c>
      <c r="F23" s="570">
        <v>7.8519166666666669</v>
      </c>
      <c r="G23" s="568">
        <v>7.1069333333333331</v>
      </c>
      <c r="H23" s="571">
        <v>6.8491562500000001</v>
      </c>
      <c r="I23" s="570">
        <v>6.9141249999999994</v>
      </c>
      <c r="J23" s="568">
        <v>8.8786499999999986</v>
      </c>
      <c r="K23" s="572">
        <v>9.7476500000000001</v>
      </c>
      <c r="L23" s="575">
        <v>13.135125000000002</v>
      </c>
      <c r="M23" s="572">
        <v>17.328679999999999</v>
      </c>
      <c r="N23" s="572">
        <v>17.5403375</v>
      </c>
      <c r="O23" s="574">
        <f t="shared" si="0"/>
        <v>10.587453541666667</v>
      </c>
      <c r="P23" s="567"/>
      <c r="Q23" s="567"/>
      <c r="R23" s="567"/>
    </row>
    <row r="24" spans="1:18" ht="15.6" customHeight="1" x14ac:dyDescent="0.25">
      <c r="A24" s="559" t="s">
        <v>337</v>
      </c>
      <c r="B24" s="630" t="s">
        <v>14</v>
      </c>
      <c r="C24" s="568">
        <v>12.439697916666667</v>
      </c>
      <c r="D24" s="569">
        <v>7.3743749999999997</v>
      </c>
      <c r="E24" s="568">
        <v>6.0158999999999994</v>
      </c>
      <c r="F24" s="570">
        <v>5.2223437500000003</v>
      </c>
      <c r="G24" s="568">
        <v>4.927225</v>
      </c>
      <c r="H24" s="571">
        <v>4.460375</v>
      </c>
      <c r="I24" s="570">
        <v>4.7806249999999997</v>
      </c>
      <c r="J24" s="568">
        <v>6.6361500000000007</v>
      </c>
      <c r="K24" s="572">
        <v>7.4107249999999993</v>
      </c>
      <c r="L24" s="575">
        <v>13.15105</v>
      </c>
      <c r="M24" s="572">
        <v>17.920140000000004</v>
      </c>
      <c r="N24" s="572">
        <v>15.66785</v>
      </c>
      <c r="O24" s="574">
        <f t="shared" si="0"/>
        <v>8.8338713888888893</v>
      </c>
      <c r="P24" s="567"/>
      <c r="Q24" s="567"/>
      <c r="R24" s="567"/>
    </row>
    <row r="25" spans="1:18" ht="15.6" customHeight="1" x14ac:dyDescent="0.25">
      <c r="A25" s="559" t="s">
        <v>332</v>
      </c>
      <c r="B25" s="630" t="s">
        <v>14</v>
      </c>
      <c r="C25" s="576">
        <v>18.036781250000001</v>
      </c>
      <c r="D25" s="576">
        <v>13.910625</v>
      </c>
      <c r="E25" s="568">
        <v>15.377100000000002</v>
      </c>
      <c r="F25" s="570">
        <v>16.419694444444442</v>
      </c>
      <c r="G25" s="568">
        <v>17.316183333333331</v>
      </c>
      <c r="H25" s="571">
        <v>17.622875000000001</v>
      </c>
      <c r="I25" s="570">
        <v>15.981375</v>
      </c>
      <c r="J25" s="570">
        <v>16.868450000000003</v>
      </c>
      <c r="K25" s="570">
        <v>19.273791666666668</v>
      </c>
      <c r="L25" s="575">
        <v>21.831600000000002</v>
      </c>
      <c r="M25" s="572">
        <v>24.142833333333336</v>
      </c>
      <c r="N25" s="572">
        <v>17.725104166666664</v>
      </c>
      <c r="O25" s="574">
        <f t="shared" si="0"/>
        <v>17.875534432870371</v>
      </c>
      <c r="P25" s="567"/>
      <c r="Q25" s="567"/>
      <c r="R25" s="567"/>
    </row>
    <row r="26" spans="1:18" ht="15.6" customHeight="1" x14ac:dyDescent="0.25">
      <c r="A26" s="559" t="s">
        <v>219</v>
      </c>
      <c r="B26" s="630" t="s">
        <v>14</v>
      </c>
      <c r="C26" s="576">
        <v>13.297874999999999</v>
      </c>
      <c r="D26" s="576">
        <v>4.6609895833333335</v>
      </c>
      <c r="E26" s="568">
        <v>5.5385</v>
      </c>
      <c r="F26" s="570">
        <v>5.7566388888888893</v>
      </c>
      <c r="G26" s="568">
        <v>5.915</v>
      </c>
      <c r="H26" s="571">
        <v>6.0083333333333337</v>
      </c>
      <c r="I26" s="570">
        <v>6.2627500000000005</v>
      </c>
      <c r="J26" s="570">
        <v>5.9309583333333338</v>
      </c>
      <c r="K26" s="570">
        <v>6.3666666666666663</v>
      </c>
      <c r="L26" s="575">
        <v>6.1875</v>
      </c>
      <c r="M26" s="578">
        <v>6.8475000000000001</v>
      </c>
      <c r="N26" s="578">
        <v>5.4468750000000004</v>
      </c>
      <c r="O26" s="574">
        <f t="shared" si="0"/>
        <v>6.5182989004629635</v>
      </c>
      <c r="P26" s="567"/>
      <c r="Q26" s="567"/>
      <c r="R26" s="567"/>
    </row>
    <row r="27" spans="1:18" ht="15.6" customHeight="1" x14ac:dyDescent="0.25">
      <c r="A27" s="559" t="s">
        <v>273</v>
      </c>
      <c r="B27" s="630" t="s">
        <v>340</v>
      </c>
      <c r="C27" s="568">
        <v>1.87</v>
      </c>
      <c r="D27" s="579">
        <v>1.8822222222222222</v>
      </c>
      <c r="E27" s="568">
        <v>2.7575999999999996</v>
      </c>
      <c r="F27" s="570">
        <v>3.2719999999999998</v>
      </c>
      <c r="G27" s="568">
        <v>3.1932500000000004</v>
      </c>
      <c r="H27" s="571">
        <v>2.709916666666667</v>
      </c>
      <c r="I27" s="570">
        <v>2.4880000000000004</v>
      </c>
      <c r="J27" s="570">
        <v>2.1848000000000001</v>
      </c>
      <c r="K27" s="570">
        <v>2.2531249999999998</v>
      </c>
      <c r="L27" s="570">
        <v>2.6623749999999999</v>
      </c>
      <c r="M27" s="568">
        <v>2.0799416666666666</v>
      </c>
      <c r="N27" s="572">
        <v>1.8848333333333334</v>
      </c>
      <c r="O27" s="574">
        <f t="shared" si="0"/>
        <v>2.4365053240740742</v>
      </c>
      <c r="P27" s="567"/>
      <c r="Q27" s="567"/>
      <c r="R27" s="567"/>
    </row>
    <row r="28" spans="1:18" ht="15.6" customHeight="1" x14ac:dyDescent="0.25">
      <c r="A28" s="559" t="s">
        <v>241</v>
      </c>
      <c r="B28" s="630" t="s">
        <v>14</v>
      </c>
      <c r="C28" s="568">
        <v>8.7360000000000007</v>
      </c>
      <c r="D28" s="569">
        <v>7.8291666666666657</v>
      </c>
      <c r="E28" s="568">
        <v>6.3518666666666661</v>
      </c>
      <c r="F28" s="570">
        <v>6.2610000000000001</v>
      </c>
      <c r="G28" s="568">
        <v>8.4308111111111099</v>
      </c>
      <c r="H28" s="571">
        <v>12.406833333333333</v>
      </c>
      <c r="I28" s="570">
        <v>8.8078333333333347</v>
      </c>
      <c r="J28" s="568">
        <v>8.6965666666666674</v>
      </c>
      <c r="K28" s="572">
        <v>11.0785</v>
      </c>
      <c r="L28" s="575">
        <v>12.294124999999999</v>
      </c>
      <c r="M28" s="572">
        <v>12.082685000000001</v>
      </c>
      <c r="N28" s="572">
        <v>9.8642187499999991</v>
      </c>
      <c r="O28" s="574">
        <f t="shared" si="0"/>
        <v>9.4033005439814801</v>
      </c>
      <c r="P28" s="567"/>
      <c r="Q28" s="567"/>
      <c r="R28" s="567"/>
    </row>
    <row r="29" spans="1:18" ht="15.6" customHeight="1" x14ac:dyDescent="0.25">
      <c r="A29" s="559" t="s">
        <v>25</v>
      </c>
      <c r="B29" s="630" t="s">
        <v>14</v>
      </c>
      <c r="C29" s="568">
        <v>7.8750416666666672</v>
      </c>
      <c r="D29" s="569">
        <v>4.51171875</v>
      </c>
      <c r="E29" s="568">
        <v>4.7042000000000002</v>
      </c>
      <c r="F29" s="570">
        <v>4.0653229166666662</v>
      </c>
      <c r="G29" s="568">
        <v>4.1025250000000009</v>
      </c>
      <c r="H29" s="571">
        <v>3.6310937499999998</v>
      </c>
      <c r="I29" s="570">
        <v>3.7941250000000002</v>
      </c>
      <c r="J29" s="568">
        <v>3.8638499999999993</v>
      </c>
      <c r="K29" s="572">
        <v>4.3170250000000001</v>
      </c>
      <c r="L29" s="575">
        <v>4.9477999999999991</v>
      </c>
      <c r="M29" s="572">
        <v>6.1231000000000009</v>
      </c>
      <c r="N29" s="572">
        <v>6.2600750000000005</v>
      </c>
      <c r="O29" s="574">
        <f t="shared" si="0"/>
        <v>4.849656423611111</v>
      </c>
      <c r="P29" s="567"/>
      <c r="Q29" s="567"/>
      <c r="R29" s="567"/>
    </row>
    <row r="30" spans="1:18" ht="15.6" customHeight="1" x14ac:dyDescent="0.25">
      <c r="A30" s="559" t="s">
        <v>26</v>
      </c>
      <c r="B30" s="440" t="s">
        <v>263</v>
      </c>
      <c r="C30" s="568">
        <v>4.3557812499999997</v>
      </c>
      <c r="D30" s="569">
        <v>3.7107812500000001</v>
      </c>
      <c r="E30" s="568">
        <v>3.2278571428571432</v>
      </c>
      <c r="F30" s="570">
        <v>3.2902470238095232</v>
      </c>
      <c r="G30" s="568">
        <v>3.5617892857142857</v>
      </c>
      <c r="H30" s="571">
        <v>3.7368526785714291</v>
      </c>
      <c r="I30" s="570">
        <v>4.9783749999999998</v>
      </c>
      <c r="J30" s="568">
        <v>4.1778000000000004</v>
      </c>
      <c r="K30" s="572">
        <v>3.6674178571428575</v>
      </c>
      <c r="L30" s="575">
        <v>4.202871428571429</v>
      </c>
      <c r="M30" s="572">
        <v>5.057365714285714</v>
      </c>
      <c r="N30" s="572">
        <v>5.1257214285714294</v>
      </c>
      <c r="O30" s="574">
        <f t="shared" si="0"/>
        <v>4.0910716716269846</v>
      </c>
      <c r="P30" s="567"/>
      <c r="Q30" s="567"/>
      <c r="R30" s="567"/>
    </row>
    <row r="31" spans="1:18" ht="15.6" customHeight="1" x14ac:dyDescent="0.25">
      <c r="A31" s="559" t="s">
        <v>242</v>
      </c>
      <c r="B31" s="630" t="s">
        <v>14</v>
      </c>
      <c r="C31" s="568">
        <v>3.8070491071428569</v>
      </c>
      <c r="D31" s="569">
        <v>7.3256249999999996</v>
      </c>
      <c r="E31" s="568">
        <v>7.5532000000000012</v>
      </c>
      <c r="F31" s="570">
        <v>5.5361458333333324</v>
      </c>
      <c r="G31" s="568">
        <v>5.5937083333333337</v>
      </c>
      <c r="H31" s="571">
        <v>4.9553750000000001</v>
      </c>
      <c r="I31" s="570">
        <v>5.2037500000000003</v>
      </c>
      <c r="J31" s="568">
        <v>5.8239999999999998</v>
      </c>
      <c r="K31" s="572">
        <v>7.6834749999999996</v>
      </c>
      <c r="L31" s="575">
        <v>9.350200000000001</v>
      </c>
      <c r="M31" s="572">
        <v>9.6226199999999995</v>
      </c>
      <c r="N31" s="572">
        <v>7.7060750000000002</v>
      </c>
      <c r="O31" s="574">
        <f t="shared" si="0"/>
        <v>6.6801019394841274</v>
      </c>
      <c r="P31" s="567"/>
      <c r="Q31" s="567"/>
      <c r="R31" s="567"/>
    </row>
    <row r="32" spans="1:18" ht="15.6" customHeight="1" x14ac:dyDescent="0.25">
      <c r="A32" s="559" t="s">
        <v>203</v>
      </c>
      <c r="B32" s="630" t="s">
        <v>14</v>
      </c>
      <c r="C32" s="568">
        <v>8.5432500000000005</v>
      </c>
      <c r="D32" s="569">
        <v>5.1443750000000001</v>
      </c>
      <c r="E32" s="568">
        <v>5.256899999999999</v>
      </c>
      <c r="F32" s="570">
        <v>5.0175312499999993</v>
      </c>
      <c r="G32" s="568">
        <v>4.8892916666666668</v>
      </c>
      <c r="H32" s="571">
        <v>4.5219062500000007</v>
      </c>
      <c r="I32" s="570">
        <v>4.687125</v>
      </c>
      <c r="J32" s="568">
        <v>5.0340999999999996</v>
      </c>
      <c r="K32" s="572">
        <v>6.3968999999999996</v>
      </c>
      <c r="L32" s="575">
        <v>9.2003000000000004</v>
      </c>
      <c r="M32" s="572">
        <v>9.0599799999999995</v>
      </c>
      <c r="N32" s="572">
        <v>7.527825</v>
      </c>
      <c r="O32" s="574">
        <f t="shared" si="0"/>
        <v>6.2732903472222219</v>
      </c>
      <c r="P32" s="567"/>
      <c r="Q32" s="567"/>
      <c r="R32" s="567"/>
    </row>
    <row r="33" spans="1:18" ht="15.6" customHeight="1" x14ac:dyDescent="0.25">
      <c r="A33" s="559" t="s">
        <v>27</v>
      </c>
      <c r="B33" s="630" t="s">
        <v>14</v>
      </c>
      <c r="C33" s="568">
        <v>5.6396875</v>
      </c>
      <c r="D33" s="569">
        <v>4.5990624999999996</v>
      </c>
      <c r="E33" s="568">
        <v>4.3024000000000004</v>
      </c>
      <c r="F33" s="570">
        <v>4.2626770833333332</v>
      </c>
      <c r="G33" s="568">
        <v>4.2190666666666665</v>
      </c>
      <c r="H33" s="571">
        <v>4.0207500000000005</v>
      </c>
      <c r="I33" s="580">
        <v>5.2680000000000007</v>
      </c>
      <c r="J33" s="568">
        <v>5.02895</v>
      </c>
      <c r="K33" s="572">
        <v>4.8516750000000002</v>
      </c>
      <c r="L33" s="575">
        <v>5.8281999999999998</v>
      </c>
      <c r="M33" s="572">
        <v>8.520900000000001</v>
      </c>
      <c r="N33" s="572">
        <v>7.4583750000000002</v>
      </c>
      <c r="O33" s="574">
        <f t="shared" si="0"/>
        <v>5.333311979166667</v>
      </c>
      <c r="P33" s="567"/>
      <c r="Q33" s="567"/>
      <c r="R33" s="567"/>
    </row>
    <row r="34" spans="1:18" ht="15.6" customHeight="1" x14ac:dyDescent="0.25">
      <c r="A34" s="581" t="s">
        <v>32</v>
      </c>
      <c r="B34" s="631" t="s">
        <v>263</v>
      </c>
      <c r="C34" s="582">
        <v>4.7814999999999994</v>
      </c>
      <c r="D34" s="583">
        <v>4.8198437500000004</v>
      </c>
      <c r="E34" s="582">
        <v>4.1553333333333331</v>
      </c>
      <c r="F34" s="584">
        <v>3.9472500000000004</v>
      </c>
      <c r="G34" s="585">
        <v>4.0217000000000009</v>
      </c>
      <c r="H34" s="585">
        <v>5.2626666666666662</v>
      </c>
      <c r="I34" s="582">
        <v>4.5838333333333328</v>
      </c>
      <c r="J34" s="582">
        <v>4.2230749999999997</v>
      </c>
      <c r="K34" s="586">
        <v>4.008375</v>
      </c>
      <c r="L34" s="587">
        <v>3.7236000000000002</v>
      </c>
      <c r="M34" s="588">
        <v>3.9504000000000006</v>
      </c>
      <c r="N34" s="586">
        <v>4.5040249999999995</v>
      </c>
      <c r="O34" s="589">
        <f t="shared" si="0"/>
        <v>4.3318001736111116</v>
      </c>
      <c r="P34" s="567"/>
      <c r="Q34" s="567"/>
      <c r="R34" s="567"/>
    </row>
    <row r="35" spans="1:18" ht="12" customHeight="1" x14ac:dyDescent="0.25">
      <c r="A35" s="590"/>
      <c r="B35" s="632"/>
      <c r="E35" s="593"/>
      <c r="F35" s="567"/>
      <c r="G35" s="568"/>
      <c r="H35" s="567"/>
      <c r="I35" s="567"/>
      <c r="J35" s="567"/>
      <c r="K35" s="594"/>
      <c r="M35" s="594"/>
      <c r="N35" s="594"/>
      <c r="O35" s="595"/>
      <c r="P35" s="567"/>
      <c r="Q35" s="567"/>
      <c r="R35" s="567"/>
    </row>
    <row r="36" spans="1:18" ht="16.5" customHeight="1" x14ac:dyDescent="0.25">
      <c r="A36" s="591"/>
      <c r="B36" s="632"/>
      <c r="C36" s="567"/>
      <c r="E36" s="593"/>
      <c r="F36" s="567"/>
      <c r="G36" s="596"/>
      <c r="H36" s="567"/>
      <c r="I36" s="567"/>
      <c r="J36" s="567"/>
      <c r="K36" s="594"/>
      <c r="M36" s="594"/>
      <c r="N36" s="594"/>
      <c r="O36" s="595"/>
      <c r="P36" s="567"/>
      <c r="Q36" s="567"/>
      <c r="R36" s="567"/>
    </row>
    <row r="37" spans="1:18" ht="8.25" customHeight="1" x14ac:dyDescent="0.25">
      <c r="A37" s="591"/>
      <c r="B37" s="632"/>
      <c r="C37" s="567"/>
      <c r="E37" s="593"/>
      <c r="F37" s="567"/>
      <c r="G37" s="596"/>
      <c r="H37" s="567"/>
      <c r="I37" s="567"/>
      <c r="J37" s="567"/>
      <c r="K37" s="594"/>
      <c r="M37" s="594"/>
      <c r="N37" s="594"/>
      <c r="O37" s="595"/>
      <c r="P37" s="567"/>
      <c r="Q37" s="567"/>
      <c r="R37" s="567"/>
    </row>
    <row r="38" spans="1:18" ht="2.25" customHeight="1" x14ac:dyDescent="0.25">
      <c r="A38" s="591"/>
      <c r="B38" s="632"/>
      <c r="C38" s="567"/>
      <c r="E38" s="593"/>
      <c r="F38" s="567"/>
      <c r="G38" s="596"/>
      <c r="H38" s="567"/>
      <c r="I38" s="567"/>
      <c r="J38" s="567"/>
      <c r="K38" s="594"/>
      <c r="M38" s="594"/>
      <c r="N38" s="594"/>
      <c r="O38" s="595"/>
      <c r="P38" s="567"/>
      <c r="Q38" s="567"/>
      <c r="R38" s="567"/>
    </row>
    <row r="39" spans="1:18" ht="16.5" customHeight="1" x14ac:dyDescent="0.25">
      <c r="A39" s="726" t="s">
        <v>378</v>
      </c>
      <c r="B39" s="726"/>
      <c r="C39" s="726"/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R39" s="597"/>
    </row>
    <row r="40" spans="1:18" ht="16.5" customHeight="1" x14ac:dyDescent="0.25">
      <c r="A40" s="598"/>
      <c r="B40" s="598"/>
      <c r="C40" s="598"/>
      <c r="D40" s="598"/>
      <c r="E40" s="599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Q40" s="597"/>
      <c r="R40" s="597"/>
    </row>
    <row r="41" spans="1:18" ht="16.5" customHeight="1" x14ac:dyDescent="0.25">
      <c r="A41" s="600"/>
      <c r="B41" s="555"/>
      <c r="C41" s="555"/>
      <c r="D41" s="555"/>
      <c r="E41" s="601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Q41" s="83"/>
      <c r="R41" s="83"/>
    </row>
    <row r="42" spans="1:18" ht="16.5" customHeight="1" x14ac:dyDescent="0.25">
      <c r="A42" s="602" t="s">
        <v>0</v>
      </c>
      <c r="B42" s="558" t="s">
        <v>263</v>
      </c>
      <c r="C42" s="558" t="s">
        <v>1</v>
      </c>
      <c r="D42" s="558" t="s">
        <v>2</v>
      </c>
      <c r="E42" s="603" t="s">
        <v>3</v>
      </c>
      <c r="F42" s="557" t="s">
        <v>4</v>
      </c>
      <c r="G42" s="558" t="s">
        <v>5</v>
      </c>
      <c r="H42" s="558" t="s">
        <v>6</v>
      </c>
      <c r="I42" s="558" t="s">
        <v>7</v>
      </c>
      <c r="J42" s="558" t="s">
        <v>8</v>
      </c>
      <c r="K42" s="558" t="s">
        <v>9</v>
      </c>
      <c r="L42" s="558" t="s">
        <v>339</v>
      </c>
      <c r="M42" s="558" t="s">
        <v>11</v>
      </c>
      <c r="N42" s="558" t="s">
        <v>12</v>
      </c>
      <c r="O42" s="558" t="s">
        <v>13</v>
      </c>
      <c r="P42" s="556"/>
      <c r="Q42" s="556"/>
      <c r="R42" s="556"/>
    </row>
    <row r="43" spans="1:18" ht="16.5" customHeight="1" x14ac:dyDescent="0.25">
      <c r="A43" s="559" t="s">
        <v>363</v>
      </c>
      <c r="B43" s="630" t="s">
        <v>263</v>
      </c>
      <c r="C43" s="604">
        <v>4.5147812500000004</v>
      </c>
      <c r="D43" s="580" t="s">
        <v>380</v>
      </c>
      <c r="E43" s="580" t="s">
        <v>380</v>
      </c>
      <c r="F43" s="568"/>
      <c r="G43" s="568"/>
      <c r="H43" s="571"/>
      <c r="I43" s="604"/>
      <c r="J43" s="604"/>
      <c r="K43" s="572"/>
      <c r="L43" s="572"/>
      <c r="M43" s="572"/>
      <c r="N43" s="572"/>
      <c r="O43" s="566">
        <f t="shared" ref="O43:O53" si="1">AVERAGE(C43:N43)</f>
        <v>4.5147812500000004</v>
      </c>
      <c r="P43" s="567"/>
      <c r="Q43" s="567"/>
      <c r="R43" s="567"/>
    </row>
    <row r="44" spans="1:18" ht="16.5" customHeight="1" x14ac:dyDescent="0.25">
      <c r="A44" s="559" t="s">
        <v>33</v>
      </c>
      <c r="B44" s="630" t="s">
        <v>263</v>
      </c>
      <c r="C44" s="568">
        <v>1</v>
      </c>
      <c r="D44" s="569">
        <v>1</v>
      </c>
      <c r="E44" s="568">
        <v>1.0049999999999999</v>
      </c>
      <c r="F44" s="568">
        <v>1.0097499999999999</v>
      </c>
      <c r="G44" s="568">
        <v>1</v>
      </c>
      <c r="H44" s="571">
        <v>1</v>
      </c>
      <c r="I44" s="568">
        <v>0.92274999999999996</v>
      </c>
      <c r="J44" s="568">
        <v>0.96807500000000002</v>
      </c>
      <c r="K44" s="572">
        <v>1.0025999999999999</v>
      </c>
      <c r="L44" s="573">
        <v>1</v>
      </c>
      <c r="M44" s="572">
        <v>1</v>
      </c>
      <c r="N44" s="572">
        <v>0.998</v>
      </c>
      <c r="O44" s="566">
        <f t="shared" si="1"/>
        <v>0.99218124999999979</v>
      </c>
      <c r="P44" s="567"/>
      <c r="Q44" s="567"/>
      <c r="R44" s="567"/>
    </row>
    <row r="45" spans="1:18" ht="16.5" customHeight="1" x14ac:dyDescent="0.25">
      <c r="A45" s="559" t="s">
        <v>34</v>
      </c>
      <c r="B45" s="630" t="s">
        <v>263</v>
      </c>
      <c r="C45" s="568">
        <v>16.842583333333334</v>
      </c>
      <c r="D45" s="569">
        <v>16.966249999999999</v>
      </c>
      <c r="E45" s="568">
        <v>15.820100000000002</v>
      </c>
      <c r="F45" s="568">
        <v>14.625958333333335</v>
      </c>
      <c r="G45" s="568">
        <v>15.043141666666667</v>
      </c>
      <c r="H45" s="571">
        <v>13.7671875</v>
      </c>
      <c r="I45" s="568">
        <v>16.431999999999999</v>
      </c>
      <c r="J45" s="568">
        <v>17.471125000000001</v>
      </c>
      <c r="K45" s="572">
        <v>18.5275</v>
      </c>
      <c r="L45" s="573">
        <v>18.611700000000003</v>
      </c>
      <c r="M45" s="572">
        <v>17.736439999999998</v>
      </c>
      <c r="N45" s="572">
        <v>17.2958</v>
      </c>
      <c r="O45" s="566">
        <f t="shared" si="1"/>
        <v>16.594982152777778</v>
      </c>
      <c r="P45" s="567"/>
      <c r="Q45" s="567"/>
      <c r="R45" s="567"/>
    </row>
    <row r="46" spans="1:18" ht="16.5" customHeight="1" x14ac:dyDescent="0.25">
      <c r="A46" s="559" t="s">
        <v>364</v>
      </c>
      <c r="B46" s="630" t="s">
        <v>356</v>
      </c>
      <c r="C46" s="568">
        <v>5.2973437499999996</v>
      </c>
      <c r="D46" s="569">
        <v>6.3515625</v>
      </c>
      <c r="E46" s="568">
        <v>12.915199999999999</v>
      </c>
      <c r="F46" s="568">
        <v>16.059906250000001</v>
      </c>
      <c r="G46" s="568">
        <v>12.630841666666665</v>
      </c>
      <c r="H46" s="571">
        <v>6.2781493055555551</v>
      </c>
      <c r="I46" s="568">
        <v>4.7651250000000003</v>
      </c>
      <c r="J46" s="568">
        <v>5.2376749999999994</v>
      </c>
      <c r="K46" s="572">
        <v>4.9900249999999993</v>
      </c>
      <c r="L46" s="573">
        <v>5.1272666666666673</v>
      </c>
      <c r="M46" s="572">
        <v>5.2094399999999998</v>
      </c>
      <c r="N46" s="572">
        <v>5.1699500000000009</v>
      </c>
      <c r="O46" s="566">
        <f t="shared" si="1"/>
        <v>7.5027070949074073</v>
      </c>
      <c r="P46" s="567"/>
      <c r="Q46" s="567"/>
      <c r="R46" s="567"/>
    </row>
    <row r="47" spans="1:18" ht="16.5" customHeight="1" x14ac:dyDescent="0.25">
      <c r="A47" s="559" t="s">
        <v>35</v>
      </c>
      <c r="B47" s="630" t="s">
        <v>263</v>
      </c>
      <c r="C47" s="568">
        <v>11.448375</v>
      </c>
      <c r="D47" s="569">
        <v>11.81671875</v>
      </c>
      <c r="E47" s="568">
        <v>11.685600000000001</v>
      </c>
      <c r="F47" s="568">
        <v>9.2260416666666671</v>
      </c>
      <c r="G47" s="568">
        <v>10.397858333333332</v>
      </c>
      <c r="H47" s="571">
        <v>9.6413124999999997</v>
      </c>
      <c r="I47" s="568">
        <v>9.8966250000000002</v>
      </c>
      <c r="J47" s="568">
        <v>11.055233333333332</v>
      </c>
      <c r="K47" s="572">
        <v>11.479374999999999</v>
      </c>
      <c r="L47" s="573">
        <v>12.077816666666665</v>
      </c>
      <c r="M47" s="572">
        <v>10.524296</v>
      </c>
      <c r="N47" s="572">
        <v>10.442543749999999</v>
      </c>
      <c r="O47" s="566">
        <f t="shared" si="1"/>
        <v>10.807649666666668</v>
      </c>
      <c r="P47" s="567"/>
      <c r="Q47" s="567"/>
      <c r="R47" s="567"/>
    </row>
    <row r="48" spans="1:18" ht="16.5" customHeight="1" x14ac:dyDescent="0.25">
      <c r="A48" s="559" t="s">
        <v>317</v>
      </c>
      <c r="B48" s="630" t="s">
        <v>356</v>
      </c>
      <c r="C48" s="568">
        <v>9.7750937499999999</v>
      </c>
      <c r="D48" s="569">
        <v>9.6065625000000008</v>
      </c>
      <c r="E48" s="568">
        <v>9.7867999999999995</v>
      </c>
      <c r="F48" s="568">
        <v>9.6165833333333328</v>
      </c>
      <c r="G48" s="568">
        <v>8.9727499999999996</v>
      </c>
      <c r="H48" s="571">
        <v>10.06046875</v>
      </c>
      <c r="I48" s="568">
        <v>10.118</v>
      </c>
      <c r="J48" s="568">
        <v>10.132249999999999</v>
      </c>
      <c r="K48" s="572">
        <v>9.3109999999999999</v>
      </c>
      <c r="L48" s="573">
        <v>7.5235000000000003</v>
      </c>
      <c r="M48" s="572">
        <v>6.9536200000000008</v>
      </c>
      <c r="N48" s="572">
        <v>6.8792500000000008</v>
      </c>
      <c r="O48" s="566">
        <f t="shared" si="1"/>
        <v>9.0613231944444426</v>
      </c>
      <c r="P48" s="567"/>
      <c r="Q48" s="567"/>
      <c r="R48" s="567"/>
    </row>
    <row r="49" spans="1:18" ht="16.5" customHeight="1" x14ac:dyDescent="0.25">
      <c r="A49" s="559" t="s">
        <v>300</v>
      </c>
      <c r="B49" s="630" t="s">
        <v>356</v>
      </c>
      <c r="C49" s="568">
        <v>18</v>
      </c>
      <c r="D49" s="569">
        <v>22.799999999999997</v>
      </c>
      <c r="E49" s="568">
        <v>17.759999999999998</v>
      </c>
      <c r="F49" s="568">
        <v>22.200000000000003</v>
      </c>
      <c r="G49" s="568">
        <v>18.72</v>
      </c>
      <c r="H49" s="571">
        <v>18</v>
      </c>
      <c r="I49" s="568">
        <v>18.84</v>
      </c>
      <c r="J49" s="568">
        <v>19.440000000000001</v>
      </c>
      <c r="K49" s="572">
        <v>16.200000000000003</v>
      </c>
      <c r="L49" s="573">
        <v>21</v>
      </c>
      <c r="M49" s="572">
        <v>20.88</v>
      </c>
      <c r="N49" s="572">
        <v>20.04</v>
      </c>
      <c r="O49" s="566">
        <f t="shared" si="1"/>
        <v>19.489999999999998</v>
      </c>
      <c r="P49" s="567"/>
      <c r="Q49" s="567"/>
      <c r="R49" s="567"/>
    </row>
    <row r="50" spans="1:18" ht="16.5" customHeight="1" x14ac:dyDescent="0.25">
      <c r="A50" s="559" t="s">
        <v>36</v>
      </c>
      <c r="B50" s="630" t="s">
        <v>263</v>
      </c>
      <c r="C50" s="568">
        <v>12.617906249999999</v>
      </c>
      <c r="D50" s="569">
        <v>12.0678125</v>
      </c>
      <c r="E50" s="568">
        <v>11.9251</v>
      </c>
      <c r="F50" s="568">
        <v>11.315604166666667</v>
      </c>
      <c r="G50" s="568">
        <v>12.440441666666668</v>
      </c>
      <c r="H50" s="571">
        <v>12.17015625</v>
      </c>
      <c r="I50" s="568">
        <v>11.520875</v>
      </c>
      <c r="J50" s="568">
        <v>11.38335</v>
      </c>
      <c r="K50" s="572">
        <v>13.053966666666664</v>
      </c>
      <c r="L50" s="573">
        <v>12.633316666666666</v>
      </c>
      <c r="M50" s="572">
        <v>12.06146</v>
      </c>
      <c r="N50" s="572">
        <v>10.626875</v>
      </c>
      <c r="O50" s="566">
        <f t="shared" si="1"/>
        <v>11.984738680555559</v>
      </c>
      <c r="P50" s="567"/>
      <c r="Q50" s="567"/>
      <c r="R50" s="567"/>
    </row>
    <row r="51" spans="1:18" ht="16.5" customHeight="1" x14ac:dyDescent="0.25">
      <c r="A51" s="559" t="s">
        <v>303</v>
      </c>
      <c r="B51" s="630" t="s">
        <v>263</v>
      </c>
      <c r="C51" s="568">
        <v>2.7</v>
      </c>
      <c r="D51" s="569">
        <v>2.61</v>
      </c>
      <c r="E51" s="568">
        <v>2.5</v>
      </c>
      <c r="F51" s="568">
        <v>2.37</v>
      </c>
      <c r="G51" s="568">
        <v>2.1</v>
      </c>
      <c r="H51" s="571">
        <v>2.2200000000000002</v>
      </c>
      <c r="I51" s="568">
        <v>2.11</v>
      </c>
      <c r="J51" s="568">
        <v>3.15</v>
      </c>
      <c r="K51" s="572">
        <v>3.31</v>
      </c>
      <c r="L51" s="573">
        <v>3.56</v>
      </c>
      <c r="M51" s="572">
        <v>3.24</v>
      </c>
      <c r="N51" s="572">
        <v>3.16</v>
      </c>
      <c r="O51" s="566">
        <f t="shared" si="1"/>
        <v>2.7524999999999999</v>
      </c>
      <c r="P51" s="567"/>
      <c r="Q51" s="567"/>
      <c r="R51" s="567"/>
    </row>
    <row r="52" spans="1:18" ht="16.5" customHeight="1" x14ac:dyDescent="0.25">
      <c r="A52" s="559" t="s">
        <v>346</v>
      </c>
      <c r="B52" s="630" t="s">
        <v>263</v>
      </c>
      <c r="C52" s="568">
        <v>1.3733437500000001</v>
      </c>
      <c r="D52" s="569">
        <v>1.3756250000000001</v>
      </c>
      <c r="E52" s="568">
        <v>1.3010000000000002</v>
      </c>
      <c r="F52" s="568">
        <v>1.2630520833333334</v>
      </c>
      <c r="G52" s="568">
        <v>1.0888666666666666</v>
      </c>
      <c r="H52" s="571">
        <v>0.75879166666666653</v>
      </c>
      <c r="I52" s="568">
        <v>0.68625000000000003</v>
      </c>
      <c r="J52" s="568">
        <v>0.86425833333333346</v>
      </c>
      <c r="K52" s="572">
        <v>1.4723333333333335</v>
      </c>
      <c r="L52" s="573">
        <v>1.7071499999999999</v>
      </c>
      <c r="M52" s="572">
        <v>1.6587600000000002</v>
      </c>
      <c r="N52" s="572">
        <v>1.8915500000000001</v>
      </c>
      <c r="O52" s="566">
        <f t="shared" si="1"/>
        <v>1.286748402777778</v>
      </c>
      <c r="P52" s="567"/>
      <c r="Q52" s="567"/>
      <c r="R52" s="567"/>
    </row>
    <row r="53" spans="1:18" ht="16.5" customHeight="1" x14ac:dyDescent="0.25">
      <c r="A53" s="559" t="s">
        <v>318</v>
      </c>
      <c r="B53" s="630" t="s">
        <v>263</v>
      </c>
      <c r="C53" s="568">
        <v>1.498</v>
      </c>
      <c r="D53" s="569">
        <v>1.3909374999999999</v>
      </c>
      <c r="E53" s="568">
        <v>1.5782</v>
      </c>
      <c r="F53" s="568">
        <v>1.3592708333333332</v>
      </c>
      <c r="G53" s="568">
        <v>1.3422499999999999</v>
      </c>
      <c r="H53" s="571">
        <v>1.1484479166666666</v>
      </c>
      <c r="I53" s="568">
        <v>1.148625</v>
      </c>
      <c r="J53" s="568">
        <v>1.18605</v>
      </c>
      <c r="K53" s="572">
        <v>1.3262650000000002</v>
      </c>
      <c r="L53" s="573">
        <v>1.5554749999999999</v>
      </c>
      <c r="M53" s="572">
        <v>1.3246749999999998</v>
      </c>
      <c r="N53" s="572">
        <v>1.3644999999999998</v>
      </c>
      <c r="O53" s="566">
        <f t="shared" si="1"/>
        <v>1.3518913541666668</v>
      </c>
      <c r="P53" s="567"/>
      <c r="Q53" s="567"/>
      <c r="R53" s="567"/>
    </row>
    <row r="54" spans="1:18" ht="16.5" customHeight="1" x14ac:dyDescent="0.25">
      <c r="A54" s="559" t="s">
        <v>250</v>
      </c>
      <c r="B54" s="630" t="s">
        <v>14</v>
      </c>
      <c r="C54" s="568">
        <v>24.075781249999999</v>
      </c>
      <c r="D54" s="569">
        <v>23.8475</v>
      </c>
      <c r="E54" s="568">
        <v>23.865600000000001</v>
      </c>
      <c r="F54" s="568">
        <v>23.752333333333333</v>
      </c>
      <c r="G54" s="568">
        <v>23.667899999999996</v>
      </c>
      <c r="H54" s="571">
        <v>23.732812500000001</v>
      </c>
      <c r="I54" s="568">
        <v>23.75</v>
      </c>
      <c r="J54" s="568">
        <v>23.74</v>
      </c>
      <c r="K54" s="572">
        <v>24.083749999999998</v>
      </c>
      <c r="L54" s="605">
        <v>24.624899999999997</v>
      </c>
      <c r="M54" s="606">
        <v>24.053699999999999</v>
      </c>
      <c r="N54" s="572">
        <v>24.068750000000001</v>
      </c>
      <c r="O54" s="566">
        <f>AVERAGE(C54:N54)</f>
        <v>23.938585590277782</v>
      </c>
      <c r="P54" s="567"/>
      <c r="Q54" s="567"/>
      <c r="R54" s="567"/>
    </row>
    <row r="55" spans="1:18" ht="16.5" customHeight="1" x14ac:dyDescent="0.25">
      <c r="A55" s="559" t="s">
        <v>251</v>
      </c>
      <c r="B55" s="630" t="s">
        <v>14</v>
      </c>
      <c r="C55" s="568">
        <v>24.022343750000001</v>
      </c>
      <c r="D55" s="569">
        <v>23.8475</v>
      </c>
      <c r="E55" s="568">
        <v>23.855599999999999</v>
      </c>
      <c r="F55" s="568">
        <v>23.752333333333333</v>
      </c>
      <c r="G55" s="568">
        <v>23.667899999999996</v>
      </c>
      <c r="H55" s="571">
        <v>23.732812500000001</v>
      </c>
      <c r="I55" s="568">
        <v>23.75</v>
      </c>
      <c r="J55" s="568">
        <v>23.74</v>
      </c>
      <c r="K55" s="572">
        <v>24.044449999999998</v>
      </c>
      <c r="L55" s="605">
        <v>24.334599999999998</v>
      </c>
      <c r="M55" s="606">
        <v>23.947399999999998</v>
      </c>
      <c r="N55" s="572">
        <v>23.879249999999999</v>
      </c>
      <c r="O55" s="566">
        <f t="shared" ref="O55:O63" si="2">AVERAGE(C55:N55)</f>
        <v>23.881182465277778</v>
      </c>
      <c r="P55" s="567"/>
      <c r="Q55" s="567"/>
      <c r="R55" s="567"/>
    </row>
    <row r="56" spans="1:18" ht="16.5" customHeight="1" x14ac:dyDescent="0.25">
      <c r="A56" s="559" t="s">
        <v>372</v>
      </c>
      <c r="B56" s="630" t="s">
        <v>14</v>
      </c>
      <c r="C56" s="568">
        <v>23.791875000000001</v>
      </c>
      <c r="D56" s="569">
        <v>23.4725</v>
      </c>
      <c r="E56" s="568">
        <v>23.425599999999996</v>
      </c>
      <c r="F56" s="568">
        <v>23.227333333333334</v>
      </c>
      <c r="G56" s="568">
        <v>23.141233333333336</v>
      </c>
      <c r="H56" s="571">
        <v>22.646875000000001</v>
      </c>
      <c r="I56" s="568">
        <v>23.25</v>
      </c>
      <c r="J56" s="568">
        <v>23.24</v>
      </c>
      <c r="K56" s="572">
        <v>23.253450000000001</v>
      </c>
      <c r="L56" s="605">
        <v>23.024799999999999</v>
      </c>
      <c r="M56" s="606">
        <v>23.239699999999999</v>
      </c>
      <c r="N56" s="572">
        <v>23.337499999999999</v>
      </c>
      <c r="O56" s="566">
        <f t="shared" si="2"/>
        <v>23.254238888888889</v>
      </c>
      <c r="P56" s="567"/>
      <c r="Q56" s="567"/>
      <c r="R56" s="567"/>
    </row>
    <row r="57" spans="1:18" ht="16.5" customHeight="1" x14ac:dyDescent="0.25">
      <c r="A57" s="559" t="s">
        <v>252</v>
      </c>
      <c r="B57" s="630" t="s">
        <v>14</v>
      </c>
      <c r="C57" s="568">
        <v>14.997187500000001</v>
      </c>
      <c r="D57" s="569">
        <v>14.6015625</v>
      </c>
      <c r="E57" s="568">
        <v>13.933199999999999</v>
      </c>
      <c r="F57" s="568">
        <v>13.996083333333335</v>
      </c>
      <c r="G57" s="568">
        <v>14.248650000000001</v>
      </c>
      <c r="H57" s="571">
        <v>14.2671875</v>
      </c>
      <c r="I57" s="568">
        <v>14.843999999999999</v>
      </c>
      <c r="J57" s="568">
        <v>14.50375</v>
      </c>
      <c r="K57" s="572">
        <v>14.459074999999999</v>
      </c>
      <c r="L57" s="605">
        <v>15.309800000000001</v>
      </c>
      <c r="M57" s="606">
        <v>14.857900000000001</v>
      </c>
      <c r="N57" s="572">
        <v>14.69125</v>
      </c>
      <c r="O57" s="566">
        <f t="shared" si="2"/>
        <v>14.559137152777778</v>
      </c>
      <c r="P57" s="567"/>
      <c r="Q57" s="567"/>
      <c r="R57" s="567"/>
    </row>
    <row r="58" spans="1:18" ht="16.5" customHeight="1" x14ac:dyDescent="0.25">
      <c r="A58" s="559" t="s">
        <v>253</v>
      </c>
      <c r="B58" s="630" t="s">
        <v>14</v>
      </c>
      <c r="C58" s="568">
        <v>24.002812500000001</v>
      </c>
      <c r="D58" s="569">
        <v>23.8475</v>
      </c>
      <c r="E58" s="568">
        <v>24.055599999999998</v>
      </c>
      <c r="F58" s="568">
        <v>23.989833333333333</v>
      </c>
      <c r="G58" s="568">
        <v>23.842483333333337</v>
      </c>
      <c r="H58" s="571">
        <v>23.732812500000001</v>
      </c>
      <c r="I58" s="568">
        <v>23.75</v>
      </c>
      <c r="J58" s="568">
        <v>23.74</v>
      </c>
      <c r="K58" s="572">
        <v>23.966249999999999</v>
      </c>
      <c r="L58" s="605">
        <v>24.234999999999999</v>
      </c>
      <c r="M58" s="606">
        <v>24.013100000000001</v>
      </c>
      <c r="N58" s="572">
        <v>23.955500000000001</v>
      </c>
      <c r="O58" s="566">
        <f t="shared" si="2"/>
        <v>23.927574305555556</v>
      </c>
      <c r="P58" s="567"/>
      <c r="Q58" s="567"/>
      <c r="R58" s="567"/>
    </row>
    <row r="59" spans="1:18" ht="16.5" customHeight="1" x14ac:dyDescent="0.25">
      <c r="A59" s="559" t="s">
        <v>348</v>
      </c>
      <c r="B59" s="630" t="s">
        <v>14</v>
      </c>
      <c r="C59" s="568">
        <v>22.565750000000001</v>
      </c>
      <c r="D59" s="569">
        <v>21.85</v>
      </c>
      <c r="E59" s="568">
        <v>22.421399999999998</v>
      </c>
      <c r="F59" s="568">
        <v>21.929416666666668</v>
      </c>
      <c r="G59" s="568">
        <v>21.762666666666664</v>
      </c>
      <c r="H59" s="571">
        <v>20.865625000000001</v>
      </c>
      <c r="I59" s="568">
        <v>21.274999999999999</v>
      </c>
      <c r="J59" s="568">
        <v>21.074999999999999</v>
      </c>
      <c r="K59" s="572">
        <v>21.952500000000001</v>
      </c>
      <c r="L59" s="605">
        <v>21.574800000000003</v>
      </c>
      <c r="M59" s="606">
        <v>21.704699999999995</v>
      </c>
      <c r="N59" s="572">
        <v>21.962499999999999</v>
      </c>
      <c r="O59" s="566">
        <f t="shared" si="2"/>
        <v>21.744946527777781</v>
      </c>
      <c r="P59" s="567"/>
      <c r="Q59" s="567"/>
      <c r="R59" s="567"/>
    </row>
    <row r="60" spans="1:18" ht="16.5" customHeight="1" x14ac:dyDescent="0.25">
      <c r="A60" s="559" t="s">
        <v>349</v>
      </c>
      <c r="B60" s="630" t="s">
        <v>14</v>
      </c>
      <c r="C60" s="568">
        <v>22.595749999999999</v>
      </c>
      <c r="D60" s="569">
        <v>21.793749999999999</v>
      </c>
      <c r="E60" s="568">
        <v>22.026599999999998</v>
      </c>
      <c r="F60" s="568">
        <v>21.229416666666669</v>
      </c>
      <c r="G60" s="568">
        <v>20.858083333333333</v>
      </c>
      <c r="H60" s="571">
        <v>19.774999999999999</v>
      </c>
      <c r="I60" s="568">
        <v>20.512999999999998</v>
      </c>
      <c r="J60" s="568">
        <v>20.478750000000002</v>
      </c>
      <c r="K60" s="572">
        <v>21.298999999999999</v>
      </c>
      <c r="L60" s="605">
        <v>20.819900000000001</v>
      </c>
      <c r="M60" s="606">
        <v>21.515699999999999</v>
      </c>
      <c r="N60" s="572">
        <v>21.962499999999999</v>
      </c>
      <c r="O60" s="566">
        <f>AVERAGE(C60:N60)</f>
        <v>21.238954166666669</v>
      </c>
      <c r="P60" s="567"/>
      <c r="Q60" s="567"/>
      <c r="R60" s="567"/>
    </row>
    <row r="61" spans="1:18" ht="16.5" customHeight="1" x14ac:dyDescent="0.25">
      <c r="A61" s="559" t="s">
        <v>257</v>
      </c>
      <c r="B61" s="630" t="s">
        <v>14</v>
      </c>
      <c r="C61" s="570">
        <v>7.8759375</v>
      </c>
      <c r="D61" s="607">
        <v>8.3654687499999998</v>
      </c>
      <c r="E61" s="608">
        <v>8.7486666666666686</v>
      </c>
      <c r="F61" s="568">
        <v>8.3457395833333337</v>
      </c>
      <c r="G61" s="568">
        <v>7.666974999999999</v>
      </c>
      <c r="H61" s="571">
        <v>6.5606249999999999</v>
      </c>
      <c r="I61" s="568">
        <v>7.7398749999999996</v>
      </c>
      <c r="J61" s="568">
        <v>8.4781250000000004</v>
      </c>
      <c r="K61" s="572">
        <v>8.7835416666666664</v>
      </c>
      <c r="L61" s="605">
        <v>8.5033333333333339</v>
      </c>
      <c r="M61" s="606">
        <v>8.0727000000000011</v>
      </c>
      <c r="N61" s="572">
        <v>8.2937499999999993</v>
      </c>
      <c r="O61" s="566">
        <f>AVERAGE(C61:N61)</f>
        <v>8.1195614583333331</v>
      </c>
      <c r="P61" s="567"/>
      <c r="Q61" s="567"/>
      <c r="R61" s="567"/>
    </row>
    <row r="62" spans="1:18" ht="16.5" customHeight="1" x14ac:dyDescent="0.25">
      <c r="A62" s="559" t="s">
        <v>258</v>
      </c>
      <c r="B62" s="630" t="s">
        <v>14</v>
      </c>
      <c r="C62" s="570">
        <v>12.244125</v>
      </c>
      <c r="D62" s="607">
        <v>12.48609375</v>
      </c>
      <c r="E62" s="608">
        <v>12.5318</v>
      </c>
      <c r="F62" s="570">
        <v>12.12175</v>
      </c>
      <c r="G62" s="568">
        <v>11.409333333333333</v>
      </c>
      <c r="H62" s="571">
        <v>10.84375</v>
      </c>
      <c r="I62" s="568">
        <v>11.7</v>
      </c>
      <c r="J62" s="568">
        <v>13.344374999999999</v>
      </c>
      <c r="K62" s="572">
        <v>13.314550000000001</v>
      </c>
      <c r="L62" s="605">
        <v>12.2849</v>
      </c>
      <c r="M62" s="609">
        <v>11.8948</v>
      </c>
      <c r="N62" s="606">
        <v>12.15375</v>
      </c>
      <c r="O62" s="566">
        <f t="shared" si="2"/>
        <v>12.194102256944445</v>
      </c>
      <c r="P62" s="567"/>
      <c r="Q62" s="567"/>
      <c r="R62" s="567"/>
    </row>
    <row r="63" spans="1:18" ht="16.5" customHeight="1" x14ac:dyDescent="0.25">
      <c r="A63" s="581" t="s">
        <v>358</v>
      </c>
      <c r="B63" s="631" t="s">
        <v>263</v>
      </c>
      <c r="C63" s="610">
        <v>1.09346875</v>
      </c>
      <c r="D63" s="611">
        <v>1.079375</v>
      </c>
      <c r="E63" s="582">
        <v>1.0833000000000002</v>
      </c>
      <c r="F63" s="610">
        <v>1.0553750000000002</v>
      </c>
      <c r="G63" s="612">
        <v>1.0550249999999999</v>
      </c>
      <c r="H63" s="613">
        <v>1.012</v>
      </c>
      <c r="I63" s="582">
        <v>1</v>
      </c>
      <c r="J63" s="582">
        <v>1.0285</v>
      </c>
      <c r="K63" s="588">
        <v>1.0213000000000001</v>
      </c>
      <c r="L63" s="614">
        <v>0.95399999999999996</v>
      </c>
      <c r="M63" s="586">
        <v>0.96249000000000007</v>
      </c>
      <c r="N63" s="615">
        <v>0.98037500000000022</v>
      </c>
      <c r="O63" s="616">
        <f t="shared" si="2"/>
        <v>1.0271007291666667</v>
      </c>
      <c r="P63" s="567"/>
      <c r="Q63" s="567"/>
      <c r="R63" s="567"/>
    </row>
    <row r="64" spans="1:18" ht="12" customHeight="1" x14ac:dyDescent="0.25">
      <c r="A64" s="591"/>
      <c r="B64" s="632"/>
      <c r="C64" s="349"/>
      <c r="D64" s="569"/>
      <c r="E64" s="349"/>
      <c r="F64" s="349"/>
      <c r="G64" s="349"/>
      <c r="H64" s="350"/>
      <c r="I64" s="349"/>
      <c r="J64" s="349"/>
      <c r="K64" s="351"/>
      <c r="L64" s="352"/>
      <c r="M64" s="351"/>
      <c r="N64" s="351"/>
      <c r="O64" s="595"/>
      <c r="P64" s="567"/>
      <c r="Q64" s="567"/>
      <c r="R64" s="567"/>
    </row>
    <row r="65" spans="1:18" ht="13.5" customHeight="1" x14ac:dyDescent="0.25">
      <c r="A65" s="590" t="s">
        <v>379</v>
      </c>
      <c r="B65" s="633"/>
      <c r="D65" s="569"/>
      <c r="P65" s="618"/>
      <c r="Q65" s="618"/>
      <c r="R65" s="618"/>
    </row>
    <row r="66" spans="1:18" x14ac:dyDescent="0.25">
      <c r="A66" s="617"/>
      <c r="B66" s="633"/>
      <c r="C66" s="617"/>
      <c r="D66" s="617"/>
      <c r="E66" s="617"/>
      <c r="F66" s="617"/>
      <c r="G66" s="617"/>
      <c r="H66" s="617"/>
      <c r="I66" s="617"/>
      <c r="J66" s="617"/>
      <c r="K66" s="617"/>
      <c r="L66" s="617"/>
      <c r="M66" s="617"/>
      <c r="N66" s="617"/>
      <c r="O66" s="619"/>
      <c r="P66" s="618"/>
      <c r="Q66" s="618"/>
      <c r="R66" s="618"/>
    </row>
    <row r="67" spans="1:18" x14ac:dyDescent="0.25">
      <c r="A67" s="620"/>
      <c r="B67" s="634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619"/>
    </row>
    <row r="68" spans="1:18" x14ac:dyDescent="0.25">
      <c r="A68" s="620"/>
      <c r="B68" s="634"/>
      <c r="C68" s="617"/>
      <c r="D68" s="617"/>
      <c r="E68" s="617"/>
      <c r="F68" s="617"/>
      <c r="G68" s="617"/>
      <c r="H68" s="617"/>
      <c r="I68" s="617"/>
      <c r="J68" s="617"/>
      <c r="K68" s="617"/>
      <c r="L68" s="617"/>
      <c r="M68" s="617"/>
      <c r="N68" s="617"/>
      <c r="O68" s="619"/>
    </row>
    <row r="69" spans="1:18" x14ac:dyDescent="0.25">
      <c r="A69" s="620"/>
      <c r="B69" s="634"/>
      <c r="C69" s="617"/>
      <c r="D69" s="617"/>
      <c r="E69" s="617"/>
      <c r="F69" s="617"/>
      <c r="G69" s="617"/>
      <c r="H69" s="617"/>
      <c r="I69" s="617"/>
      <c r="J69" s="617"/>
      <c r="K69" s="617"/>
      <c r="L69" s="617"/>
      <c r="M69" s="617"/>
      <c r="N69" s="617"/>
      <c r="O69" s="619"/>
    </row>
    <row r="70" spans="1:18" x14ac:dyDescent="0.25">
      <c r="A70" s="620"/>
      <c r="B70" s="634"/>
      <c r="C70" s="617"/>
      <c r="D70" s="617"/>
      <c r="E70" s="617"/>
      <c r="F70" s="617"/>
      <c r="G70" s="617"/>
      <c r="H70" s="617"/>
      <c r="I70" s="617"/>
      <c r="J70" s="617"/>
      <c r="K70" s="617"/>
      <c r="L70" s="617"/>
      <c r="M70" s="617"/>
      <c r="N70" s="617"/>
      <c r="O70" s="619"/>
    </row>
    <row r="71" spans="1:18" x14ac:dyDescent="0.25">
      <c r="A71" s="620"/>
      <c r="B71" s="634"/>
      <c r="C71" s="621"/>
      <c r="D71" s="622"/>
      <c r="E71" s="621"/>
      <c r="F71" s="621"/>
      <c r="G71" s="621"/>
      <c r="H71" s="623"/>
      <c r="I71" s="621"/>
      <c r="J71" s="621"/>
      <c r="K71" s="624"/>
      <c r="L71" s="625"/>
      <c r="M71" s="624"/>
      <c r="N71" s="624"/>
      <c r="O71" s="626"/>
    </row>
    <row r="72" spans="1:18" x14ac:dyDescent="0.25">
      <c r="A72" s="620"/>
      <c r="B72" s="634"/>
      <c r="C72" s="627"/>
      <c r="D72" s="627"/>
      <c r="E72" s="627"/>
      <c r="F72" s="627"/>
      <c r="G72" s="627"/>
      <c r="H72" s="627"/>
      <c r="I72" s="627"/>
      <c r="J72" s="627"/>
      <c r="K72" s="627"/>
      <c r="L72" s="627"/>
      <c r="M72" s="627"/>
      <c r="N72" s="627"/>
      <c r="O72" s="626"/>
    </row>
    <row r="73" spans="1:18" x14ac:dyDescent="0.25">
      <c r="A73" s="620"/>
      <c r="B73" s="634"/>
      <c r="C73" s="621"/>
      <c r="D73" s="622"/>
      <c r="E73" s="621"/>
      <c r="F73" s="621"/>
      <c r="G73" s="621"/>
      <c r="H73" s="623"/>
      <c r="I73" s="621"/>
      <c r="J73" s="621"/>
      <c r="K73" s="624"/>
      <c r="L73" s="625"/>
      <c r="M73" s="624"/>
      <c r="N73" s="624"/>
      <c r="O73" s="619"/>
    </row>
    <row r="74" spans="1:18" x14ac:dyDescent="0.25">
      <c r="A74" s="620"/>
      <c r="B74" s="634"/>
      <c r="C74" s="617"/>
      <c r="D74" s="617"/>
      <c r="E74" s="617"/>
      <c r="F74" s="617"/>
      <c r="G74" s="617"/>
      <c r="H74" s="617"/>
      <c r="I74" s="617"/>
      <c r="J74" s="617"/>
      <c r="K74" s="617"/>
      <c r="L74" s="617"/>
      <c r="M74" s="617"/>
      <c r="N74" s="617"/>
      <c r="O74" s="619"/>
    </row>
  </sheetData>
  <mergeCells count="2">
    <mergeCell ref="A1:O1"/>
    <mergeCell ref="A39:O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5"/>
  <sheetViews>
    <sheetView tabSelected="1" topLeftCell="A85" workbookViewId="0">
      <selection activeCell="B100" sqref="B100"/>
    </sheetView>
  </sheetViews>
  <sheetFormatPr baseColWidth="10" defaultRowHeight="15" x14ac:dyDescent="0.25"/>
  <cols>
    <col min="1" max="1" width="26.28515625" style="130" customWidth="1"/>
    <col min="2" max="2" width="21.28515625" customWidth="1"/>
    <col min="3" max="3" width="13.5703125" style="179" customWidth="1"/>
    <col min="4" max="4" width="12.5703125" customWidth="1"/>
    <col min="5" max="6" width="12.85546875" customWidth="1"/>
    <col min="7" max="7" width="12.28515625" customWidth="1"/>
    <col min="8" max="8" width="10.85546875" customWidth="1"/>
    <col min="9" max="9" width="10.5703125" customWidth="1"/>
    <col min="10" max="10" width="11.28515625" customWidth="1"/>
    <col min="11" max="11" width="10" customWidth="1"/>
    <col min="12" max="12" width="11.28515625" customWidth="1"/>
    <col min="13" max="13" width="10.140625" customWidth="1"/>
    <col min="14" max="14" width="10.85546875" customWidth="1"/>
    <col min="15" max="15" width="10.140625" customWidth="1"/>
    <col min="16" max="16" width="12" customWidth="1"/>
    <col min="257" max="257" width="26.28515625" customWidth="1"/>
    <col min="258" max="258" width="21.28515625" customWidth="1"/>
    <col min="259" max="259" width="13.5703125" customWidth="1"/>
    <col min="260" max="260" width="12.5703125" customWidth="1"/>
    <col min="261" max="262" width="12.85546875" customWidth="1"/>
    <col min="263" max="263" width="12.28515625" customWidth="1"/>
    <col min="264" max="264" width="10.85546875" customWidth="1"/>
    <col min="265" max="265" width="10.5703125" customWidth="1"/>
    <col min="266" max="266" width="11.28515625" customWidth="1"/>
    <col min="267" max="267" width="10" customWidth="1"/>
    <col min="268" max="268" width="11.28515625" customWidth="1"/>
    <col min="269" max="269" width="10.140625" customWidth="1"/>
    <col min="270" max="270" width="10.85546875" customWidth="1"/>
    <col min="271" max="271" width="10.140625" customWidth="1"/>
    <col min="272" max="272" width="12" customWidth="1"/>
    <col min="513" max="513" width="26.28515625" customWidth="1"/>
    <col min="514" max="514" width="21.28515625" customWidth="1"/>
    <col min="515" max="515" width="13.5703125" customWidth="1"/>
    <col min="516" max="516" width="12.5703125" customWidth="1"/>
    <col min="517" max="518" width="12.85546875" customWidth="1"/>
    <col min="519" max="519" width="12.28515625" customWidth="1"/>
    <col min="520" max="520" width="10.85546875" customWidth="1"/>
    <col min="521" max="521" width="10.5703125" customWidth="1"/>
    <col min="522" max="522" width="11.28515625" customWidth="1"/>
    <col min="523" max="523" width="10" customWidth="1"/>
    <col min="524" max="524" width="11.28515625" customWidth="1"/>
    <col min="525" max="525" width="10.140625" customWidth="1"/>
    <col min="526" max="526" width="10.85546875" customWidth="1"/>
    <col min="527" max="527" width="10.140625" customWidth="1"/>
    <col min="528" max="528" width="12" customWidth="1"/>
    <col min="769" max="769" width="26.28515625" customWidth="1"/>
    <col min="770" max="770" width="21.28515625" customWidth="1"/>
    <col min="771" max="771" width="13.5703125" customWidth="1"/>
    <col min="772" max="772" width="12.5703125" customWidth="1"/>
    <col min="773" max="774" width="12.85546875" customWidth="1"/>
    <col min="775" max="775" width="12.28515625" customWidth="1"/>
    <col min="776" max="776" width="10.85546875" customWidth="1"/>
    <col min="777" max="777" width="10.5703125" customWidth="1"/>
    <col min="778" max="778" width="11.28515625" customWidth="1"/>
    <col min="779" max="779" width="10" customWidth="1"/>
    <col min="780" max="780" width="11.28515625" customWidth="1"/>
    <col min="781" max="781" width="10.140625" customWidth="1"/>
    <col min="782" max="782" width="10.85546875" customWidth="1"/>
    <col min="783" max="783" width="10.140625" customWidth="1"/>
    <col min="784" max="784" width="12" customWidth="1"/>
    <col min="1025" max="1025" width="26.28515625" customWidth="1"/>
    <col min="1026" max="1026" width="21.28515625" customWidth="1"/>
    <col min="1027" max="1027" width="13.5703125" customWidth="1"/>
    <col min="1028" max="1028" width="12.5703125" customWidth="1"/>
    <col min="1029" max="1030" width="12.85546875" customWidth="1"/>
    <col min="1031" max="1031" width="12.28515625" customWidth="1"/>
    <col min="1032" max="1032" width="10.85546875" customWidth="1"/>
    <col min="1033" max="1033" width="10.5703125" customWidth="1"/>
    <col min="1034" max="1034" width="11.28515625" customWidth="1"/>
    <col min="1035" max="1035" width="10" customWidth="1"/>
    <col min="1036" max="1036" width="11.28515625" customWidth="1"/>
    <col min="1037" max="1037" width="10.140625" customWidth="1"/>
    <col min="1038" max="1038" width="10.85546875" customWidth="1"/>
    <col min="1039" max="1039" width="10.140625" customWidth="1"/>
    <col min="1040" max="1040" width="12" customWidth="1"/>
    <col min="1281" max="1281" width="26.28515625" customWidth="1"/>
    <col min="1282" max="1282" width="21.28515625" customWidth="1"/>
    <col min="1283" max="1283" width="13.5703125" customWidth="1"/>
    <col min="1284" max="1284" width="12.5703125" customWidth="1"/>
    <col min="1285" max="1286" width="12.85546875" customWidth="1"/>
    <col min="1287" max="1287" width="12.28515625" customWidth="1"/>
    <col min="1288" max="1288" width="10.85546875" customWidth="1"/>
    <col min="1289" max="1289" width="10.5703125" customWidth="1"/>
    <col min="1290" max="1290" width="11.28515625" customWidth="1"/>
    <col min="1291" max="1291" width="10" customWidth="1"/>
    <col min="1292" max="1292" width="11.28515625" customWidth="1"/>
    <col min="1293" max="1293" width="10.140625" customWidth="1"/>
    <col min="1294" max="1294" width="10.85546875" customWidth="1"/>
    <col min="1295" max="1295" width="10.140625" customWidth="1"/>
    <col min="1296" max="1296" width="12" customWidth="1"/>
    <col min="1537" max="1537" width="26.28515625" customWidth="1"/>
    <col min="1538" max="1538" width="21.28515625" customWidth="1"/>
    <col min="1539" max="1539" width="13.5703125" customWidth="1"/>
    <col min="1540" max="1540" width="12.5703125" customWidth="1"/>
    <col min="1541" max="1542" width="12.85546875" customWidth="1"/>
    <col min="1543" max="1543" width="12.28515625" customWidth="1"/>
    <col min="1544" max="1544" width="10.85546875" customWidth="1"/>
    <col min="1545" max="1545" width="10.5703125" customWidth="1"/>
    <col min="1546" max="1546" width="11.28515625" customWidth="1"/>
    <col min="1547" max="1547" width="10" customWidth="1"/>
    <col min="1548" max="1548" width="11.28515625" customWidth="1"/>
    <col min="1549" max="1549" width="10.140625" customWidth="1"/>
    <col min="1550" max="1550" width="10.85546875" customWidth="1"/>
    <col min="1551" max="1551" width="10.140625" customWidth="1"/>
    <col min="1552" max="1552" width="12" customWidth="1"/>
    <col min="1793" max="1793" width="26.28515625" customWidth="1"/>
    <col min="1794" max="1794" width="21.28515625" customWidth="1"/>
    <col min="1795" max="1795" width="13.5703125" customWidth="1"/>
    <col min="1796" max="1796" width="12.5703125" customWidth="1"/>
    <col min="1797" max="1798" width="12.85546875" customWidth="1"/>
    <col min="1799" max="1799" width="12.28515625" customWidth="1"/>
    <col min="1800" max="1800" width="10.85546875" customWidth="1"/>
    <col min="1801" max="1801" width="10.5703125" customWidth="1"/>
    <col min="1802" max="1802" width="11.28515625" customWidth="1"/>
    <col min="1803" max="1803" width="10" customWidth="1"/>
    <col min="1804" max="1804" width="11.28515625" customWidth="1"/>
    <col min="1805" max="1805" width="10.140625" customWidth="1"/>
    <col min="1806" max="1806" width="10.85546875" customWidth="1"/>
    <col min="1807" max="1807" width="10.140625" customWidth="1"/>
    <col min="1808" max="1808" width="12" customWidth="1"/>
    <col min="2049" max="2049" width="26.28515625" customWidth="1"/>
    <col min="2050" max="2050" width="21.28515625" customWidth="1"/>
    <col min="2051" max="2051" width="13.5703125" customWidth="1"/>
    <col min="2052" max="2052" width="12.5703125" customWidth="1"/>
    <col min="2053" max="2054" width="12.85546875" customWidth="1"/>
    <col min="2055" max="2055" width="12.28515625" customWidth="1"/>
    <col min="2056" max="2056" width="10.85546875" customWidth="1"/>
    <col min="2057" max="2057" width="10.5703125" customWidth="1"/>
    <col min="2058" max="2058" width="11.28515625" customWidth="1"/>
    <col min="2059" max="2059" width="10" customWidth="1"/>
    <col min="2060" max="2060" width="11.28515625" customWidth="1"/>
    <col min="2061" max="2061" width="10.140625" customWidth="1"/>
    <col min="2062" max="2062" width="10.85546875" customWidth="1"/>
    <col min="2063" max="2063" width="10.140625" customWidth="1"/>
    <col min="2064" max="2064" width="12" customWidth="1"/>
    <col min="2305" max="2305" width="26.28515625" customWidth="1"/>
    <col min="2306" max="2306" width="21.28515625" customWidth="1"/>
    <col min="2307" max="2307" width="13.5703125" customWidth="1"/>
    <col min="2308" max="2308" width="12.5703125" customWidth="1"/>
    <col min="2309" max="2310" width="12.85546875" customWidth="1"/>
    <col min="2311" max="2311" width="12.28515625" customWidth="1"/>
    <col min="2312" max="2312" width="10.85546875" customWidth="1"/>
    <col min="2313" max="2313" width="10.5703125" customWidth="1"/>
    <col min="2314" max="2314" width="11.28515625" customWidth="1"/>
    <col min="2315" max="2315" width="10" customWidth="1"/>
    <col min="2316" max="2316" width="11.28515625" customWidth="1"/>
    <col min="2317" max="2317" width="10.140625" customWidth="1"/>
    <col min="2318" max="2318" width="10.85546875" customWidth="1"/>
    <col min="2319" max="2319" width="10.140625" customWidth="1"/>
    <col min="2320" max="2320" width="12" customWidth="1"/>
    <col min="2561" max="2561" width="26.28515625" customWidth="1"/>
    <col min="2562" max="2562" width="21.28515625" customWidth="1"/>
    <col min="2563" max="2563" width="13.5703125" customWidth="1"/>
    <col min="2564" max="2564" width="12.5703125" customWidth="1"/>
    <col min="2565" max="2566" width="12.85546875" customWidth="1"/>
    <col min="2567" max="2567" width="12.28515625" customWidth="1"/>
    <col min="2568" max="2568" width="10.85546875" customWidth="1"/>
    <col min="2569" max="2569" width="10.5703125" customWidth="1"/>
    <col min="2570" max="2570" width="11.28515625" customWidth="1"/>
    <col min="2571" max="2571" width="10" customWidth="1"/>
    <col min="2572" max="2572" width="11.28515625" customWidth="1"/>
    <col min="2573" max="2573" width="10.140625" customWidth="1"/>
    <col min="2574" max="2574" width="10.85546875" customWidth="1"/>
    <col min="2575" max="2575" width="10.140625" customWidth="1"/>
    <col min="2576" max="2576" width="12" customWidth="1"/>
    <col min="2817" max="2817" width="26.28515625" customWidth="1"/>
    <col min="2818" max="2818" width="21.28515625" customWidth="1"/>
    <col min="2819" max="2819" width="13.5703125" customWidth="1"/>
    <col min="2820" max="2820" width="12.5703125" customWidth="1"/>
    <col min="2821" max="2822" width="12.85546875" customWidth="1"/>
    <col min="2823" max="2823" width="12.28515625" customWidth="1"/>
    <col min="2824" max="2824" width="10.85546875" customWidth="1"/>
    <col min="2825" max="2825" width="10.5703125" customWidth="1"/>
    <col min="2826" max="2826" width="11.28515625" customWidth="1"/>
    <col min="2827" max="2827" width="10" customWidth="1"/>
    <col min="2828" max="2828" width="11.28515625" customWidth="1"/>
    <col min="2829" max="2829" width="10.140625" customWidth="1"/>
    <col min="2830" max="2830" width="10.85546875" customWidth="1"/>
    <col min="2831" max="2831" width="10.140625" customWidth="1"/>
    <col min="2832" max="2832" width="12" customWidth="1"/>
    <col min="3073" max="3073" width="26.28515625" customWidth="1"/>
    <col min="3074" max="3074" width="21.28515625" customWidth="1"/>
    <col min="3075" max="3075" width="13.5703125" customWidth="1"/>
    <col min="3076" max="3076" width="12.5703125" customWidth="1"/>
    <col min="3077" max="3078" width="12.85546875" customWidth="1"/>
    <col min="3079" max="3079" width="12.28515625" customWidth="1"/>
    <col min="3080" max="3080" width="10.85546875" customWidth="1"/>
    <col min="3081" max="3081" width="10.5703125" customWidth="1"/>
    <col min="3082" max="3082" width="11.28515625" customWidth="1"/>
    <col min="3083" max="3083" width="10" customWidth="1"/>
    <col min="3084" max="3084" width="11.28515625" customWidth="1"/>
    <col min="3085" max="3085" width="10.140625" customWidth="1"/>
    <col min="3086" max="3086" width="10.85546875" customWidth="1"/>
    <col min="3087" max="3087" width="10.140625" customWidth="1"/>
    <col min="3088" max="3088" width="12" customWidth="1"/>
    <col min="3329" max="3329" width="26.28515625" customWidth="1"/>
    <col min="3330" max="3330" width="21.28515625" customWidth="1"/>
    <col min="3331" max="3331" width="13.5703125" customWidth="1"/>
    <col min="3332" max="3332" width="12.5703125" customWidth="1"/>
    <col min="3333" max="3334" width="12.85546875" customWidth="1"/>
    <col min="3335" max="3335" width="12.28515625" customWidth="1"/>
    <col min="3336" max="3336" width="10.85546875" customWidth="1"/>
    <col min="3337" max="3337" width="10.5703125" customWidth="1"/>
    <col min="3338" max="3338" width="11.28515625" customWidth="1"/>
    <col min="3339" max="3339" width="10" customWidth="1"/>
    <col min="3340" max="3340" width="11.28515625" customWidth="1"/>
    <col min="3341" max="3341" width="10.140625" customWidth="1"/>
    <col min="3342" max="3342" width="10.85546875" customWidth="1"/>
    <col min="3343" max="3343" width="10.140625" customWidth="1"/>
    <col min="3344" max="3344" width="12" customWidth="1"/>
    <col min="3585" max="3585" width="26.28515625" customWidth="1"/>
    <col min="3586" max="3586" width="21.28515625" customWidth="1"/>
    <col min="3587" max="3587" width="13.5703125" customWidth="1"/>
    <col min="3588" max="3588" width="12.5703125" customWidth="1"/>
    <col min="3589" max="3590" width="12.85546875" customWidth="1"/>
    <col min="3591" max="3591" width="12.28515625" customWidth="1"/>
    <col min="3592" max="3592" width="10.85546875" customWidth="1"/>
    <col min="3593" max="3593" width="10.5703125" customWidth="1"/>
    <col min="3594" max="3594" width="11.28515625" customWidth="1"/>
    <col min="3595" max="3595" width="10" customWidth="1"/>
    <col min="3596" max="3596" width="11.28515625" customWidth="1"/>
    <col min="3597" max="3597" width="10.140625" customWidth="1"/>
    <col min="3598" max="3598" width="10.85546875" customWidth="1"/>
    <col min="3599" max="3599" width="10.140625" customWidth="1"/>
    <col min="3600" max="3600" width="12" customWidth="1"/>
    <col min="3841" max="3841" width="26.28515625" customWidth="1"/>
    <col min="3842" max="3842" width="21.28515625" customWidth="1"/>
    <col min="3843" max="3843" width="13.5703125" customWidth="1"/>
    <col min="3844" max="3844" width="12.5703125" customWidth="1"/>
    <col min="3845" max="3846" width="12.85546875" customWidth="1"/>
    <col min="3847" max="3847" width="12.28515625" customWidth="1"/>
    <col min="3848" max="3848" width="10.85546875" customWidth="1"/>
    <col min="3849" max="3849" width="10.5703125" customWidth="1"/>
    <col min="3850" max="3850" width="11.28515625" customWidth="1"/>
    <col min="3851" max="3851" width="10" customWidth="1"/>
    <col min="3852" max="3852" width="11.28515625" customWidth="1"/>
    <col min="3853" max="3853" width="10.140625" customWidth="1"/>
    <col min="3854" max="3854" width="10.85546875" customWidth="1"/>
    <col min="3855" max="3855" width="10.140625" customWidth="1"/>
    <col min="3856" max="3856" width="12" customWidth="1"/>
    <col min="4097" max="4097" width="26.28515625" customWidth="1"/>
    <col min="4098" max="4098" width="21.28515625" customWidth="1"/>
    <col min="4099" max="4099" width="13.5703125" customWidth="1"/>
    <col min="4100" max="4100" width="12.5703125" customWidth="1"/>
    <col min="4101" max="4102" width="12.85546875" customWidth="1"/>
    <col min="4103" max="4103" width="12.28515625" customWidth="1"/>
    <col min="4104" max="4104" width="10.85546875" customWidth="1"/>
    <col min="4105" max="4105" width="10.5703125" customWidth="1"/>
    <col min="4106" max="4106" width="11.28515625" customWidth="1"/>
    <col min="4107" max="4107" width="10" customWidth="1"/>
    <col min="4108" max="4108" width="11.28515625" customWidth="1"/>
    <col min="4109" max="4109" width="10.140625" customWidth="1"/>
    <col min="4110" max="4110" width="10.85546875" customWidth="1"/>
    <col min="4111" max="4111" width="10.140625" customWidth="1"/>
    <col min="4112" max="4112" width="12" customWidth="1"/>
    <col min="4353" max="4353" width="26.28515625" customWidth="1"/>
    <col min="4354" max="4354" width="21.28515625" customWidth="1"/>
    <col min="4355" max="4355" width="13.5703125" customWidth="1"/>
    <col min="4356" max="4356" width="12.5703125" customWidth="1"/>
    <col min="4357" max="4358" width="12.85546875" customWidth="1"/>
    <col min="4359" max="4359" width="12.28515625" customWidth="1"/>
    <col min="4360" max="4360" width="10.85546875" customWidth="1"/>
    <col min="4361" max="4361" width="10.5703125" customWidth="1"/>
    <col min="4362" max="4362" width="11.28515625" customWidth="1"/>
    <col min="4363" max="4363" width="10" customWidth="1"/>
    <col min="4364" max="4364" width="11.28515625" customWidth="1"/>
    <col min="4365" max="4365" width="10.140625" customWidth="1"/>
    <col min="4366" max="4366" width="10.85546875" customWidth="1"/>
    <col min="4367" max="4367" width="10.140625" customWidth="1"/>
    <col min="4368" max="4368" width="12" customWidth="1"/>
    <col min="4609" max="4609" width="26.28515625" customWidth="1"/>
    <col min="4610" max="4610" width="21.28515625" customWidth="1"/>
    <col min="4611" max="4611" width="13.5703125" customWidth="1"/>
    <col min="4612" max="4612" width="12.5703125" customWidth="1"/>
    <col min="4613" max="4614" width="12.85546875" customWidth="1"/>
    <col min="4615" max="4615" width="12.28515625" customWidth="1"/>
    <col min="4616" max="4616" width="10.85546875" customWidth="1"/>
    <col min="4617" max="4617" width="10.5703125" customWidth="1"/>
    <col min="4618" max="4618" width="11.28515625" customWidth="1"/>
    <col min="4619" max="4619" width="10" customWidth="1"/>
    <col min="4620" max="4620" width="11.28515625" customWidth="1"/>
    <col min="4621" max="4621" width="10.140625" customWidth="1"/>
    <col min="4622" max="4622" width="10.85546875" customWidth="1"/>
    <col min="4623" max="4623" width="10.140625" customWidth="1"/>
    <col min="4624" max="4624" width="12" customWidth="1"/>
    <col min="4865" max="4865" width="26.28515625" customWidth="1"/>
    <col min="4866" max="4866" width="21.28515625" customWidth="1"/>
    <col min="4867" max="4867" width="13.5703125" customWidth="1"/>
    <col min="4868" max="4868" width="12.5703125" customWidth="1"/>
    <col min="4869" max="4870" width="12.85546875" customWidth="1"/>
    <col min="4871" max="4871" width="12.28515625" customWidth="1"/>
    <col min="4872" max="4872" width="10.85546875" customWidth="1"/>
    <col min="4873" max="4873" width="10.5703125" customWidth="1"/>
    <col min="4874" max="4874" width="11.28515625" customWidth="1"/>
    <col min="4875" max="4875" width="10" customWidth="1"/>
    <col min="4876" max="4876" width="11.28515625" customWidth="1"/>
    <col min="4877" max="4877" width="10.140625" customWidth="1"/>
    <col min="4878" max="4878" width="10.85546875" customWidth="1"/>
    <col min="4879" max="4879" width="10.140625" customWidth="1"/>
    <col min="4880" max="4880" width="12" customWidth="1"/>
    <col min="5121" max="5121" width="26.28515625" customWidth="1"/>
    <col min="5122" max="5122" width="21.28515625" customWidth="1"/>
    <col min="5123" max="5123" width="13.5703125" customWidth="1"/>
    <col min="5124" max="5124" width="12.5703125" customWidth="1"/>
    <col min="5125" max="5126" width="12.85546875" customWidth="1"/>
    <col min="5127" max="5127" width="12.28515625" customWidth="1"/>
    <col min="5128" max="5128" width="10.85546875" customWidth="1"/>
    <col min="5129" max="5129" width="10.5703125" customWidth="1"/>
    <col min="5130" max="5130" width="11.28515625" customWidth="1"/>
    <col min="5131" max="5131" width="10" customWidth="1"/>
    <col min="5132" max="5132" width="11.28515625" customWidth="1"/>
    <col min="5133" max="5133" width="10.140625" customWidth="1"/>
    <col min="5134" max="5134" width="10.85546875" customWidth="1"/>
    <col min="5135" max="5135" width="10.140625" customWidth="1"/>
    <col min="5136" max="5136" width="12" customWidth="1"/>
    <col min="5377" max="5377" width="26.28515625" customWidth="1"/>
    <col min="5378" max="5378" width="21.28515625" customWidth="1"/>
    <col min="5379" max="5379" width="13.5703125" customWidth="1"/>
    <col min="5380" max="5380" width="12.5703125" customWidth="1"/>
    <col min="5381" max="5382" width="12.85546875" customWidth="1"/>
    <col min="5383" max="5383" width="12.28515625" customWidth="1"/>
    <col min="5384" max="5384" width="10.85546875" customWidth="1"/>
    <col min="5385" max="5385" width="10.5703125" customWidth="1"/>
    <col min="5386" max="5386" width="11.28515625" customWidth="1"/>
    <col min="5387" max="5387" width="10" customWidth="1"/>
    <col min="5388" max="5388" width="11.28515625" customWidth="1"/>
    <col min="5389" max="5389" width="10.140625" customWidth="1"/>
    <col min="5390" max="5390" width="10.85546875" customWidth="1"/>
    <col min="5391" max="5391" width="10.140625" customWidth="1"/>
    <col min="5392" max="5392" width="12" customWidth="1"/>
    <col min="5633" max="5633" width="26.28515625" customWidth="1"/>
    <col min="5634" max="5634" width="21.28515625" customWidth="1"/>
    <col min="5635" max="5635" width="13.5703125" customWidth="1"/>
    <col min="5636" max="5636" width="12.5703125" customWidth="1"/>
    <col min="5637" max="5638" width="12.85546875" customWidth="1"/>
    <col min="5639" max="5639" width="12.28515625" customWidth="1"/>
    <col min="5640" max="5640" width="10.85546875" customWidth="1"/>
    <col min="5641" max="5641" width="10.5703125" customWidth="1"/>
    <col min="5642" max="5642" width="11.28515625" customWidth="1"/>
    <col min="5643" max="5643" width="10" customWidth="1"/>
    <col min="5644" max="5644" width="11.28515625" customWidth="1"/>
    <col min="5645" max="5645" width="10.140625" customWidth="1"/>
    <col min="5646" max="5646" width="10.85546875" customWidth="1"/>
    <col min="5647" max="5647" width="10.140625" customWidth="1"/>
    <col min="5648" max="5648" width="12" customWidth="1"/>
    <col min="5889" max="5889" width="26.28515625" customWidth="1"/>
    <col min="5890" max="5890" width="21.28515625" customWidth="1"/>
    <col min="5891" max="5891" width="13.5703125" customWidth="1"/>
    <col min="5892" max="5892" width="12.5703125" customWidth="1"/>
    <col min="5893" max="5894" width="12.85546875" customWidth="1"/>
    <col min="5895" max="5895" width="12.28515625" customWidth="1"/>
    <col min="5896" max="5896" width="10.85546875" customWidth="1"/>
    <col min="5897" max="5897" width="10.5703125" customWidth="1"/>
    <col min="5898" max="5898" width="11.28515625" customWidth="1"/>
    <col min="5899" max="5899" width="10" customWidth="1"/>
    <col min="5900" max="5900" width="11.28515625" customWidth="1"/>
    <col min="5901" max="5901" width="10.140625" customWidth="1"/>
    <col min="5902" max="5902" width="10.85546875" customWidth="1"/>
    <col min="5903" max="5903" width="10.140625" customWidth="1"/>
    <col min="5904" max="5904" width="12" customWidth="1"/>
    <col min="6145" max="6145" width="26.28515625" customWidth="1"/>
    <col min="6146" max="6146" width="21.28515625" customWidth="1"/>
    <col min="6147" max="6147" width="13.5703125" customWidth="1"/>
    <col min="6148" max="6148" width="12.5703125" customWidth="1"/>
    <col min="6149" max="6150" width="12.85546875" customWidth="1"/>
    <col min="6151" max="6151" width="12.28515625" customWidth="1"/>
    <col min="6152" max="6152" width="10.85546875" customWidth="1"/>
    <col min="6153" max="6153" width="10.5703125" customWidth="1"/>
    <col min="6154" max="6154" width="11.28515625" customWidth="1"/>
    <col min="6155" max="6155" width="10" customWidth="1"/>
    <col min="6156" max="6156" width="11.28515625" customWidth="1"/>
    <col min="6157" max="6157" width="10.140625" customWidth="1"/>
    <col min="6158" max="6158" width="10.85546875" customWidth="1"/>
    <col min="6159" max="6159" width="10.140625" customWidth="1"/>
    <col min="6160" max="6160" width="12" customWidth="1"/>
    <col min="6401" max="6401" width="26.28515625" customWidth="1"/>
    <col min="6402" max="6402" width="21.28515625" customWidth="1"/>
    <col min="6403" max="6403" width="13.5703125" customWidth="1"/>
    <col min="6404" max="6404" width="12.5703125" customWidth="1"/>
    <col min="6405" max="6406" width="12.85546875" customWidth="1"/>
    <col min="6407" max="6407" width="12.28515625" customWidth="1"/>
    <col min="6408" max="6408" width="10.85546875" customWidth="1"/>
    <col min="6409" max="6409" width="10.5703125" customWidth="1"/>
    <col min="6410" max="6410" width="11.28515625" customWidth="1"/>
    <col min="6411" max="6411" width="10" customWidth="1"/>
    <col min="6412" max="6412" width="11.28515625" customWidth="1"/>
    <col min="6413" max="6413" width="10.140625" customWidth="1"/>
    <col min="6414" max="6414" width="10.85546875" customWidth="1"/>
    <col min="6415" max="6415" width="10.140625" customWidth="1"/>
    <col min="6416" max="6416" width="12" customWidth="1"/>
    <col min="6657" max="6657" width="26.28515625" customWidth="1"/>
    <col min="6658" max="6658" width="21.28515625" customWidth="1"/>
    <col min="6659" max="6659" width="13.5703125" customWidth="1"/>
    <col min="6660" max="6660" width="12.5703125" customWidth="1"/>
    <col min="6661" max="6662" width="12.85546875" customWidth="1"/>
    <col min="6663" max="6663" width="12.28515625" customWidth="1"/>
    <col min="6664" max="6664" width="10.85546875" customWidth="1"/>
    <col min="6665" max="6665" width="10.5703125" customWidth="1"/>
    <col min="6666" max="6666" width="11.28515625" customWidth="1"/>
    <col min="6667" max="6667" width="10" customWidth="1"/>
    <col min="6668" max="6668" width="11.28515625" customWidth="1"/>
    <col min="6669" max="6669" width="10.140625" customWidth="1"/>
    <col min="6670" max="6670" width="10.85546875" customWidth="1"/>
    <col min="6671" max="6671" width="10.140625" customWidth="1"/>
    <col min="6672" max="6672" width="12" customWidth="1"/>
    <col min="6913" max="6913" width="26.28515625" customWidth="1"/>
    <col min="6914" max="6914" width="21.28515625" customWidth="1"/>
    <col min="6915" max="6915" width="13.5703125" customWidth="1"/>
    <col min="6916" max="6916" width="12.5703125" customWidth="1"/>
    <col min="6917" max="6918" width="12.85546875" customWidth="1"/>
    <col min="6919" max="6919" width="12.28515625" customWidth="1"/>
    <col min="6920" max="6920" width="10.85546875" customWidth="1"/>
    <col min="6921" max="6921" width="10.5703125" customWidth="1"/>
    <col min="6922" max="6922" width="11.28515625" customWidth="1"/>
    <col min="6923" max="6923" width="10" customWidth="1"/>
    <col min="6924" max="6924" width="11.28515625" customWidth="1"/>
    <col min="6925" max="6925" width="10.140625" customWidth="1"/>
    <col min="6926" max="6926" width="10.85546875" customWidth="1"/>
    <col min="6927" max="6927" width="10.140625" customWidth="1"/>
    <col min="6928" max="6928" width="12" customWidth="1"/>
    <col min="7169" max="7169" width="26.28515625" customWidth="1"/>
    <col min="7170" max="7170" width="21.28515625" customWidth="1"/>
    <col min="7171" max="7171" width="13.5703125" customWidth="1"/>
    <col min="7172" max="7172" width="12.5703125" customWidth="1"/>
    <col min="7173" max="7174" width="12.85546875" customWidth="1"/>
    <col min="7175" max="7175" width="12.28515625" customWidth="1"/>
    <col min="7176" max="7176" width="10.85546875" customWidth="1"/>
    <col min="7177" max="7177" width="10.5703125" customWidth="1"/>
    <col min="7178" max="7178" width="11.28515625" customWidth="1"/>
    <col min="7179" max="7179" width="10" customWidth="1"/>
    <col min="7180" max="7180" width="11.28515625" customWidth="1"/>
    <col min="7181" max="7181" width="10.140625" customWidth="1"/>
    <col min="7182" max="7182" width="10.85546875" customWidth="1"/>
    <col min="7183" max="7183" width="10.140625" customWidth="1"/>
    <col min="7184" max="7184" width="12" customWidth="1"/>
    <col min="7425" max="7425" width="26.28515625" customWidth="1"/>
    <col min="7426" max="7426" width="21.28515625" customWidth="1"/>
    <col min="7427" max="7427" width="13.5703125" customWidth="1"/>
    <col min="7428" max="7428" width="12.5703125" customWidth="1"/>
    <col min="7429" max="7430" width="12.85546875" customWidth="1"/>
    <col min="7431" max="7431" width="12.28515625" customWidth="1"/>
    <col min="7432" max="7432" width="10.85546875" customWidth="1"/>
    <col min="7433" max="7433" width="10.5703125" customWidth="1"/>
    <col min="7434" max="7434" width="11.28515625" customWidth="1"/>
    <col min="7435" max="7435" width="10" customWidth="1"/>
    <col min="7436" max="7436" width="11.28515625" customWidth="1"/>
    <col min="7437" max="7437" width="10.140625" customWidth="1"/>
    <col min="7438" max="7438" width="10.85546875" customWidth="1"/>
    <col min="7439" max="7439" width="10.140625" customWidth="1"/>
    <col min="7440" max="7440" width="12" customWidth="1"/>
    <col min="7681" max="7681" width="26.28515625" customWidth="1"/>
    <col min="7682" max="7682" width="21.28515625" customWidth="1"/>
    <col min="7683" max="7683" width="13.5703125" customWidth="1"/>
    <col min="7684" max="7684" width="12.5703125" customWidth="1"/>
    <col min="7685" max="7686" width="12.85546875" customWidth="1"/>
    <col min="7687" max="7687" width="12.28515625" customWidth="1"/>
    <col min="7688" max="7688" width="10.85546875" customWidth="1"/>
    <col min="7689" max="7689" width="10.5703125" customWidth="1"/>
    <col min="7690" max="7690" width="11.28515625" customWidth="1"/>
    <col min="7691" max="7691" width="10" customWidth="1"/>
    <col min="7692" max="7692" width="11.28515625" customWidth="1"/>
    <col min="7693" max="7693" width="10.140625" customWidth="1"/>
    <col min="7694" max="7694" width="10.85546875" customWidth="1"/>
    <col min="7695" max="7695" width="10.140625" customWidth="1"/>
    <col min="7696" max="7696" width="12" customWidth="1"/>
    <col min="7937" max="7937" width="26.28515625" customWidth="1"/>
    <col min="7938" max="7938" width="21.28515625" customWidth="1"/>
    <col min="7939" max="7939" width="13.5703125" customWidth="1"/>
    <col min="7940" max="7940" width="12.5703125" customWidth="1"/>
    <col min="7941" max="7942" width="12.85546875" customWidth="1"/>
    <col min="7943" max="7943" width="12.28515625" customWidth="1"/>
    <col min="7944" max="7944" width="10.85546875" customWidth="1"/>
    <col min="7945" max="7945" width="10.5703125" customWidth="1"/>
    <col min="7946" max="7946" width="11.28515625" customWidth="1"/>
    <col min="7947" max="7947" width="10" customWidth="1"/>
    <col min="7948" max="7948" width="11.28515625" customWidth="1"/>
    <col min="7949" max="7949" width="10.140625" customWidth="1"/>
    <col min="7950" max="7950" width="10.85546875" customWidth="1"/>
    <col min="7951" max="7951" width="10.140625" customWidth="1"/>
    <col min="7952" max="7952" width="12" customWidth="1"/>
    <col min="8193" max="8193" width="26.28515625" customWidth="1"/>
    <col min="8194" max="8194" width="21.28515625" customWidth="1"/>
    <col min="8195" max="8195" width="13.5703125" customWidth="1"/>
    <col min="8196" max="8196" width="12.5703125" customWidth="1"/>
    <col min="8197" max="8198" width="12.85546875" customWidth="1"/>
    <col min="8199" max="8199" width="12.28515625" customWidth="1"/>
    <col min="8200" max="8200" width="10.85546875" customWidth="1"/>
    <col min="8201" max="8201" width="10.5703125" customWidth="1"/>
    <col min="8202" max="8202" width="11.28515625" customWidth="1"/>
    <col min="8203" max="8203" width="10" customWidth="1"/>
    <col min="8204" max="8204" width="11.28515625" customWidth="1"/>
    <col min="8205" max="8205" width="10.140625" customWidth="1"/>
    <col min="8206" max="8206" width="10.85546875" customWidth="1"/>
    <col min="8207" max="8207" width="10.140625" customWidth="1"/>
    <col min="8208" max="8208" width="12" customWidth="1"/>
    <col min="8449" max="8449" width="26.28515625" customWidth="1"/>
    <col min="8450" max="8450" width="21.28515625" customWidth="1"/>
    <col min="8451" max="8451" width="13.5703125" customWidth="1"/>
    <col min="8452" max="8452" width="12.5703125" customWidth="1"/>
    <col min="8453" max="8454" width="12.85546875" customWidth="1"/>
    <col min="8455" max="8455" width="12.28515625" customWidth="1"/>
    <col min="8456" max="8456" width="10.85546875" customWidth="1"/>
    <col min="8457" max="8457" width="10.5703125" customWidth="1"/>
    <col min="8458" max="8458" width="11.28515625" customWidth="1"/>
    <col min="8459" max="8459" width="10" customWidth="1"/>
    <col min="8460" max="8460" width="11.28515625" customWidth="1"/>
    <col min="8461" max="8461" width="10.140625" customWidth="1"/>
    <col min="8462" max="8462" width="10.85546875" customWidth="1"/>
    <col min="8463" max="8463" width="10.140625" customWidth="1"/>
    <col min="8464" max="8464" width="12" customWidth="1"/>
    <col min="8705" max="8705" width="26.28515625" customWidth="1"/>
    <col min="8706" max="8706" width="21.28515625" customWidth="1"/>
    <col min="8707" max="8707" width="13.5703125" customWidth="1"/>
    <col min="8708" max="8708" width="12.5703125" customWidth="1"/>
    <col min="8709" max="8710" width="12.85546875" customWidth="1"/>
    <col min="8711" max="8711" width="12.28515625" customWidth="1"/>
    <col min="8712" max="8712" width="10.85546875" customWidth="1"/>
    <col min="8713" max="8713" width="10.5703125" customWidth="1"/>
    <col min="8714" max="8714" width="11.28515625" customWidth="1"/>
    <col min="8715" max="8715" width="10" customWidth="1"/>
    <col min="8716" max="8716" width="11.28515625" customWidth="1"/>
    <col min="8717" max="8717" width="10.140625" customWidth="1"/>
    <col min="8718" max="8718" width="10.85546875" customWidth="1"/>
    <col min="8719" max="8719" width="10.140625" customWidth="1"/>
    <col min="8720" max="8720" width="12" customWidth="1"/>
    <col min="8961" max="8961" width="26.28515625" customWidth="1"/>
    <col min="8962" max="8962" width="21.28515625" customWidth="1"/>
    <col min="8963" max="8963" width="13.5703125" customWidth="1"/>
    <col min="8964" max="8964" width="12.5703125" customWidth="1"/>
    <col min="8965" max="8966" width="12.85546875" customWidth="1"/>
    <col min="8967" max="8967" width="12.28515625" customWidth="1"/>
    <col min="8968" max="8968" width="10.85546875" customWidth="1"/>
    <col min="8969" max="8969" width="10.5703125" customWidth="1"/>
    <col min="8970" max="8970" width="11.28515625" customWidth="1"/>
    <col min="8971" max="8971" width="10" customWidth="1"/>
    <col min="8972" max="8972" width="11.28515625" customWidth="1"/>
    <col min="8973" max="8973" width="10.140625" customWidth="1"/>
    <col min="8974" max="8974" width="10.85546875" customWidth="1"/>
    <col min="8975" max="8975" width="10.140625" customWidth="1"/>
    <col min="8976" max="8976" width="12" customWidth="1"/>
    <col min="9217" max="9217" width="26.28515625" customWidth="1"/>
    <col min="9218" max="9218" width="21.28515625" customWidth="1"/>
    <col min="9219" max="9219" width="13.5703125" customWidth="1"/>
    <col min="9220" max="9220" width="12.5703125" customWidth="1"/>
    <col min="9221" max="9222" width="12.85546875" customWidth="1"/>
    <col min="9223" max="9223" width="12.28515625" customWidth="1"/>
    <col min="9224" max="9224" width="10.85546875" customWidth="1"/>
    <col min="9225" max="9225" width="10.5703125" customWidth="1"/>
    <col min="9226" max="9226" width="11.28515625" customWidth="1"/>
    <col min="9227" max="9227" width="10" customWidth="1"/>
    <col min="9228" max="9228" width="11.28515625" customWidth="1"/>
    <col min="9229" max="9229" width="10.140625" customWidth="1"/>
    <col min="9230" max="9230" width="10.85546875" customWidth="1"/>
    <col min="9231" max="9231" width="10.140625" customWidth="1"/>
    <col min="9232" max="9232" width="12" customWidth="1"/>
    <col min="9473" max="9473" width="26.28515625" customWidth="1"/>
    <col min="9474" max="9474" width="21.28515625" customWidth="1"/>
    <col min="9475" max="9475" width="13.5703125" customWidth="1"/>
    <col min="9476" max="9476" width="12.5703125" customWidth="1"/>
    <col min="9477" max="9478" width="12.85546875" customWidth="1"/>
    <col min="9479" max="9479" width="12.28515625" customWidth="1"/>
    <col min="9480" max="9480" width="10.85546875" customWidth="1"/>
    <col min="9481" max="9481" width="10.5703125" customWidth="1"/>
    <col min="9482" max="9482" width="11.28515625" customWidth="1"/>
    <col min="9483" max="9483" width="10" customWidth="1"/>
    <col min="9484" max="9484" width="11.28515625" customWidth="1"/>
    <col min="9485" max="9485" width="10.140625" customWidth="1"/>
    <col min="9486" max="9486" width="10.85546875" customWidth="1"/>
    <col min="9487" max="9487" width="10.140625" customWidth="1"/>
    <col min="9488" max="9488" width="12" customWidth="1"/>
    <col min="9729" max="9729" width="26.28515625" customWidth="1"/>
    <col min="9730" max="9730" width="21.28515625" customWidth="1"/>
    <col min="9731" max="9731" width="13.5703125" customWidth="1"/>
    <col min="9732" max="9732" width="12.5703125" customWidth="1"/>
    <col min="9733" max="9734" width="12.85546875" customWidth="1"/>
    <col min="9735" max="9735" width="12.28515625" customWidth="1"/>
    <col min="9736" max="9736" width="10.85546875" customWidth="1"/>
    <col min="9737" max="9737" width="10.5703125" customWidth="1"/>
    <col min="9738" max="9738" width="11.28515625" customWidth="1"/>
    <col min="9739" max="9739" width="10" customWidth="1"/>
    <col min="9740" max="9740" width="11.28515625" customWidth="1"/>
    <col min="9741" max="9741" width="10.140625" customWidth="1"/>
    <col min="9742" max="9742" width="10.85546875" customWidth="1"/>
    <col min="9743" max="9743" width="10.140625" customWidth="1"/>
    <col min="9744" max="9744" width="12" customWidth="1"/>
    <col min="9985" max="9985" width="26.28515625" customWidth="1"/>
    <col min="9986" max="9986" width="21.28515625" customWidth="1"/>
    <col min="9987" max="9987" width="13.5703125" customWidth="1"/>
    <col min="9988" max="9988" width="12.5703125" customWidth="1"/>
    <col min="9989" max="9990" width="12.85546875" customWidth="1"/>
    <col min="9991" max="9991" width="12.28515625" customWidth="1"/>
    <col min="9992" max="9992" width="10.85546875" customWidth="1"/>
    <col min="9993" max="9993" width="10.5703125" customWidth="1"/>
    <col min="9994" max="9994" width="11.28515625" customWidth="1"/>
    <col min="9995" max="9995" width="10" customWidth="1"/>
    <col min="9996" max="9996" width="11.28515625" customWidth="1"/>
    <col min="9997" max="9997" width="10.140625" customWidth="1"/>
    <col min="9998" max="9998" width="10.85546875" customWidth="1"/>
    <col min="9999" max="9999" width="10.140625" customWidth="1"/>
    <col min="10000" max="10000" width="12" customWidth="1"/>
    <col min="10241" max="10241" width="26.28515625" customWidth="1"/>
    <col min="10242" max="10242" width="21.28515625" customWidth="1"/>
    <col min="10243" max="10243" width="13.5703125" customWidth="1"/>
    <col min="10244" max="10244" width="12.5703125" customWidth="1"/>
    <col min="10245" max="10246" width="12.85546875" customWidth="1"/>
    <col min="10247" max="10247" width="12.28515625" customWidth="1"/>
    <col min="10248" max="10248" width="10.85546875" customWidth="1"/>
    <col min="10249" max="10249" width="10.5703125" customWidth="1"/>
    <col min="10250" max="10250" width="11.28515625" customWidth="1"/>
    <col min="10251" max="10251" width="10" customWidth="1"/>
    <col min="10252" max="10252" width="11.28515625" customWidth="1"/>
    <col min="10253" max="10253" width="10.140625" customWidth="1"/>
    <col min="10254" max="10254" width="10.85546875" customWidth="1"/>
    <col min="10255" max="10255" width="10.140625" customWidth="1"/>
    <col min="10256" max="10256" width="12" customWidth="1"/>
    <col min="10497" max="10497" width="26.28515625" customWidth="1"/>
    <col min="10498" max="10498" width="21.28515625" customWidth="1"/>
    <col min="10499" max="10499" width="13.5703125" customWidth="1"/>
    <col min="10500" max="10500" width="12.5703125" customWidth="1"/>
    <col min="10501" max="10502" width="12.85546875" customWidth="1"/>
    <col min="10503" max="10503" width="12.28515625" customWidth="1"/>
    <col min="10504" max="10504" width="10.85546875" customWidth="1"/>
    <col min="10505" max="10505" width="10.5703125" customWidth="1"/>
    <col min="10506" max="10506" width="11.28515625" customWidth="1"/>
    <col min="10507" max="10507" width="10" customWidth="1"/>
    <col min="10508" max="10508" width="11.28515625" customWidth="1"/>
    <col min="10509" max="10509" width="10.140625" customWidth="1"/>
    <col min="10510" max="10510" width="10.85546875" customWidth="1"/>
    <col min="10511" max="10511" width="10.140625" customWidth="1"/>
    <col min="10512" max="10512" width="12" customWidth="1"/>
    <col min="10753" max="10753" width="26.28515625" customWidth="1"/>
    <col min="10754" max="10754" width="21.28515625" customWidth="1"/>
    <col min="10755" max="10755" width="13.5703125" customWidth="1"/>
    <col min="10756" max="10756" width="12.5703125" customWidth="1"/>
    <col min="10757" max="10758" width="12.85546875" customWidth="1"/>
    <col min="10759" max="10759" width="12.28515625" customWidth="1"/>
    <col min="10760" max="10760" width="10.85546875" customWidth="1"/>
    <col min="10761" max="10761" width="10.5703125" customWidth="1"/>
    <col min="10762" max="10762" width="11.28515625" customWidth="1"/>
    <col min="10763" max="10763" width="10" customWidth="1"/>
    <col min="10764" max="10764" width="11.28515625" customWidth="1"/>
    <col min="10765" max="10765" width="10.140625" customWidth="1"/>
    <col min="10766" max="10766" width="10.85546875" customWidth="1"/>
    <col min="10767" max="10767" width="10.140625" customWidth="1"/>
    <col min="10768" max="10768" width="12" customWidth="1"/>
    <col min="11009" max="11009" width="26.28515625" customWidth="1"/>
    <col min="11010" max="11010" width="21.28515625" customWidth="1"/>
    <col min="11011" max="11011" width="13.5703125" customWidth="1"/>
    <col min="11012" max="11012" width="12.5703125" customWidth="1"/>
    <col min="11013" max="11014" width="12.85546875" customWidth="1"/>
    <col min="11015" max="11015" width="12.28515625" customWidth="1"/>
    <col min="11016" max="11016" width="10.85546875" customWidth="1"/>
    <col min="11017" max="11017" width="10.5703125" customWidth="1"/>
    <col min="11018" max="11018" width="11.28515625" customWidth="1"/>
    <col min="11019" max="11019" width="10" customWidth="1"/>
    <col min="11020" max="11020" width="11.28515625" customWidth="1"/>
    <col min="11021" max="11021" width="10.140625" customWidth="1"/>
    <col min="11022" max="11022" width="10.85546875" customWidth="1"/>
    <col min="11023" max="11023" width="10.140625" customWidth="1"/>
    <col min="11024" max="11024" width="12" customWidth="1"/>
    <col min="11265" max="11265" width="26.28515625" customWidth="1"/>
    <col min="11266" max="11266" width="21.28515625" customWidth="1"/>
    <col min="11267" max="11267" width="13.5703125" customWidth="1"/>
    <col min="11268" max="11268" width="12.5703125" customWidth="1"/>
    <col min="11269" max="11270" width="12.85546875" customWidth="1"/>
    <col min="11271" max="11271" width="12.28515625" customWidth="1"/>
    <col min="11272" max="11272" width="10.85546875" customWidth="1"/>
    <col min="11273" max="11273" width="10.5703125" customWidth="1"/>
    <col min="11274" max="11274" width="11.28515625" customWidth="1"/>
    <col min="11275" max="11275" width="10" customWidth="1"/>
    <col min="11276" max="11276" width="11.28515625" customWidth="1"/>
    <col min="11277" max="11277" width="10.140625" customWidth="1"/>
    <col min="11278" max="11278" width="10.85546875" customWidth="1"/>
    <col min="11279" max="11279" width="10.140625" customWidth="1"/>
    <col min="11280" max="11280" width="12" customWidth="1"/>
    <col min="11521" max="11521" width="26.28515625" customWidth="1"/>
    <col min="11522" max="11522" width="21.28515625" customWidth="1"/>
    <col min="11523" max="11523" width="13.5703125" customWidth="1"/>
    <col min="11524" max="11524" width="12.5703125" customWidth="1"/>
    <col min="11525" max="11526" width="12.85546875" customWidth="1"/>
    <col min="11527" max="11527" width="12.28515625" customWidth="1"/>
    <col min="11528" max="11528" width="10.85546875" customWidth="1"/>
    <col min="11529" max="11529" width="10.5703125" customWidth="1"/>
    <col min="11530" max="11530" width="11.28515625" customWidth="1"/>
    <col min="11531" max="11531" width="10" customWidth="1"/>
    <col min="11532" max="11532" width="11.28515625" customWidth="1"/>
    <col min="11533" max="11533" width="10.140625" customWidth="1"/>
    <col min="11534" max="11534" width="10.85546875" customWidth="1"/>
    <col min="11535" max="11535" width="10.140625" customWidth="1"/>
    <col min="11536" max="11536" width="12" customWidth="1"/>
    <col min="11777" max="11777" width="26.28515625" customWidth="1"/>
    <col min="11778" max="11778" width="21.28515625" customWidth="1"/>
    <col min="11779" max="11779" width="13.5703125" customWidth="1"/>
    <col min="11780" max="11780" width="12.5703125" customWidth="1"/>
    <col min="11781" max="11782" width="12.85546875" customWidth="1"/>
    <col min="11783" max="11783" width="12.28515625" customWidth="1"/>
    <col min="11784" max="11784" width="10.85546875" customWidth="1"/>
    <col min="11785" max="11785" width="10.5703125" customWidth="1"/>
    <col min="11786" max="11786" width="11.28515625" customWidth="1"/>
    <col min="11787" max="11787" width="10" customWidth="1"/>
    <col min="11788" max="11788" width="11.28515625" customWidth="1"/>
    <col min="11789" max="11789" width="10.140625" customWidth="1"/>
    <col min="11790" max="11790" width="10.85546875" customWidth="1"/>
    <col min="11791" max="11791" width="10.140625" customWidth="1"/>
    <col min="11792" max="11792" width="12" customWidth="1"/>
    <col min="12033" max="12033" width="26.28515625" customWidth="1"/>
    <col min="12034" max="12034" width="21.28515625" customWidth="1"/>
    <col min="12035" max="12035" width="13.5703125" customWidth="1"/>
    <col min="12036" max="12036" width="12.5703125" customWidth="1"/>
    <col min="12037" max="12038" width="12.85546875" customWidth="1"/>
    <col min="12039" max="12039" width="12.28515625" customWidth="1"/>
    <col min="12040" max="12040" width="10.85546875" customWidth="1"/>
    <col min="12041" max="12041" width="10.5703125" customWidth="1"/>
    <col min="12042" max="12042" width="11.28515625" customWidth="1"/>
    <col min="12043" max="12043" width="10" customWidth="1"/>
    <col min="12044" max="12044" width="11.28515625" customWidth="1"/>
    <col min="12045" max="12045" width="10.140625" customWidth="1"/>
    <col min="12046" max="12046" width="10.85546875" customWidth="1"/>
    <col min="12047" max="12047" width="10.140625" customWidth="1"/>
    <col min="12048" max="12048" width="12" customWidth="1"/>
    <col min="12289" max="12289" width="26.28515625" customWidth="1"/>
    <col min="12290" max="12290" width="21.28515625" customWidth="1"/>
    <col min="12291" max="12291" width="13.5703125" customWidth="1"/>
    <col min="12292" max="12292" width="12.5703125" customWidth="1"/>
    <col min="12293" max="12294" width="12.85546875" customWidth="1"/>
    <col min="12295" max="12295" width="12.28515625" customWidth="1"/>
    <col min="12296" max="12296" width="10.85546875" customWidth="1"/>
    <col min="12297" max="12297" width="10.5703125" customWidth="1"/>
    <col min="12298" max="12298" width="11.28515625" customWidth="1"/>
    <col min="12299" max="12299" width="10" customWidth="1"/>
    <col min="12300" max="12300" width="11.28515625" customWidth="1"/>
    <col min="12301" max="12301" width="10.140625" customWidth="1"/>
    <col min="12302" max="12302" width="10.85546875" customWidth="1"/>
    <col min="12303" max="12303" width="10.140625" customWidth="1"/>
    <col min="12304" max="12304" width="12" customWidth="1"/>
    <col min="12545" max="12545" width="26.28515625" customWidth="1"/>
    <col min="12546" max="12546" width="21.28515625" customWidth="1"/>
    <col min="12547" max="12547" width="13.5703125" customWidth="1"/>
    <col min="12548" max="12548" width="12.5703125" customWidth="1"/>
    <col min="12549" max="12550" width="12.85546875" customWidth="1"/>
    <col min="12551" max="12551" width="12.28515625" customWidth="1"/>
    <col min="12552" max="12552" width="10.85546875" customWidth="1"/>
    <col min="12553" max="12553" width="10.5703125" customWidth="1"/>
    <col min="12554" max="12554" width="11.28515625" customWidth="1"/>
    <col min="12555" max="12555" width="10" customWidth="1"/>
    <col min="12556" max="12556" width="11.28515625" customWidth="1"/>
    <col min="12557" max="12557" width="10.140625" customWidth="1"/>
    <col min="12558" max="12558" width="10.85546875" customWidth="1"/>
    <col min="12559" max="12559" width="10.140625" customWidth="1"/>
    <col min="12560" max="12560" width="12" customWidth="1"/>
    <col min="12801" max="12801" width="26.28515625" customWidth="1"/>
    <col min="12802" max="12802" width="21.28515625" customWidth="1"/>
    <col min="12803" max="12803" width="13.5703125" customWidth="1"/>
    <col min="12804" max="12804" width="12.5703125" customWidth="1"/>
    <col min="12805" max="12806" width="12.85546875" customWidth="1"/>
    <col min="12807" max="12807" width="12.28515625" customWidth="1"/>
    <col min="12808" max="12808" width="10.85546875" customWidth="1"/>
    <col min="12809" max="12809" width="10.5703125" customWidth="1"/>
    <col min="12810" max="12810" width="11.28515625" customWidth="1"/>
    <col min="12811" max="12811" width="10" customWidth="1"/>
    <col min="12812" max="12812" width="11.28515625" customWidth="1"/>
    <col min="12813" max="12813" width="10.140625" customWidth="1"/>
    <col min="12814" max="12814" width="10.85546875" customWidth="1"/>
    <col min="12815" max="12815" width="10.140625" customWidth="1"/>
    <col min="12816" max="12816" width="12" customWidth="1"/>
    <col min="13057" max="13057" width="26.28515625" customWidth="1"/>
    <col min="13058" max="13058" width="21.28515625" customWidth="1"/>
    <col min="13059" max="13059" width="13.5703125" customWidth="1"/>
    <col min="13060" max="13060" width="12.5703125" customWidth="1"/>
    <col min="13061" max="13062" width="12.85546875" customWidth="1"/>
    <col min="13063" max="13063" width="12.28515625" customWidth="1"/>
    <col min="13064" max="13064" width="10.85546875" customWidth="1"/>
    <col min="13065" max="13065" width="10.5703125" customWidth="1"/>
    <col min="13066" max="13066" width="11.28515625" customWidth="1"/>
    <col min="13067" max="13067" width="10" customWidth="1"/>
    <col min="13068" max="13068" width="11.28515625" customWidth="1"/>
    <col min="13069" max="13069" width="10.140625" customWidth="1"/>
    <col min="13070" max="13070" width="10.85546875" customWidth="1"/>
    <col min="13071" max="13071" width="10.140625" customWidth="1"/>
    <col min="13072" max="13072" width="12" customWidth="1"/>
    <col min="13313" max="13313" width="26.28515625" customWidth="1"/>
    <col min="13314" max="13314" width="21.28515625" customWidth="1"/>
    <col min="13315" max="13315" width="13.5703125" customWidth="1"/>
    <col min="13316" max="13316" width="12.5703125" customWidth="1"/>
    <col min="13317" max="13318" width="12.85546875" customWidth="1"/>
    <col min="13319" max="13319" width="12.28515625" customWidth="1"/>
    <col min="13320" max="13320" width="10.85546875" customWidth="1"/>
    <col min="13321" max="13321" width="10.5703125" customWidth="1"/>
    <col min="13322" max="13322" width="11.28515625" customWidth="1"/>
    <col min="13323" max="13323" width="10" customWidth="1"/>
    <col min="13324" max="13324" width="11.28515625" customWidth="1"/>
    <col min="13325" max="13325" width="10.140625" customWidth="1"/>
    <col min="13326" max="13326" width="10.85546875" customWidth="1"/>
    <col min="13327" max="13327" width="10.140625" customWidth="1"/>
    <col min="13328" max="13328" width="12" customWidth="1"/>
    <col min="13569" max="13569" width="26.28515625" customWidth="1"/>
    <col min="13570" max="13570" width="21.28515625" customWidth="1"/>
    <col min="13571" max="13571" width="13.5703125" customWidth="1"/>
    <col min="13572" max="13572" width="12.5703125" customWidth="1"/>
    <col min="13573" max="13574" width="12.85546875" customWidth="1"/>
    <col min="13575" max="13575" width="12.28515625" customWidth="1"/>
    <col min="13576" max="13576" width="10.85546875" customWidth="1"/>
    <col min="13577" max="13577" width="10.5703125" customWidth="1"/>
    <col min="13578" max="13578" width="11.28515625" customWidth="1"/>
    <col min="13579" max="13579" width="10" customWidth="1"/>
    <col min="13580" max="13580" width="11.28515625" customWidth="1"/>
    <col min="13581" max="13581" width="10.140625" customWidth="1"/>
    <col min="13582" max="13582" width="10.85546875" customWidth="1"/>
    <col min="13583" max="13583" width="10.140625" customWidth="1"/>
    <col min="13584" max="13584" width="12" customWidth="1"/>
    <col min="13825" max="13825" width="26.28515625" customWidth="1"/>
    <col min="13826" max="13826" width="21.28515625" customWidth="1"/>
    <col min="13827" max="13827" width="13.5703125" customWidth="1"/>
    <col min="13828" max="13828" width="12.5703125" customWidth="1"/>
    <col min="13829" max="13830" width="12.85546875" customWidth="1"/>
    <col min="13831" max="13831" width="12.28515625" customWidth="1"/>
    <col min="13832" max="13832" width="10.85546875" customWidth="1"/>
    <col min="13833" max="13833" width="10.5703125" customWidth="1"/>
    <col min="13834" max="13834" width="11.28515625" customWidth="1"/>
    <col min="13835" max="13835" width="10" customWidth="1"/>
    <col min="13836" max="13836" width="11.28515625" customWidth="1"/>
    <col min="13837" max="13837" width="10.140625" customWidth="1"/>
    <col min="13838" max="13838" width="10.85546875" customWidth="1"/>
    <col min="13839" max="13839" width="10.140625" customWidth="1"/>
    <col min="13840" max="13840" width="12" customWidth="1"/>
    <col min="14081" max="14081" width="26.28515625" customWidth="1"/>
    <col min="14082" max="14082" width="21.28515625" customWidth="1"/>
    <col min="14083" max="14083" width="13.5703125" customWidth="1"/>
    <col min="14084" max="14084" width="12.5703125" customWidth="1"/>
    <col min="14085" max="14086" width="12.85546875" customWidth="1"/>
    <col min="14087" max="14087" width="12.28515625" customWidth="1"/>
    <col min="14088" max="14088" width="10.85546875" customWidth="1"/>
    <col min="14089" max="14089" width="10.5703125" customWidth="1"/>
    <col min="14090" max="14090" width="11.28515625" customWidth="1"/>
    <col min="14091" max="14091" width="10" customWidth="1"/>
    <col min="14092" max="14092" width="11.28515625" customWidth="1"/>
    <col min="14093" max="14093" width="10.140625" customWidth="1"/>
    <col min="14094" max="14094" width="10.85546875" customWidth="1"/>
    <col min="14095" max="14095" width="10.140625" customWidth="1"/>
    <col min="14096" max="14096" width="12" customWidth="1"/>
    <col min="14337" max="14337" width="26.28515625" customWidth="1"/>
    <col min="14338" max="14338" width="21.28515625" customWidth="1"/>
    <col min="14339" max="14339" width="13.5703125" customWidth="1"/>
    <col min="14340" max="14340" width="12.5703125" customWidth="1"/>
    <col min="14341" max="14342" width="12.85546875" customWidth="1"/>
    <col min="14343" max="14343" width="12.28515625" customWidth="1"/>
    <col min="14344" max="14344" width="10.85546875" customWidth="1"/>
    <col min="14345" max="14345" width="10.5703125" customWidth="1"/>
    <col min="14346" max="14346" width="11.28515625" customWidth="1"/>
    <col min="14347" max="14347" width="10" customWidth="1"/>
    <col min="14348" max="14348" width="11.28515625" customWidth="1"/>
    <col min="14349" max="14349" width="10.140625" customWidth="1"/>
    <col min="14350" max="14350" width="10.85546875" customWidth="1"/>
    <col min="14351" max="14351" width="10.140625" customWidth="1"/>
    <col min="14352" max="14352" width="12" customWidth="1"/>
    <col min="14593" max="14593" width="26.28515625" customWidth="1"/>
    <col min="14594" max="14594" width="21.28515625" customWidth="1"/>
    <col min="14595" max="14595" width="13.5703125" customWidth="1"/>
    <col min="14596" max="14596" width="12.5703125" customWidth="1"/>
    <col min="14597" max="14598" width="12.85546875" customWidth="1"/>
    <col min="14599" max="14599" width="12.28515625" customWidth="1"/>
    <col min="14600" max="14600" width="10.85546875" customWidth="1"/>
    <col min="14601" max="14601" width="10.5703125" customWidth="1"/>
    <col min="14602" max="14602" width="11.28515625" customWidth="1"/>
    <col min="14603" max="14603" width="10" customWidth="1"/>
    <col min="14604" max="14604" width="11.28515625" customWidth="1"/>
    <col min="14605" max="14605" width="10.140625" customWidth="1"/>
    <col min="14606" max="14606" width="10.85546875" customWidth="1"/>
    <col min="14607" max="14607" width="10.140625" customWidth="1"/>
    <col min="14608" max="14608" width="12" customWidth="1"/>
    <col min="14849" max="14849" width="26.28515625" customWidth="1"/>
    <col min="14850" max="14850" width="21.28515625" customWidth="1"/>
    <col min="14851" max="14851" width="13.5703125" customWidth="1"/>
    <col min="14852" max="14852" width="12.5703125" customWidth="1"/>
    <col min="14853" max="14854" width="12.85546875" customWidth="1"/>
    <col min="14855" max="14855" width="12.28515625" customWidth="1"/>
    <col min="14856" max="14856" width="10.85546875" customWidth="1"/>
    <col min="14857" max="14857" width="10.5703125" customWidth="1"/>
    <col min="14858" max="14858" width="11.28515625" customWidth="1"/>
    <col min="14859" max="14859" width="10" customWidth="1"/>
    <col min="14860" max="14860" width="11.28515625" customWidth="1"/>
    <col min="14861" max="14861" width="10.140625" customWidth="1"/>
    <col min="14862" max="14862" width="10.85546875" customWidth="1"/>
    <col min="14863" max="14863" width="10.140625" customWidth="1"/>
    <col min="14864" max="14864" width="12" customWidth="1"/>
    <col min="15105" max="15105" width="26.28515625" customWidth="1"/>
    <col min="15106" max="15106" width="21.28515625" customWidth="1"/>
    <col min="15107" max="15107" width="13.5703125" customWidth="1"/>
    <col min="15108" max="15108" width="12.5703125" customWidth="1"/>
    <col min="15109" max="15110" width="12.85546875" customWidth="1"/>
    <col min="15111" max="15111" width="12.28515625" customWidth="1"/>
    <col min="15112" max="15112" width="10.85546875" customWidth="1"/>
    <col min="15113" max="15113" width="10.5703125" customWidth="1"/>
    <col min="15114" max="15114" width="11.28515625" customWidth="1"/>
    <col min="15115" max="15115" width="10" customWidth="1"/>
    <col min="15116" max="15116" width="11.28515625" customWidth="1"/>
    <col min="15117" max="15117" width="10.140625" customWidth="1"/>
    <col min="15118" max="15118" width="10.85546875" customWidth="1"/>
    <col min="15119" max="15119" width="10.140625" customWidth="1"/>
    <col min="15120" max="15120" width="12" customWidth="1"/>
    <col min="15361" max="15361" width="26.28515625" customWidth="1"/>
    <col min="15362" max="15362" width="21.28515625" customWidth="1"/>
    <col min="15363" max="15363" width="13.5703125" customWidth="1"/>
    <col min="15364" max="15364" width="12.5703125" customWidth="1"/>
    <col min="15365" max="15366" width="12.85546875" customWidth="1"/>
    <col min="15367" max="15367" width="12.28515625" customWidth="1"/>
    <col min="15368" max="15368" width="10.85546875" customWidth="1"/>
    <col min="15369" max="15369" width="10.5703125" customWidth="1"/>
    <col min="15370" max="15370" width="11.28515625" customWidth="1"/>
    <col min="15371" max="15371" width="10" customWidth="1"/>
    <col min="15372" max="15372" width="11.28515625" customWidth="1"/>
    <col min="15373" max="15373" width="10.140625" customWidth="1"/>
    <col min="15374" max="15374" width="10.85546875" customWidth="1"/>
    <col min="15375" max="15375" width="10.140625" customWidth="1"/>
    <col min="15376" max="15376" width="12" customWidth="1"/>
    <col min="15617" max="15617" width="26.28515625" customWidth="1"/>
    <col min="15618" max="15618" width="21.28515625" customWidth="1"/>
    <col min="15619" max="15619" width="13.5703125" customWidth="1"/>
    <col min="15620" max="15620" width="12.5703125" customWidth="1"/>
    <col min="15621" max="15622" width="12.85546875" customWidth="1"/>
    <col min="15623" max="15623" width="12.28515625" customWidth="1"/>
    <col min="15624" max="15624" width="10.85546875" customWidth="1"/>
    <col min="15625" max="15625" width="10.5703125" customWidth="1"/>
    <col min="15626" max="15626" width="11.28515625" customWidth="1"/>
    <col min="15627" max="15627" width="10" customWidth="1"/>
    <col min="15628" max="15628" width="11.28515625" customWidth="1"/>
    <col min="15629" max="15629" width="10.140625" customWidth="1"/>
    <col min="15630" max="15630" width="10.85546875" customWidth="1"/>
    <col min="15631" max="15631" width="10.140625" customWidth="1"/>
    <col min="15632" max="15632" width="12" customWidth="1"/>
    <col min="15873" max="15873" width="26.28515625" customWidth="1"/>
    <col min="15874" max="15874" width="21.28515625" customWidth="1"/>
    <col min="15875" max="15875" width="13.5703125" customWidth="1"/>
    <col min="15876" max="15876" width="12.5703125" customWidth="1"/>
    <col min="15877" max="15878" width="12.85546875" customWidth="1"/>
    <col min="15879" max="15879" width="12.28515625" customWidth="1"/>
    <col min="15880" max="15880" width="10.85546875" customWidth="1"/>
    <col min="15881" max="15881" width="10.5703125" customWidth="1"/>
    <col min="15882" max="15882" width="11.28515625" customWidth="1"/>
    <col min="15883" max="15883" width="10" customWidth="1"/>
    <col min="15884" max="15884" width="11.28515625" customWidth="1"/>
    <col min="15885" max="15885" width="10.140625" customWidth="1"/>
    <col min="15886" max="15886" width="10.85546875" customWidth="1"/>
    <col min="15887" max="15887" width="10.140625" customWidth="1"/>
    <col min="15888" max="15888" width="12" customWidth="1"/>
    <col min="16129" max="16129" width="26.28515625" customWidth="1"/>
    <col min="16130" max="16130" width="21.28515625" customWidth="1"/>
    <col min="16131" max="16131" width="13.5703125" customWidth="1"/>
    <col min="16132" max="16132" width="12.5703125" customWidth="1"/>
    <col min="16133" max="16134" width="12.85546875" customWidth="1"/>
    <col min="16135" max="16135" width="12.28515625" customWidth="1"/>
    <col min="16136" max="16136" width="10.85546875" customWidth="1"/>
    <col min="16137" max="16137" width="10.5703125" customWidth="1"/>
    <col min="16138" max="16138" width="11.28515625" customWidth="1"/>
    <col min="16139" max="16139" width="10" customWidth="1"/>
    <col min="16140" max="16140" width="11.28515625" customWidth="1"/>
    <col min="16141" max="16141" width="10.140625" customWidth="1"/>
    <col min="16142" max="16142" width="10.85546875" customWidth="1"/>
    <col min="16143" max="16143" width="10.140625" customWidth="1"/>
    <col min="16144" max="16144" width="12" customWidth="1"/>
  </cols>
  <sheetData>
    <row r="1" spans="1:18" ht="26.25" customHeight="1" x14ac:dyDescent="0.25"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8" ht="21.75" customHeight="1" x14ac:dyDescent="0.25">
      <c r="A2" s="692" t="s">
        <v>387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</row>
    <row r="3" spans="1:18" ht="15.75" x14ac:dyDescent="0.25">
      <c r="A3" s="692" t="s">
        <v>407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</row>
    <row r="4" spans="1:18" ht="4.5" customHeight="1" x14ac:dyDescent="0.25">
      <c r="B4" s="12"/>
      <c r="C4" s="16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8" ht="15" customHeight="1" x14ac:dyDescent="0.25">
      <c r="A5" s="687" t="s">
        <v>0</v>
      </c>
      <c r="B5" s="688"/>
      <c r="C5" s="653" t="s">
        <v>41</v>
      </c>
      <c r="D5" s="654"/>
      <c r="E5" s="654"/>
      <c r="F5" s="654"/>
      <c r="G5" s="654"/>
      <c r="H5" s="654"/>
      <c r="I5" s="654"/>
      <c r="J5" s="654"/>
      <c r="K5" s="654"/>
      <c r="L5" s="654"/>
      <c r="M5" s="653"/>
      <c r="N5" s="653"/>
      <c r="O5" s="653"/>
      <c r="P5" s="653"/>
    </row>
    <row r="6" spans="1:18" ht="19.5" customHeight="1" x14ac:dyDescent="0.25">
      <c r="A6" s="687"/>
      <c r="B6" s="688"/>
      <c r="C6" s="655" t="s">
        <v>85</v>
      </c>
      <c r="D6" s="656" t="s">
        <v>1</v>
      </c>
      <c r="E6" s="656" t="s">
        <v>2</v>
      </c>
      <c r="F6" s="656" t="s">
        <v>3</v>
      </c>
      <c r="G6" s="656" t="s">
        <v>4</v>
      </c>
      <c r="H6" s="656" t="s">
        <v>5</v>
      </c>
      <c r="I6" s="656" t="s">
        <v>6</v>
      </c>
      <c r="J6" s="656" t="s">
        <v>7</v>
      </c>
      <c r="K6" s="656" t="s">
        <v>8</v>
      </c>
      <c r="L6" s="656" t="s">
        <v>9</v>
      </c>
      <c r="M6" s="655" t="s">
        <v>389</v>
      </c>
      <c r="N6" s="655" t="s">
        <v>11</v>
      </c>
      <c r="O6" s="655" t="s">
        <v>12</v>
      </c>
      <c r="P6" s="655" t="s">
        <v>13</v>
      </c>
    </row>
    <row r="7" spans="1:18" s="32" customFormat="1" ht="18.75" customHeight="1" x14ac:dyDescent="0.2">
      <c r="A7" s="657" t="s">
        <v>42</v>
      </c>
      <c r="C7" s="65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8" ht="15.75" customHeight="1" x14ac:dyDescent="0.25">
      <c r="A8" s="683" t="s">
        <v>100</v>
      </c>
      <c r="B8" s="47" t="s">
        <v>101</v>
      </c>
      <c r="C8" s="659" t="s">
        <v>14</v>
      </c>
      <c r="D8" s="660">
        <v>39.684615384615384</v>
      </c>
      <c r="E8" s="660">
        <v>39.547222222222224</v>
      </c>
      <c r="F8" s="660">
        <v>39.763888888888879</v>
      </c>
      <c r="G8" s="660">
        <v>39.833333333333329</v>
      </c>
      <c r="H8" s="660">
        <v>39.819444444444436</v>
      </c>
      <c r="I8" s="660">
        <v>39.69444444444445</v>
      </c>
      <c r="J8" s="660">
        <v>39.660000000000004</v>
      </c>
      <c r="K8" s="660">
        <v>39.763888888888879</v>
      </c>
      <c r="L8" s="660">
        <v>39.924242424242429</v>
      </c>
      <c r="M8" s="660">
        <v>39.854761904761908</v>
      </c>
      <c r="N8" s="660">
        <v>39.830303030303021</v>
      </c>
      <c r="O8" s="660">
        <v>39.833333333333329</v>
      </c>
      <c r="P8" s="661">
        <f>AVERAGE(D8:O8)</f>
        <v>39.767456524956522</v>
      </c>
    </row>
    <row r="9" spans="1:18" ht="15.75" customHeight="1" x14ac:dyDescent="0.25">
      <c r="A9" s="684"/>
      <c r="B9" s="47" t="s">
        <v>102</v>
      </c>
      <c r="C9" s="659" t="s">
        <v>14</v>
      </c>
      <c r="D9" s="660">
        <v>36.45128205128205</v>
      </c>
      <c r="E9" s="660">
        <v>36.152777777777771</v>
      </c>
      <c r="F9" s="660">
        <v>36.06944444444445</v>
      </c>
      <c r="G9" s="660">
        <v>36.452380952380956</v>
      </c>
      <c r="H9" s="660">
        <v>36.44444444444445</v>
      </c>
      <c r="I9" s="660">
        <v>35.972222222222236</v>
      </c>
      <c r="J9" s="660">
        <v>35.784444444444453</v>
      </c>
      <c r="K9" s="660">
        <v>36.222222222222221</v>
      </c>
      <c r="L9" s="660">
        <v>36.378787878787882</v>
      </c>
      <c r="M9" s="660">
        <v>36.388095238095232</v>
      </c>
      <c r="N9" s="660">
        <v>36.527272727272731</v>
      </c>
      <c r="O9" s="660">
        <v>36.5</v>
      </c>
      <c r="P9" s="661">
        <f>AVERAGE(D9:O9)</f>
        <v>36.278614533614537</v>
      </c>
    </row>
    <row r="10" spans="1:18" ht="15.75" customHeight="1" x14ac:dyDescent="0.25">
      <c r="A10" s="685"/>
      <c r="B10" s="47" t="s">
        <v>103</v>
      </c>
      <c r="C10" s="659" t="s">
        <v>14</v>
      </c>
      <c r="D10" s="660">
        <v>33.387179487179495</v>
      </c>
      <c r="E10" s="660">
        <v>33.124999999999993</v>
      </c>
      <c r="F10" s="660">
        <v>33.416666666666671</v>
      </c>
      <c r="G10" s="660">
        <v>33.678571428571431</v>
      </c>
      <c r="H10" s="660">
        <v>33.291666666666657</v>
      </c>
      <c r="I10" s="660">
        <v>33.044444444444444</v>
      </c>
      <c r="J10" s="660">
        <v>32.711111111111116</v>
      </c>
      <c r="K10" s="660">
        <v>32.694444444444443</v>
      </c>
      <c r="L10" s="660">
        <v>32.954545454545453</v>
      </c>
      <c r="M10" s="660">
        <v>32.904761904761898</v>
      </c>
      <c r="N10" s="660">
        <v>33</v>
      </c>
      <c r="O10" s="660">
        <v>33.060606060606055</v>
      </c>
      <c r="P10" s="661">
        <f>AVERAGE(D10:O10)</f>
        <v>33.105749805749802</v>
      </c>
    </row>
    <row r="11" spans="1:18" ht="15.75" customHeight="1" x14ac:dyDescent="0.25">
      <c r="B11" s="47" t="s">
        <v>15</v>
      </c>
      <c r="C11" s="659" t="s">
        <v>14</v>
      </c>
      <c r="D11" s="660">
        <v>23.103846153846153</v>
      </c>
      <c r="E11" s="660">
        <v>22.297222222222221</v>
      </c>
      <c r="F11" s="660">
        <v>21.894444444444442</v>
      </c>
      <c r="G11" s="660">
        <v>21.714285714285715</v>
      </c>
      <c r="H11" s="660">
        <v>21.694444444444446</v>
      </c>
      <c r="I11" s="660">
        <v>21.702777777777779</v>
      </c>
      <c r="J11" s="660">
        <v>22.488888888888891</v>
      </c>
      <c r="K11" s="660">
        <v>23.944444444444446</v>
      </c>
      <c r="L11" s="660">
        <v>25.045454545454547</v>
      </c>
      <c r="M11" s="660">
        <v>25.354761904761908</v>
      </c>
      <c r="N11" s="660">
        <v>25.296969696969697</v>
      </c>
      <c r="O11" s="660">
        <v>25.736363636363635</v>
      </c>
      <c r="P11" s="661">
        <f>AVERAGE(D11:O11)</f>
        <v>23.356158656158659</v>
      </c>
    </row>
    <row r="12" spans="1:18" ht="15.75" customHeight="1" x14ac:dyDescent="0.25">
      <c r="B12" s="660"/>
      <c r="C12" s="177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1"/>
    </row>
    <row r="13" spans="1:18" s="32" customFormat="1" ht="15.75" customHeight="1" x14ac:dyDescent="0.2">
      <c r="A13" s="62" t="s">
        <v>44</v>
      </c>
      <c r="C13" s="662"/>
      <c r="D13" s="663"/>
      <c r="E13" s="663"/>
      <c r="F13" s="663"/>
      <c r="G13" s="663"/>
      <c r="H13" s="663"/>
      <c r="I13" s="663"/>
      <c r="J13" s="663"/>
      <c r="K13" s="663"/>
      <c r="L13" s="663"/>
      <c r="M13" s="663"/>
      <c r="N13" s="663"/>
      <c r="O13" s="663"/>
      <c r="P13" s="661"/>
    </row>
    <row r="14" spans="1:18" ht="15.75" customHeight="1" x14ac:dyDescent="0.25">
      <c r="A14" s="683" t="s">
        <v>104</v>
      </c>
      <c r="B14" s="47" t="s">
        <v>105</v>
      </c>
      <c r="C14" s="659" t="s">
        <v>14</v>
      </c>
      <c r="D14" s="660">
        <v>70.794871794871796</v>
      </c>
      <c r="E14" s="660">
        <v>69.152777777777771</v>
      </c>
      <c r="F14" s="660">
        <v>70.347222222222229</v>
      </c>
      <c r="G14" s="660">
        <v>72.797619047619065</v>
      </c>
      <c r="H14" s="660">
        <v>74.583333333333329</v>
      </c>
      <c r="I14" s="660">
        <v>75.055555555555557</v>
      </c>
      <c r="J14" s="660">
        <v>76.333333333333329</v>
      </c>
      <c r="K14" s="660">
        <v>76.319444444444471</v>
      </c>
      <c r="L14" s="660">
        <v>75.075757575757564</v>
      </c>
      <c r="M14" s="660">
        <v>75.476190476190496</v>
      </c>
      <c r="N14" s="660">
        <v>74.757575757575765</v>
      </c>
      <c r="O14" s="660">
        <v>73.333333333333314</v>
      </c>
      <c r="P14" s="661">
        <f t="shared" ref="P14:P21" si="0">AVERAGE(D14:O14)</f>
        <v>73.668917887667888</v>
      </c>
      <c r="Q14" s="664"/>
      <c r="R14" s="664"/>
    </row>
    <row r="15" spans="1:18" ht="15.75" customHeight="1" x14ac:dyDescent="0.25">
      <c r="A15" s="684"/>
      <c r="B15" s="47" t="s">
        <v>106</v>
      </c>
      <c r="C15" s="659" t="s">
        <v>14</v>
      </c>
      <c r="D15" s="660">
        <v>83.294871794871796</v>
      </c>
      <c r="E15" s="660">
        <v>84.375000000000014</v>
      </c>
      <c r="F15" s="660">
        <v>82.986111111111114</v>
      </c>
      <c r="G15" s="660">
        <v>84.285714285714306</v>
      </c>
      <c r="H15" s="660">
        <v>84.583333333333329</v>
      </c>
      <c r="I15" s="660">
        <v>84.444444444444443</v>
      </c>
      <c r="J15" s="660">
        <v>84.833333333333343</v>
      </c>
      <c r="K15" s="660">
        <v>83.541666666666686</v>
      </c>
      <c r="L15" s="660">
        <v>83.560606060606077</v>
      </c>
      <c r="M15" s="660">
        <v>84.023809523809518</v>
      </c>
      <c r="N15" s="660">
        <v>83.757575757575736</v>
      </c>
      <c r="O15" s="660">
        <v>82.196969696969703</v>
      </c>
      <c r="P15" s="661">
        <f t="shared" si="0"/>
        <v>83.82361966736967</v>
      </c>
    </row>
    <row r="16" spans="1:18" ht="15.75" customHeight="1" x14ac:dyDescent="0.25">
      <c r="A16" s="684"/>
      <c r="B16" s="47" t="s">
        <v>107</v>
      </c>
      <c r="C16" s="659" t="s">
        <v>14</v>
      </c>
      <c r="D16" s="660">
        <v>58.089743589743605</v>
      </c>
      <c r="E16" s="660">
        <v>57.958333333333336</v>
      </c>
      <c r="F16" s="660">
        <v>56.18055555555555</v>
      </c>
      <c r="G16" s="660">
        <v>56.488095238095227</v>
      </c>
      <c r="H16" s="660">
        <v>55.208333333333336</v>
      </c>
      <c r="I16" s="660">
        <v>54.916666666666664</v>
      </c>
      <c r="J16" s="660">
        <v>53.644444444444439</v>
      </c>
      <c r="K16" s="660">
        <v>53.611111111111114</v>
      </c>
      <c r="L16" s="660">
        <v>53.106060606060602</v>
      </c>
      <c r="M16" s="660">
        <v>53.738095238095234</v>
      </c>
      <c r="N16" s="660">
        <v>53.606060606060602</v>
      </c>
      <c r="O16" s="660">
        <v>53.712121212121218</v>
      </c>
      <c r="P16" s="661">
        <f t="shared" si="0"/>
        <v>55.021635077885072</v>
      </c>
    </row>
    <row r="17" spans="1:16" ht="15.75" customHeight="1" x14ac:dyDescent="0.25">
      <c r="A17" s="684"/>
      <c r="B17" s="47" t="s">
        <v>108</v>
      </c>
      <c r="C17" s="659" t="s">
        <v>14</v>
      </c>
      <c r="D17" s="660">
        <v>61.269230769230788</v>
      </c>
      <c r="E17" s="660">
        <v>63.041666666666657</v>
      </c>
      <c r="F17" s="660">
        <v>62.5</v>
      </c>
      <c r="G17" s="660">
        <v>62.083333333333321</v>
      </c>
      <c r="H17" s="660">
        <v>62.986111111111114</v>
      </c>
      <c r="I17" s="660">
        <v>62.277777777777779</v>
      </c>
      <c r="J17" s="660">
        <v>61.555555555555557</v>
      </c>
      <c r="K17" s="660">
        <v>60.361111111111114</v>
      </c>
      <c r="L17" s="660">
        <v>60.606060606060616</v>
      </c>
      <c r="M17" s="660">
        <v>60.583333333333321</v>
      </c>
      <c r="N17" s="660">
        <v>62.363636363636367</v>
      </c>
      <c r="O17" s="660">
        <v>62.424242424242422</v>
      </c>
      <c r="P17" s="661">
        <f t="shared" si="0"/>
        <v>61.837671587671593</v>
      </c>
    </row>
    <row r="18" spans="1:16" ht="17.25" customHeight="1" x14ac:dyDescent="0.25">
      <c r="A18" s="684"/>
      <c r="B18" s="47" t="s">
        <v>109</v>
      </c>
      <c r="C18" s="659" t="s">
        <v>14</v>
      </c>
      <c r="D18" s="660"/>
      <c r="E18" s="660"/>
      <c r="F18" s="660"/>
      <c r="G18" s="660"/>
      <c r="H18" s="660">
        <v>60</v>
      </c>
      <c r="I18" s="660"/>
      <c r="J18" s="660">
        <v>60</v>
      </c>
      <c r="K18" s="660"/>
      <c r="L18" s="660"/>
      <c r="M18" s="660">
        <v>60</v>
      </c>
      <c r="N18" s="660">
        <v>60</v>
      </c>
      <c r="O18" s="660">
        <v>60</v>
      </c>
      <c r="P18" s="661">
        <f t="shared" si="0"/>
        <v>60</v>
      </c>
    </row>
    <row r="19" spans="1:16" ht="15.75" customHeight="1" x14ac:dyDescent="0.25">
      <c r="A19" s="685"/>
      <c r="B19" s="47" t="s">
        <v>110</v>
      </c>
      <c r="C19" s="659" t="s">
        <v>14</v>
      </c>
      <c r="D19" s="660">
        <v>57.743589743589752</v>
      </c>
      <c r="E19" s="660">
        <v>57.388888888888893</v>
      </c>
      <c r="F19" s="660">
        <v>56.31944444444445</v>
      </c>
      <c r="G19" s="660">
        <v>55.952380952380963</v>
      </c>
      <c r="H19" s="660">
        <v>55.69444444444445</v>
      </c>
      <c r="I19" s="660">
        <v>55.055555555555564</v>
      </c>
      <c r="J19" s="660">
        <v>54.388888888888893</v>
      </c>
      <c r="K19" s="660">
        <v>53.819444444444436</v>
      </c>
      <c r="L19" s="660">
        <v>52.651515151515149</v>
      </c>
      <c r="M19" s="660">
        <v>53.178571428571438</v>
      </c>
      <c r="N19" s="660">
        <v>53.227272727272727</v>
      </c>
      <c r="O19" s="660">
        <v>53.484848484848477</v>
      </c>
      <c r="P19" s="661">
        <f t="shared" si="0"/>
        <v>54.908737096237104</v>
      </c>
    </row>
    <row r="20" spans="1:16" ht="15.75" customHeight="1" x14ac:dyDescent="0.25">
      <c r="A20" s="683" t="s">
        <v>111</v>
      </c>
      <c r="B20" s="47" t="s">
        <v>112</v>
      </c>
      <c r="C20" s="659" t="s">
        <v>14</v>
      </c>
      <c r="D20" s="660">
        <v>143.74358974358975</v>
      </c>
      <c r="E20" s="660">
        <v>142.66666666666666</v>
      </c>
      <c r="F20" s="660">
        <v>137.91666666666669</v>
      </c>
      <c r="G20" s="660">
        <v>149.19047619047618</v>
      </c>
      <c r="H20" s="660">
        <v>153.19444444444443</v>
      </c>
      <c r="I20" s="660">
        <v>157.51388888888889</v>
      </c>
      <c r="J20" s="660">
        <v>156.42777777777778</v>
      </c>
      <c r="K20" s="660">
        <v>164.61111111111111</v>
      </c>
      <c r="L20" s="660">
        <v>174.09090909090912</v>
      </c>
      <c r="M20" s="660">
        <v>183.72619047619051</v>
      </c>
      <c r="N20" s="660">
        <v>191.59090909090909</v>
      </c>
      <c r="O20" s="660">
        <v>144.69696969696972</v>
      </c>
      <c r="P20" s="661">
        <f t="shared" si="0"/>
        <v>158.28079998705002</v>
      </c>
    </row>
    <row r="21" spans="1:16" ht="15.75" customHeight="1" x14ac:dyDescent="0.25">
      <c r="A21" s="685"/>
      <c r="B21" s="47" t="s">
        <v>113</v>
      </c>
      <c r="C21" s="659" t="s">
        <v>14</v>
      </c>
      <c r="D21" s="660">
        <v>44.358974358974358</v>
      </c>
      <c r="E21" s="660">
        <v>47.854166666666664</v>
      </c>
      <c r="F21" s="660">
        <v>46.131944444444436</v>
      </c>
      <c r="G21" s="660">
        <v>52.023809523809518</v>
      </c>
      <c r="H21" s="660">
        <v>48.958333333333336</v>
      </c>
      <c r="I21" s="660">
        <v>46.666666666666664</v>
      </c>
      <c r="J21" s="660">
        <v>44</v>
      </c>
      <c r="K21" s="660">
        <v>47.083333333333336</v>
      </c>
      <c r="L21" s="660">
        <v>52.5</v>
      </c>
      <c r="M21" s="660">
        <v>57.727272727272727</v>
      </c>
      <c r="N21" s="660">
        <v>78.181818181818187</v>
      </c>
      <c r="O21" s="660">
        <v>42.992424242424242</v>
      </c>
      <c r="P21" s="661">
        <f t="shared" si="0"/>
        <v>50.706561956561956</v>
      </c>
    </row>
    <row r="22" spans="1:16" ht="15.75" customHeight="1" x14ac:dyDescent="0.25">
      <c r="B22" s="47"/>
      <c r="C22" s="177"/>
      <c r="D22" s="660"/>
      <c r="E22" s="660"/>
      <c r="F22" s="660"/>
      <c r="G22" s="660"/>
      <c r="H22" s="660"/>
      <c r="I22" s="660"/>
      <c r="J22" s="660"/>
      <c r="K22" s="660"/>
      <c r="L22" s="660"/>
      <c r="M22" s="660"/>
      <c r="N22" s="660"/>
      <c r="O22" s="660"/>
      <c r="P22" s="661"/>
    </row>
    <row r="23" spans="1:16" s="32" customFormat="1" ht="15.75" customHeight="1" x14ac:dyDescent="0.2">
      <c r="A23" s="62" t="s">
        <v>45</v>
      </c>
      <c r="C23" s="662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1"/>
    </row>
    <row r="24" spans="1:16" ht="15.75" customHeight="1" x14ac:dyDescent="0.25">
      <c r="B24" s="47" t="s">
        <v>16</v>
      </c>
      <c r="C24" s="659" t="s">
        <v>14</v>
      </c>
      <c r="D24" s="660">
        <v>35.423076923076927</v>
      </c>
      <c r="E24" s="660">
        <v>40.222222222222221</v>
      </c>
      <c r="F24" s="660">
        <v>37.347222222222221</v>
      </c>
      <c r="G24" s="660">
        <v>34.547619047619044</v>
      </c>
      <c r="H24" s="660">
        <v>31.361111111111111</v>
      </c>
      <c r="I24" s="660">
        <v>28.888888888888889</v>
      </c>
      <c r="J24" s="660">
        <v>29.473333333333333</v>
      </c>
      <c r="K24" s="660">
        <v>30.944444444444443</v>
      </c>
      <c r="L24" s="660">
        <v>28.015151515151512</v>
      </c>
      <c r="M24" s="660">
        <v>31.202380952380953</v>
      </c>
      <c r="N24" s="660">
        <v>32.060606060606055</v>
      </c>
      <c r="O24" s="660">
        <v>31.803030303030301</v>
      </c>
      <c r="P24" s="661">
        <f t="shared" ref="P24:P31" si="1">AVERAGE(D24:O24)</f>
        <v>32.607423918673916</v>
      </c>
    </row>
    <row r="25" spans="1:16" ht="15.75" customHeight="1" x14ac:dyDescent="0.25">
      <c r="A25" s="683" t="s">
        <v>17</v>
      </c>
      <c r="B25" s="47" t="s">
        <v>70</v>
      </c>
      <c r="C25" s="659" t="s">
        <v>14</v>
      </c>
      <c r="D25" s="660">
        <v>54.153846153846153</v>
      </c>
      <c r="E25" s="660">
        <v>56.013888888888886</v>
      </c>
      <c r="F25" s="660">
        <v>57.361111111111121</v>
      </c>
      <c r="G25" s="660">
        <v>61.011904761904745</v>
      </c>
      <c r="H25" s="660">
        <v>59.097222222222221</v>
      </c>
      <c r="I25" s="660">
        <v>62.527777777777771</v>
      </c>
      <c r="J25" s="660">
        <v>64.888888888888886</v>
      </c>
      <c r="K25" s="660">
        <v>59.437500000000007</v>
      </c>
      <c r="L25" s="660">
        <v>61.590909090909093</v>
      </c>
      <c r="M25" s="660">
        <v>60.797619047619044</v>
      </c>
      <c r="N25" s="660">
        <v>57.954545454545453</v>
      </c>
      <c r="O25" s="660">
        <v>57.81818181818182</v>
      </c>
      <c r="P25" s="661">
        <f t="shared" si="1"/>
        <v>59.387782934657942</v>
      </c>
    </row>
    <row r="26" spans="1:16" ht="15.75" customHeight="1" x14ac:dyDescent="0.25">
      <c r="A26" s="685"/>
      <c r="B26" s="47" t="s">
        <v>71</v>
      </c>
      <c r="C26" s="659" t="s">
        <v>14</v>
      </c>
      <c r="D26" s="660">
        <v>81.435897435897431</v>
      </c>
      <c r="E26" s="660">
        <v>84.291666666666671</v>
      </c>
      <c r="F26" s="660">
        <v>89.319444444444443</v>
      </c>
      <c r="G26" s="660">
        <v>92.172619047619051</v>
      </c>
      <c r="H26" s="660">
        <v>91.041666666666671</v>
      </c>
      <c r="I26" s="660">
        <v>98.333333333333329</v>
      </c>
      <c r="J26" s="660">
        <v>91.444444444444443</v>
      </c>
      <c r="K26" s="660">
        <v>81.3888888888889</v>
      </c>
      <c r="L26" s="660">
        <v>80.000000000000014</v>
      </c>
      <c r="M26" s="660">
        <v>79.511904761904745</v>
      </c>
      <c r="N26" s="660">
        <v>80.560606060606062</v>
      </c>
      <c r="O26" s="660">
        <v>80.000000000000014</v>
      </c>
      <c r="P26" s="661">
        <f t="shared" si="1"/>
        <v>85.791705979205972</v>
      </c>
    </row>
    <row r="27" spans="1:16" ht="15.75" customHeight="1" x14ac:dyDescent="0.25">
      <c r="B27" s="47" t="s">
        <v>18</v>
      </c>
      <c r="C27" s="659" t="s">
        <v>14</v>
      </c>
      <c r="D27" s="660">
        <v>42.368205128205126</v>
      </c>
      <c r="E27" s="660">
        <v>48.152777777777779</v>
      </c>
      <c r="F27" s="660">
        <v>46.277777777777771</v>
      </c>
      <c r="G27" s="660">
        <v>37.619047619047613</v>
      </c>
      <c r="H27" s="660">
        <v>32.152777777777779</v>
      </c>
      <c r="I27" s="660">
        <v>32.722222222222221</v>
      </c>
      <c r="J27" s="660">
        <v>33.822222222222223</v>
      </c>
      <c r="K27" s="660">
        <v>29.736111111111114</v>
      </c>
      <c r="L27" s="660">
        <v>33.090909090909086</v>
      </c>
      <c r="M27" s="660">
        <v>35.245238095238101</v>
      </c>
      <c r="N27" s="660">
        <v>41.348484848484851</v>
      </c>
      <c r="O27" s="660">
        <v>43.409090909090907</v>
      </c>
      <c r="P27" s="661">
        <f t="shared" si="1"/>
        <v>37.995405381655381</v>
      </c>
    </row>
    <row r="28" spans="1:16" ht="15.75" customHeight="1" x14ac:dyDescent="0.25">
      <c r="A28" s="683" t="s">
        <v>114</v>
      </c>
      <c r="B28" s="47" t="s">
        <v>115</v>
      </c>
      <c r="C28" s="659" t="s">
        <v>14</v>
      </c>
      <c r="D28" s="660">
        <v>78.65384615384616</v>
      </c>
      <c r="E28" s="660">
        <v>78.291666666666671</v>
      </c>
      <c r="F28" s="660">
        <v>80</v>
      </c>
      <c r="G28" s="660">
        <v>75.595238095238074</v>
      </c>
      <c r="H28" s="660">
        <v>73.1111111111111</v>
      </c>
      <c r="I28" s="660">
        <v>75.3888888888889</v>
      </c>
      <c r="J28" s="660">
        <v>80.438888888888897</v>
      </c>
      <c r="K28" s="660">
        <v>84.930555555555557</v>
      </c>
      <c r="L28" s="660">
        <v>83.484848484848484</v>
      </c>
      <c r="M28" s="660">
        <v>82.833333333333329</v>
      </c>
      <c r="N28" s="660">
        <v>81.318181818181813</v>
      </c>
      <c r="O28" s="660">
        <v>81.590909090909108</v>
      </c>
      <c r="P28" s="661">
        <f t="shared" si="1"/>
        <v>79.63645567395568</v>
      </c>
    </row>
    <row r="29" spans="1:16" ht="15.75" customHeight="1" x14ac:dyDescent="0.25">
      <c r="A29" s="684"/>
      <c r="B29" s="47" t="s">
        <v>116</v>
      </c>
      <c r="C29" s="659" t="s">
        <v>14</v>
      </c>
      <c r="D29" s="660">
        <v>64.269230769230774</v>
      </c>
      <c r="E29" s="660">
        <v>62.861111111111107</v>
      </c>
      <c r="F29" s="660">
        <v>62.708333333333343</v>
      </c>
      <c r="G29" s="660">
        <v>59.523809523809526</v>
      </c>
      <c r="H29" s="660">
        <v>59.513888888888886</v>
      </c>
      <c r="I29" s="660">
        <v>59.916666666666664</v>
      </c>
      <c r="J29" s="660">
        <v>61.744444444444447</v>
      </c>
      <c r="K29" s="660">
        <v>65.625</v>
      </c>
      <c r="L29" s="660">
        <v>66.742424242424249</v>
      </c>
      <c r="M29" s="660">
        <v>71.69047619047619</v>
      </c>
      <c r="N29" s="660">
        <v>79.045454545454533</v>
      </c>
      <c r="O29" s="660">
        <v>78.63636363636364</v>
      </c>
      <c r="P29" s="661">
        <f t="shared" si="1"/>
        <v>66.023100279350274</v>
      </c>
    </row>
    <row r="30" spans="1:16" ht="15.75" customHeight="1" x14ac:dyDescent="0.25">
      <c r="A30" s="685"/>
      <c r="B30" s="47" t="s">
        <v>117</v>
      </c>
      <c r="C30" s="659" t="s">
        <v>14</v>
      </c>
      <c r="D30" s="660">
        <v>40.766666666666659</v>
      </c>
      <c r="E30" s="660">
        <v>40.250000000000007</v>
      </c>
      <c r="F30" s="660">
        <v>39.361111111111107</v>
      </c>
      <c r="G30" s="660">
        <v>40.154761904761905</v>
      </c>
      <c r="H30" s="660">
        <v>41.666666666666664</v>
      </c>
      <c r="I30" s="660">
        <v>40.238888888888887</v>
      </c>
      <c r="J30" s="660">
        <v>40.364444444444445</v>
      </c>
      <c r="K30" s="660">
        <v>39.763888888888879</v>
      </c>
      <c r="L30" s="660">
        <v>38.333333333333329</v>
      </c>
      <c r="M30" s="660">
        <v>40.000000000000007</v>
      </c>
      <c r="N30" s="660">
        <v>40.439393939393938</v>
      </c>
      <c r="O30" s="660">
        <v>46.439393939393945</v>
      </c>
      <c r="P30" s="661">
        <f t="shared" si="1"/>
        <v>40.648212481962474</v>
      </c>
    </row>
    <row r="31" spans="1:16" ht="15.75" customHeight="1" x14ac:dyDescent="0.25">
      <c r="B31" s="47" t="s">
        <v>118</v>
      </c>
      <c r="C31" s="659" t="s">
        <v>14</v>
      </c>
      <c r="D31" s="660">
        <v>21.841025641025642</v>
      </c>
      <c r="E31" s="660">
        <v>21.613888888888891</v>
      </c>
      <c r="F31" s="660">
        <v>21.986111111111114</v>
      </c>
      <c r="G31" s="660">
        <v>22.190476190476193</v>
      </c>
      <c r="H31" s="660">
        <v>22.277777777777775</v>
      </c>
      <c r="I31" s="660">
        <v>22.522222222222222</v>
      </c>
      <c r="J31" s="660">
        <v>28.613333333333333</v>
      </c>
      <c r="K31" s="660">
        <v>31.472222222222225</v>
      </c>
      <c r="L31" s="660">
        <v>33.242424242424242</v>
      </c>
      <c r="M31" s="660">
        <v>35.054761904761904</v>
      </c>
      <c r="N31" s="660">
        <v>34.651515151515149</v>
      </c>
      <c r="O31" s="660">
        <v>33.833333333333336</v>
      </c>
      <c r="P31" s="661">
        <f t="shared" si="1"/>
        <v>27.441591001591004</v>
      </c>
    </row>
    <row r="32" spans="1:16" ht="15.75" customHeight="1" x14ac:dyDescent="0.25">
      <c r="B32" s="665"/>
      <c r="C32" s="177"/>
      <c r="D32" s="660"/>
      <c r="E32" s="660"/>
      <c r="F32" s="660"/>
      <c r="G32" s="660"/>
      <c r="H32" s="660"/>
      <c r="I32" s="660"/>
      <c r="J32" s="202"/>
      <c r="K32" s="660"/>
      <c r="L32" s="660"/>
      <c r="M32" s="660"/>
      <c r="N32" s="660"/>
      <c r="O32" s="660"/>
      <c r="P32" s="661"/>
    </row>
    <row r="33" spans="1:16" s="32" customFormat="1" ht="15.75" customHeight="1" x14ac:dyDescent="0.2">
      <c r="A33" s="62" t="s">
        <v>46</v>
      </c>
      <c r="C33" s="662"/>
      <c r="D33" s="663"/>
      <c r="E33" s="663"/>
      <c r="F33" s="663"/>
      <c r="G33" s="663"/>
      <c r="H33" s="663"/>
      <c r="I33" s="663"/>
      <c r="J33" s="59"/>
      <c r="K33" s="663"/>
      <c r="L33" s="663"/>
      <c r="M33" s="663"/>
      <c r="N33" s="663"/>
      <c r="O33" s="663"/>
      <c r="P33" s="661"/>
    </row>
    <row r="34" spans="1:16" ht="15.75" customHeight="1" x14ac:dyDescent="0.25">
      <c r="A34" s="683" t="s">
        <v>119</v>
      </c>
      <c r="B34" s="47" t="s">
        <v>120</v>
      </c>
      <c r="C34" s="659" t="s">
        <v>63</v>
      </c>
      <c r="D34" s="660">
        <v>28.492307692307691</v>
      </c>
      <c r="E34" s="660">
        <v>28.744444444444451</v>
      </c>
      <c r="F34" s="660">
        <v>27.480555555555554</v>
      </c>
      <c r="G34" s="660">
        <v>25.749999999999996</v>
      </c>
      <c r="H34" s="660">
        <v>25.375000000000004</v>
      </c>
      <c r="I34" s="660">
        <v>24.444444444444446</v>
      </c>
      <c r="J34" s="660">
        <v>24.646666666666665</v>
      </c>
      <c r="K34" s="660">
        <v>25.166666666666661</v>
      </c>
      <c r="L34" s="660">
        <v>26.803030303030301</v>
      </c>
      <c r="M34" s="660">
        <v>28.997619047619047</v>
      </c>
      <c r="N34" s="660">
        <v>33.996969696969693</v>
      </c>
      <c r="O34" s="660">
        <v>34.742424242424242</v>
      </c>
      <c r="P34" s="661">
        <f t="shared" ref="P34:P42" si="2">AVERAGE(D34:O34)</f>
        <v>27.886677396677399</v>
      </c>
    </row>
    <row r="35" spans="1:16" ht="15.75" customHeight="1" x14ac:dyDescent="0.25">
      <c r="A35" s="684"/>
      <c r="B35" s="47" t="s">
        <v>121</v>
      </c>
      <c r="C35" s="659" t="s">
        <v>63</v>
      </c>
      <c r="D35" s="660">
        <v>22.882051282051279</v>
      </c>
      <c r="E35" s="660">
        <v>23.638888888888889</v>
      </c>
      <c r="F35" s="660">
        <v>23.155555555555555</v>
      </c>
      <c r="G35" s="660">
        <v>21.273809523809526</v>
      </c>
      <c r="H35" s="660">
        <v>21.375</v>
      </c>
      <c r="I35" s="660">
        <v>20.138888888888886</v>
      </c>
      <c r="J35" s="663">
        <v>19.937777777777779</v>
      </c>
      <c r="K35" s="660">
        <v>20</v>
      </c>
      <c r="L35" s="660">
        <v>21.893939393939394</v>
      </c>
      <c r="M35" s="660">
        <v>23.066666666666663</v>
      </c>
      <c r="N35" s="660">
        <v>27.672727272727276</v>
      </c>
      <c r="O35" s="660">
        <v>28.848484848484848</v>
      </c>
      <c r="P35" s="661">
        <f t="shared" si="2"/>
        <v>22.823649174899174</v>
      </c>
    </row>
    <row r="36" spans="1:16" ht="15.75" customHeight="1" x14ac:dyDescent="0.25">
      <c r="A36" s="684"/>
      <c r="B36" s="47" t="s">
        <v>194</v>
      </c>
      <c r="C36" s="659" t="s">
        <v>63</v>
      </c>
      <c r="D36" s="660">
        <v>27.115384615384617</v>
      </c>
      <c r="E36" s="660">
        <v>28.666666666666668</v>
      </c>
      <c r="F36" s="660">
        <v>27.166666666666668</v>
      </c>
      <c r="G36" s="660">
        <v>25.428571428571427</v>
      </c>
      <c r="H36" s="660">
        <v>25.75</v>
      </c>
      <c r="I36" s="660">
        <v>24.333333333333332</v>
      </c>
      <c r="J36" s="660">
        <v>23.4</v>
      </c>
      <c r="K36" s="660">
        <v>24.166666666666668</v>
      </c>
      <c r="L36" s="660">
        <v>25.454545454545453</v>
      </c>
      <c r="M36" s="660">
        <v>27.214285714285715</v>
      </c>
      <c r="N36" s="660">
        <v>31.636363636363637</v>
      </c>
      <c r="O36" s="660">
        <v>32.18181818181818</v>
      </c>
      <c r="P36" s="661">
        <f t="shared" si="2"/>
        <v>26.876191863691869</v>
      </c>
    </row>
    <row r="37" spans="1:16" ht="15.75" customHeight="1" x14ac:dyDescent="0.25">
      <c r="A37" s="684"/>
      <c r="B37" s="47" t="s">
        <v>390</v>
      </c>
      <c r="C37" s="659" t="s">
        <v>63</v>
      </c>
      <c r="D37" s="660">
        <v>23.384615384615383</v>
      </c>
      <c r="E37" s="660">
        <v>24.75</v>
      </c>
      <c r="F37" s="660">
        <v>23.916666666666668</v>
      </c>
      <c r="G37" s="660">
        <v>21</v>
      </c>
      <c r="H37" s="660">
        <v>21.75</v>
      </c>
      <c r="I37" s="660">
        <v>21.166666666666668</v>
      </c>
      <c r="J37" s="660">
        <v>20.466666666666665</v>
      </c>
      <c r="K37" s="660">
        <v>20.083333333333332</v>
      </c>
      <c r="L37" s="660">
        <v>21.454545454545453</v>
      </c>
      <c r="M37" s="660">
        <v>23.214285714285715</v>
      </c>
      <c r="N37" s="660">
        <v>25.90909090909091</v>
      </c>
      <c r="O37" s="660">
        <v>27.181818181818183</v>
      </c>
      <c r="P37" s="661">
        <f t="shared" si="2"/>
        <v>22.856474081474079</v>
      </c>
    </row>
    <row r="38" spans="1:16" ht="15.75" customHeight="1" x14ac:dyDescent="0.25">
      <c r="A38" s="684"/>
      <c r="B38" s="47" t="s">
        <v>122</v>
      </c>
      <c r="C38" s="659" t="s">
        <v>63</v>
      </c>
      <c r="D38" s="660">
        <v>20.26923076923077</v>
      </c>
      <c r="E38" s="660">
        <v>19.09090909090909</v>
      </c>
      <c r="F38" s="660">
        <v>20.333333333333332</v>
      </c>
      <c r="G38" s="660">
        <v>19.571428571428573</v>
      </c>
      <c r="H38" s="660">
        <v>19.208333333333332</v>
      </c>
      <c r="I38" s="660">
        <v>18.5</v>
      </c>
      <c r="J38" s="660">
        <v>18.555555555555557</v>
      </c>
      <c r="K38" s="660">
        <v>17.958333333333332</v>
      </c>
      <c r="L38" s="660">
        <v>19.09090909090909</v>
      </c>
      <c r="M38" s="660">
        <v>20.692307692307693</v>
      </c>
      <c r="N38" s="660">
        <v>24.8</v>
      </c>
      <c r="O38" s="660">
        <v>25.666666666666668</v>
      </c>
      <c r="P38" s="661">
        <f t="shared" si="2"/>
        <v>20.311417286417289</v>
      </c>
    </row>
    <row r="39" spans="1:16" ht="15.75" customHeight="1" x14ac:dyDescent="0.25">
      <c r="A39" s="684"/>
      <c r="B39" s="47" t="s">
        <v>123</v>
      </c>
      <c r="C39" s="659" t="s">
        <v>63</v>
      </c>
      <c r="D39" s="660">
        <v>16.115384615384617</v>
      </c>
      <c r="E39" s="660">
        <v>15.5</v>
      </c>
      <c r="F39" s="660">
        <v>15.833333333333334</v>
      </c>
      <c r="G39" s="660">
        <v>16</v>
      </c>
      <c r="H39" s="660">
        <v>15.152777777777777</v>
      </c>
      <c r="I39" s="660">
        <v>14.833333333333334</v>
      </c>
      <c r="J39" s="660">
        <v>15.166666666666666</v>
      </c>
      <c r="K39" s="660">
        <v>14.458333333333334</v>
      </c>
      <c r="L39" s="660">
        <v>15.7</v>
      </c>
      <c r="M39" s="660">
        <v>16.23076923076923</v>
      </c>
      <c r="N39" s="660">
        <v>18.7</v>
      </c>
      <c r="O39" s="660">
        <v>21.25</v>
      </c>
      <c r="P39" s="661">
        <f t="shared" si="2"/>
        <v>16.245049857549855</v>
      </c>
    </row>
    <row r="40" spans="1:16" ht="15.75" customHeight="1" x14ac:dyDescent="0.25">
      <c r="A40" s="684"/>
      <c r="B40" s="665" t="s">
        <v>391</v>
      </c>
      <c r="C40" s="659" t="s">
        <v>63</v>
      </c>
      <c r="D40" s="660">
        <v>9.1818181818181817</v>
      </c>
      <c r="E40" s="660">
        <v>8.875</v>
      </c>
      <c r="F40" s="660">
        <v>8.1666666666666661</v>
      </c>
      <c r="G40" s="660">
        <v>7.75</v>
      </c>
      <c r="H40" s="660">
        <v>7.708333333333333</v>
      </c>
      <c r="I40" s="660">
        <v>7.375</v>
      </c>
      <c r="J40" s="660">
        <v>8.4</v>
      </c>
      <c r="K40" s="660">
        <v>9.0694444444444446</v>
      </c>
      <c r="L40" s="660">
        <v>9.0909090909090917</v>
      </c>
      <c r="M40" s="660">
        <v>10.392857142857142</v>
      </c>
      <c r="N40" s="660">
        <v>12.363636363636363</v>
      </c>
      <c r="O40" s="660">
        <v>14.409090909090908</v>
      </c>
      <c r="P40" s="661">
        <f t="shared" si="2"/>
        <v>9.3985630110630094</v>
      </c>
    </row>
    <row r="41" spans="1:16" ht="18" customHeight="1" x14ac:dyDescent="0.25">
      <c r="A41" s="685"/>
      <c r="B41" s="666" t="s">
        <v>212</v>
      </c>
      <c r="C41" s="659" t="s">
        <v>63</v>
      </c>
      <c r="D41" s="660">
        <v>25.715384615384611</v>
      </c>
      <c r="E41" s="660">
        <v>24.758333333333336</v>
      </c>
      <c r="F41" s="660">
        <v>23.944444444444446</v>
      </c>
      <c r="G41" s="660">
        <v>23.035714285714285</v>
      </c>
      <c r="H41" s="660">
        <v>22.811111111111114</v>
      </c>
      <c r="I41" s="660">
        <v>22.511111111111109</v>
      </c>
      <c r="J41" s="660">
        <v>23.111111111111107</v>
      </c>
      <c r="K41" s="660">
        <v>22.791666666666671</v>
      </c>
      <c r="L41" s="660">
        <v>23.27272727272727</v>
      </c>
      <c r="M41" s="660">
        <v>25.954761904761902</v>
      </c>
      <c r="N41" s="660">
        <v>31.315151515151516</v>
      </c>
      <c r="O41" s="660">
        <v>32.166666666666671</v>
      </c>
      <c r="P41" s="661">
        <f t="shared" si="2"/>
        <v>25.115682003182005</v>
      </c>
    </row>
    <row r="42" spans="1:16" ht="19.5" customHeight="1" x14ac:dyDescent="0.25">
      <c r="A42" s="667"/>
      <c r="B42" s="47" t="s">
        <v>392</v>
      </c>
      <c r="C42" s="659" t="s">
        <v>63</v>
      </c>
      <c r="D42" s="660">
        <v>7.3564102564102569</v>
      </c>
      <c r="E42" s="660">
        <v>7.4361111111111109</v>
      </c>
      <c r="F42" s="660">
        <v>6.7361111111111098</v>
      </c>
      <c r="G42" s="660">
        <v>5.5595238095238102</v>
      </c>
      <c r="H42" s="660">
        <v>5.708333333333333</v>
      </c>
      <c r="I42" s="660">
        <v>5.6694444444444443</v>
      </c>
      <c r="J42" s="660">
        <v>7.1933333333333325</v>
      </c>
      <c r="K42" s="660">
        <v>7.6944444444444455</v>
      </c>
      <c r="L42" s="660">
        <v>7.8333333333333321</v>
      </c>
      <c r="M42" s="660">
        <v>8.0071428571428562</v>
      </c>
      <c r="N42" s="660">
        <v>7.9242424242424248</v>
      </c>
      <c r="O42" s="660">
        <v>7.9848484848484844</v>
      </c>
      <c r="P42" s="661">
        <f t="shared" si="2"/>
        <v>7.0919399119399111</v>
      </c>
    </row>
    <row r="43" spans="1:16" ht="43.5" customHeight="1" x14ac:dyDescent="0.25">
      <c r="A43" s="692" t="s">
        <v>387</v>
      </c>
      <c r="B43" s="692"/>
      <c r="C43" s="692"/>
      <c r="D43" s="692"/>
      <c r="E43" s="692"/>
      <c r="F43" s="692"/>
      <c r="G43" s="692"/>
      <c r="H43" s="692"/>
      <c r="I43" s="692"/>
      <c r="J43" s="692"/>
      <c r="K43" s="692"/>
      <c r="L43" s="692"/>
      <c r="M43" s="692"/>
      <c r="N43" s="692"/>
      <c r="O43" s="692"/>
      <c r="P43" s="692"/>
    </row>
    <row r="44" spans="1:16" ht="22.5" customHeight="1" x14ac:dyDescent="0.25">
      <c r="A44" s="692" t="str">
        <f>A3</f>
        <v>Mercados de Santo Domingo, Enero-Diciembre 2025, (En RD$)</v>
      </c>
      <c r="B44" s="692"/>
      <c r="C44" s="692"/>
      <c r="D44" s="692"/>
      <c r="E44" s="692"/>
      <c r="F44" s="692"/>
      <c r="G44" s="692"/>
      <c r="H44" s="692"/>
      <c r="I44" s="692"/>
      <c r="J44" s="692"/>
      <c r="K44" s="692"/>
      <c r="L44" s="692"/>
      <c r="M44" s="692"/>
      <c r="N44" s="692"/>
      <c r="O44" s="692"/>
      <c r="P44" s="692"/>
    </row>
    <row r="45" spans="1:16" ht="6.75" customHeight="1" x14ac:dyDescent="0.25">
      <c r="B45" s="12"/>
      <c r="C45" s="169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6.5" customHeight="1" x14ac:dyDescent="0.25">
      <c r="A46" s="687" t="s">
        <v>0</v>
      </c>
      <c r="B46" s="688"/>
      <c r="C46" s="653" t="s">
        <v>41</v>
      </c>
      <c r="D46" s="654"/>
      <c r="E46" s="654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654"/>
    </row>
    <row r="47" spans="1:16" ht="19.5" customHeight="1" x14ac:dyDescent="0.25">
      <c r="A47" s="687"/>
      <c r="B47" s="688"/>
      <c r="C47" s="655" t="s">
        <v>85</v>
      </c>
      <c r="D47" s="656" t="s">
        <v>1</v>
      </c>
      <c r="E47" s="656" t="s">
        <v>2</v>
      </c>
      <c r="F47" s="656" t="s">
        <v>3</v>
      </c>
      <c r="G47" s="656" t="s">
        <v>4</v>
      </c>
      <c r="H47" s="656" t="s">
        <v>5</v>
      </c>
      <c r="I47" s="656" t="s">
        <v>6</v>
      </c>
      <c r="J47" s="656" t="s">
        <v>7</v>
      </c>
      <c r="K47" s="656" t="s">
        <v>8</v>
      </c>
      <c r="L47" s="656" t="s">
        <v>9</v>
      </c>
      <c r="M47" s="656" t="s">
        <v>389</v>
      </c>
      <c r="N47" s="656" t="s">
        <v>11</v>
      </c>
      <c r="O47" s="656" t="s">
        <v>12</v>
      </c>
      <c r="P47" s="656" t="s">
        <v>13</v>
      </c>
    </row>
    <row r="48" spans="1:16" s="32" customFormat="1" ht="16.5" customHeight="1" x14ac:dyDescent="0.25">
      <c r="A48" s="657" t="s">
        <v>48</v>
      </c>
      <c r="C48" s="668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ht="16.5" customHeight="1" x14ac:dyDescent="0.25">
      <c r="B49" s="47" t="s">
        <v>19</v>
      </c>
      <c r="C49" s="659" t="s">
        <v>63</v>
      </c>
      <c r="D49" s="660">
        <v>76.307692307692321</v>
      </c>
      <c r="E49" s="660">
        <v>76.944444444444443</v>
      </c>
      <c r="F49" s="660">
        <v>80.208333333333329</v>
      </c>
      <c r="G49" s="660">
        <v>80.535714285714263</v>
      </c>
      <c r="H49" s="660">
        <v>78.888888888888872</v>
      </c>
      <c r="I49" s="660">
        <v>77.8888888888889</v>
      </c>
      <c r="J49" s="660">
        <v>76.3</v>
      </c>
      <c r="K49" s="660">
        <v>75.416666666666671</v>
      </c>
      <c r="L49" s="660">
        <v>76.818181818181813</v>
      </c>
      <c r="M49" s="660">
        <v>75.75</v>
      </c>
      <c r="N49" s="660">
        <v>74.757575757575751</v>
      </c>
      <c r="O49" s="660">
        <v>71.439393939393938</v>
      </c>
      <c r="P49" s="661">
        <f>AVERAGE(D49:O49)</f>
        <v>76.771315027565024</v>
      </c>
    </row>
    <row r="50" spans="1:16" ht="16.5" customHeight="1" x14ac:dyDescent="0.25">
      <c r="B50" s="47"/>
      <c r="C50" s="177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1"/>
    </row>
    <row r="51" spans="1:16" s="32" customFormat="1" ht="16.5" customHeight="1" x14ac:dyDescent="0.2">
      <c r="A51" s="62" t="s">
        <v>49</v>
      </c>
      <c r="C51" s="662"/>
      <c r="D51" s="663"/>
      <c r="E51" s="663"/>
      <c r="F51" s="663"/>
      <c r="G51" s="663"/>
      <c r="H51" s="663"/>
      <c r="I51" s="663"/>
      <c r="J51" s="663"/>
      <c r="K51" s="663"/>
      <c r="L51" s="663"/>
      <c r="M51" s="663"/>
      <c r="N51" s="663"/>
      <c r="O51" s="663"/>
      <c r="P51" s="661"/>
    </row>
    <row r="52" spans="1:16" ht="16.5" customHeight="1" x14ac:dyDescent="0.25">
      <c r="A52" s="683" t="s">
        <v>125</v>
      </c>
      <c r="B52" s="47" t="s">
        <v>126</v>
      </c>
      <c r="C52" s="659" t="s">
        <v>14</v>
      </c>
      <c r="D52" s="660">
        <v>54.756410256410248</v>
      </c>
      <c r="E52" s="660">
        <v>56.055555555555564</v>
      </c>
      <c r="F52" s="660">
        <v>59.027777777777779</v>
      </c>
      <c r="G52" s="660">
        <v>48.035714285714285</v>
      </c>
      <c r="H52" s="660">
        <v>39.513888888888893</v>
      </c>
      <c r="I52" s="660">
        <v>48.361111111111114</v>
      </c>
      <c r="J52" s="660">
        <v>42.295555555555552</v>
      </c>
      <c r="K52" s="660">
        <v>38.541666666666671</v>
      </c>
      <c r="L52" s="660">
        <v>36.590909090909093</v>
      </c>
      <c r="M52" s="660">
        <v>54.476190476190474</v>
      </c>
      <c r="N52" s="660">
        <v>87.015151515151516</v>
      </c>
      <c r="O52" s="660">
        <v>79.62121212121211</v>
      </c>
      <c r="P52" s="661">
        <f t="shared" ref="P52:P83" si="3">AVERAGE(D52:O52)</f>
        <v>53.690928608428607</v>
      </c>
    </row>
    <row r="53" spans="1:16" ht="16.5" customHeight="1" x14ac:dyDescent="0.25">
      <c r="A53" s="684"/>
      <c r="B53" s="47" t="s">
        <v>127</v>
      </c>
      <c r="C53" s="659" t="s">
        <v>14</v>
      </c>
      <c r="D53" s="663">
        <v>159.80769230769232</v>
      </c>
      <c r="E53" s="663">
        <v>151.6527777777778</v>
      </c>
      <c r="F53" s="663">
        <v>166.11111111111111</v>
      </c>
      <c r="G53" s="663">
        <v>157.02380952380949</v>
      </c>
      <c r="H53" s="663">
        <v>133.61111111111111</v>
      </c>
      <c r="I53" s="663">
        <v>137.08333333333334</v>
      </c>
      <c r="J53" s="663">
        <v>147.76666666666668</v>
      </c>
      <c r="K53" s="663">
        <v>128.72222222222226</v>
      </c>
      <c r="L53" s="663">
        <v>124.39393939393941</v>
      </c>
      <c r="M53" s="663">
        <v>127.04761904761905</v>
      </c>
      <c r="N53" s="663">
        <v>118.03030303030302</v>
      </c>
      <c r="O53" s="663">
        <v>157.27272727272728</v>
      </c>
      <c r="P53" s="661">
        <f t="shared" si="3"/>
        <v>142.37694273319275</v>
      </c>
    </row>
    <row r="54" spans="1:16" ht="16.5" customHeight="1" x14ac:dyDescent="0.25">
      <c r="A54" s="684"/>
      <c r="B54" s="47" t="s">
        <v>128</v>
      </c>
      <c r="C54" s="659" t="s">
        <v>14</v>
      </c>
      <c r="D54" s="660">
        <v>98</v>
      </c>
      <c r="E54" s="660">
        <v>93.125</v>
      </c>
      <c r="F54" s="660">
        <v>117.08333333333333</v>
      </c>
      <c r="G54" s="660">
        <v>106.07142857142857</v>
      </c>
      <c r="H54" s="660">
        <v>89.583333333333329</v>
      </c>
      <c r="I54" s="660">
        <v>86.666666666666671</v>
      </c>
      <c r="J54" s="660">
        <v>82.666666666666671</v>
      </c>
      <c r="K54" s="660">
        <v>78.75</v>
      </c>
      <c r="L54" s="660">
        <v>83.63636363636364</v>
      </c>
      <c r="M54" s="660">
        <v>75</v>
      </c>
      <c r="N54" s="660">
        <v>80</v>
      </c>
      <c r="O54" s="660">
        <v>81.36363636363636</v>
      </c>
      <c r="P54" s="661">
        <f t="shared" si="3"/>
        <v>89.328869047619037</v>
      </c>
    </row>
    <row r="55" spans="1:16" ht="16.5" customHeight="1" x14ac:dyDescent="0.25">
      <c r="A55" s="685"/>
      <c r="B55" s="47" t="s">
        <v>129</v>
      </c>
      <c r="C55" s="659" t="s">
        <v>14</v>
      </c>
      <c r="D55" s="660">
        <v>119.87179487179489</v>
      </c>
      <c r="E55" s="660">
        <v>71.749999999999986</v>
      </c>
      <c r="F55" s="660">
        <v>81.180555555555557</v>
      </c>
      <c r="G55" s="660">
        <v>77.678571428571431</v>
      </c>
      <c r="H55" s="660">
        <v>61.458333333333336</v>
      </c>
      <c r="I55" s="660">
        <v>55.68055555555555</v>
      </c>
      <c r="J55" s="660">
        <v>63.988888888888887</v>
      </c>
      <c r="K55" s="660">
        <v>66.25</v>
      </c>
      <c r="L55" s="660">
        <v>56.287878787878796</v>
      </c>
      <c r="M55" s="660">
        <v>58.619047619047613</v>
      </c>
      <c r="N55" s="660">
        <v>81</v>
      </c>
      <c r="O55" s="660">
        <v>112.45454545454545</v>
      </c>
      <c r="P55" s="661">
        <f t="shared" si="3"/>
        <v>75.518347624597624</v>
      </c>
    </row>
    <row r="56" spans="1:16" ht="16.5" customHeight="1" x14ac:dyDescent="0.25">
      <c r="A56" s="683" t="s">
        <v>39</v>
      </c>
      <c r="B56" s="47" t="s">
        <v>130</v>
      </c>
      <c r="C56" s="659" t="s">
        <v>14</v>
      </c>
      <c r="D56" s="660">
        <v>192.26923076923077</v>
      </c>
      <c r="E56" s="660">
        <v>194.68055555555554</v>
      </c>
      <c r="F56" s="660">
        <v>206.73611111111111</v>
      </c>
      <c r="G56" s="660">
        <v>210.11904761904762</v>
      </c>
      <c r="H56" s="660">
        <v>201.52777777777774</v>
      </c>
      <c r="I56" s="660">
        <v>190.5972222222222</v>
      </c>
      <c r="J56" s="660">
        <v>160.41111111111113</v>
      </c>
      <c r="K56" s="660">
        <v>154.44444444444443</v>
      </c>
      <c r="L56" s="660">
        <v>161.96969696969697</v>
      </c>
      <c r="M56" s="660">
        <v>170.72619047619045</v>
      </c>
      <c r="N56" s="660">
        <v>177.93939393939397</v>
      </c>
      <c r="O56" s="660">
        <v>178.86363636363637</v>
      </c>
      <c r="P56" s="661">
        <f t="shared" si="3"/>
        <v>183.35703486328484</v>
      </c>
    </row>
    <row r="57" spans="1:16" ht="16.5" customHeight="1" x14ac:dyDescent="0.25">
      <c r="A57" s="685"/>
      <c r="B57" s="47" t="s">
        <v>131</v>
      </c>
      <c r="C57" s="659" t="s">
        <v>14</v>
      </c>
      <c r="D57" s="660">
        <v>106.47435897435898</v>
      </c>
      <c r="E57" s="660">
        <v>106.18055555555554</v>
      </c>
      <c r="F57" s="660">
        <v>117.29166666666669</v>
      </c>
      <c r="G57" s="660">
        <v>105.35714285714286</v>
      </c>
      <c r="H57" s="660">
        <v>95.555555555555543</v>
      </c>
      <c r="I57" s="660">
        <v>85</v>
      </c>
      <c r="J57" s="660">
        <v>89.166666666666671</v>
      </c>
      <c r="K57" s="660">
        <v>80.625</v>
      </c>
      <c r="L57" s="660">
        <v>128.125</v>
      </c>
      <c r="M57" s="660">
        <v>132.85714285714286</v>
      </c>
      <c r="N57" s="660">
        <v>140</v>
      </c>
      <c r="O57" s="660">
        <v>200</v>
      </c>
      <c r="P57" s="661">
        <f t="shared" si="3"/>
        <v>115.55275742775741</v>
      </c>
    </row>
    <row r="58" spans="1:16" ht="16.5" customHeight="1" x14ac:dyDescent="0.25">
      <c r="B58" s="47" t="s">
        <v>20</v>
      </c>
      <c r="C58" s="659" t="s">
        <v>14</v>
      </c>
      <c r="D58" s="660">
        <v>42.512820512820511</v>
      </c>
      <c r="E58" s="660">
        <v>41.30555555555555</v>
      </c>
      <c r="F58" s="660">
        <v>42.055555555555564</v>
      </c>
      <c r="G58" s="660">
        <v>41.547619047619051</v>
      </c>
      <c r="H58" s="660">
        <v>40.972222222222236</v>
      </c>
      <c r="I58" s="660">
        <v>42.80555555555555</v>
      </c>
      <c r="J58" s="660">
        <v>43.499999999999993</v>
      </c>
      <c r="K58" s="660">
        <v>37.736111111111107</v>
      </c>
      <c r="L58" s="660">
        <v>38.257575757575765</v>
      </c>
      <c r="M58" s="660">
        <v>43.023809523809518</v>
      </c>
      <c r="N58" s="660">
        <v>43.151515151515156</v>
      </c>
      <c r="O58" s="660">
        <v>44.393939393939391</v>
      </c>
      <c r="P58" s="661">
        <f t="shared" si="3"/>
        <v>41.771856615606616</v>
      </c>
    </row>
    <row r="59" spans="1:16" ht="16.5" customHeight="1" x14ac:dyDescent="0.25">
      <c r="A59" s="683" t="s">
        <v>21</v>
      </c>
      <c r="B59" s="47" t="s">
        <v>132</v>
      </c>
      <c r="C59" s="659" t="s">
        <v>14</v>
      </c>
      <c r="D59" s="660"/>
      <c r="E59" s="660"/>
      <c r="F59" s="660">
        <v>32.204861111111107</v>
      </c>
      <c r="G59" s="660">
        <v>32.8125</v>
      </c>
      <c r="H59" s="660">
        <v>32.8125</v>
      </c>
      <c r="I59" s="660">
        <v>37.5</v>
      </c>
      <c r="J59" s="660"/>
      <c r="K59" s="660">
        <v>33.035714285714285</v>
      </c>
      <c r="L59" s="660">
        <v>34.659090909090907</v>
      </c>
      <c r="M59" s="660">
        <v>37.5</v>
      </c>
      <c r="N59" s="660">
        <v>36.363636363636367</v>
      </c>
      <c r="O59" s="660">
        <v>40.909090909090907</v>
      </c>
      <c r="P59" s="661">
        <f t="shared" si="3"/>
        <v>35.310821508738172</v>
      </c>
    </row>
    <row r="60" spans="1:16" ht="16.5" customHeight="1" x14ac:dyDescent="0.25">
      <c r="A60" s="685"/>
      <c r="B60" s="47" t="s">
        <v>133</v>
      </c>
      <c r="C60" s="659" t="s">
        <v>14</v>
      </c>
      <c r="D60" s="660">
        <v>34.778846153846146</v>
      </c>
      <c r="E60" s="660">
        <v>37.215277777777771</v>
      </c>
      <c r="F60" s="660">
        <v>37.837499999999999</v>
      </c>
      <c r="G60" s="660">
        <v>38.110119047619044</v>
      </c>
      <c r="H60" s="660">
        <v>38.559027777777779</v>
      </c>
      <c r="I60" s="660">
        <v>39.194444444444443</v>
      </c>
      <c r="J60" s="660">
        <v>40.783333333333324</v>
      </c>
      <c r="K60" s="660">
        <v>38.284722222222221</v>
      </c>
      <c r="L60" s="660">
        <v>40.397727272727273</v>
      </c>
      <c r="M60" s="660">
        <v>39.99702380952381</v>
      </c>
      <c r="N60" s="660">
        <v>41.375</v>
      </c>
      <c r="O60" s="660">
        <v>42.526131568853089</v>
      </c>
      <c r="P60" s="661">
        <f t="shared" si="3"/>
        <v>39.088262784010404</v>
      </c>
    </row>
    <row r="61" spans="1:16" ht="16.5" customHeight="1" x14ac:dyDescent="0.25">
      <c r="A61" s="683" t="s">
        <v>382</v>
      </c>
      <c r="B61" s="47" t="s">
        <v>393</v>
      </c>
      <c r="C61" s="659" t="s">
        <v>14</v>
      </c>
      <c r="D61" s="660">
        <v>65</v>
      </c>
      <c r="E61" s="660"/>
      <c r="F61" s="660"/>
      <c r="G61" s="660"/>
      <c r="H61" s="660"/>
      <c r="I61" s="660"/>
      <c r="J61" s="660"/>
      <c r="K61" s="660"/>
      <c r="L61" s="660"/>
      <c r="M61" s="660"/>
      <c r="N61" s="660"/>
      <c r="O61" s="660"/>
      <c r="P61" s="661">
        <f t="shared" si="3"/>
        <v>65</v>
      </c>
    </row>
    <row r="62" spans="1:16" ht="16.5" customHeight="1" x14ac:dyDescent="0.25">
      <c r="A62" s="684"/>
      <c r="B62" s="47" t="s">
        <v>135</v>
      </c>
      <c r="C62" s="659" t="s">
        <v>14</v>
      </c>
      <c r="D62" s="660">
        <v>51.121794871794869</v>
      </c>
      <c r="E62" s="660">
        <v>46.416666666666664</v>
      </c>
      <c r="F62" s="660">
        <v>45.305555555555564</v>
      </c>
      <c r="G62" s="660">
        <v>49.583333333333336</v>
      </c>
      <c r="H62" s="660">
        <v>49.652777777777771</v>
      </c>
      <c r="I62" s="660">
        <v>49.666666666666664</v>
      </c>
      <c r="J62" s="660">
        <v>48.888888888888893</v>
      </c>
      <c r="K62" s="660">
        <v>50</v>
      </c>
      <c r="L62" s="660">
        <v>53.106060606060616</v>
      </c>
      <c r="M62" s="660">
        <v>53.892857142857153</v>
      </c>
      <c r="N62" s="660">
        <v>55.757575757575758</v>
      </c>
      <c r="O62" s="660">
        <v>54.696969696969695</v>
      </c>
      <c r="P62" s="661">
        <f t="shared" si="3"/>
        <v>50.674095580345586</v>
      </c>
    </row>
    <row r="63" spans="1:16" ht="16.5" customHeight="1" x14ac:dyDescent="0.25">
      <c r="A63" s="684"/>
      <c r="B63" s="47" t="s">
        <v>136</v>
      </c>
      <c r="C63" s="659" t="s">
        <v>14</v>
      </c>
      <c r="D63" s="660">
        <v>53.751282051282047</v>
      </c>
      <c r="E63" s="660">
        <v>47.875</v>
      </c>
      <c r="F63" s="660">
        <v>46.111111111111114</v>
      </c>
      <c r="G63" s="660">
        <v>49.178571428571431</v>
      </c>
      <c r="H63" s="660">
        <v>49.43055555555555</v>
      </c>
      <c r="I63" s="660">
        <v>51.027777777777771</v>
      </c>
      <c r="J63" s="660">
        <v>50.166666666666657</v>
      </c>
      <c r="K63" s="660">
        <v>49.361111111111114</v>
      </c>
      <c r="L63" s="660">
        <v>53.030303030303031</v>
      </c>
      <c r="M63" s="660">
        <v>54.113095238095241</v>
      </c>
      <c r="N63" s="660">
        <v>55.075757575757592</v>
      </c>
      <c r="O63" s="660">
        <v>53.863636363636353</v>
      </c>
      <c r="P63" s="661">
        <f t="shared" si="3"/>
        <v>51.082072325822317</v>
      </c>
    </row>
    <row r="64" spans="1:16" ht="16.5" customHeight="1" x14ac:dyDescent="0.25">
      <c r="A64" s="685"/>
      <c r="B64" s="47" t="s">
        <v>137</v>
      </c>
      <c r="C64" s="659" t="s">
        <v>14</v>
      </c>
      <c r="D64" s="660">
        <v>54.717948717948715</v>
      </c>
      <c r="E64" s="660">
        <v>47.534722222222221</v>
      </c>
      <c r="F64" s="660">
        <v>46.416666666666664</v>
      </c>
      <c r="G64" s="660">
        <v>50.166666666666671</v>
      </c>
      <c r="H64" s="660">
        <v>52.020833333333336</v>
      </c>
      <c r="I64" s="660">
        <v>53.19444444444445</v>
      </c>
      <c r="J64" s="660">
        <v>52.15</v>
      </c>
      <c r="K64" s="660">
        <v>51.583333333333336</v>
      </c>
      <c r="L64" s="660">
        <v>58.27272727272728</v>
      </c>
      <c r="M64" s="660">
        <v>57.785714285714285</v>
      </c>
      <c r="N64" s="660">
        <v>58.348484848484844</v>
      </c>
      <c r="O64" s="660">
        <v>55.984848484848492</v>
      </c>
      <c r="P64" s="661">
        <f t="shared" si="3"/>
        <v>53.181365856365858</v>
      </c>
    </row>
    <row r="65" spans="1:16" ht="16.5" customHeight="1" x14ac:dyDescent="0.25">
      <c r="B65" s="47" t="s">
        <v>22</v>
      </c>
      <c r="C65" s="659" t="s">
        <v>14</v>
      </c>
      <c r="D65" s="660">
        <v>44.930769230769229</v>
      </c>
      <c r="E65" s="660">
        <v>50.402777777777771</v>
      </c>
      <c r="F65" s="660">
        <v>51.666666666666657</v>
      </c>
      <c r="G65" s="660">
        <v>48.226190476190474</v>
      </c>
      <c r="H65" s="660">
        <v>44.513888888888893</v>
      </c>
      <c r="I65" s="660">
        <v>44.208333333333336</v>
      </c>
      <c r="J65" s="660">
        <v>44.100000000000009</v>
      </c>
      <c r="K65" s="660">
        <v>41.263888888888886</v>
      </c>
      <c r="L65" s="660">
        <v>40.378787878787882</v>
      </c>
      <c r="M65" s="660">
        <v>49.428571428571423</v>
      </c>
      <c r="N65" s="660">
        <v>50.151515151515156</v>
      </c>
      <c r="O65" s="660">
        <v>52.878787878787875</v>
      </c>
      <c r="P65" s="661">
        <f t="shared" si="3"/>
        <v>46.845848133348134</v>
      </c>
    </row>
    <row r="66" spans="1:16" ht="16.5" customHeight="1" x14ac:dyDescent="0.25">
      <c r="B66" s="47" t="s">
        <v>23</v>
      </c>
      <c r="C66" s="659" t="s">
        <v>14</v>
      </c>
      <c r="D66" s="660">
        <v>26.814102564102566</v>
      </c>
      <c r="E66" s="660">
        <v>26.527777777777775</v>
      </c>
      <c r="F66" s="660">
        <v>23.152777777777782</v>
      </c>
      <c r="G66" s="660">
        <v>24.190476190476186</v>
      </c>
      <c r="H66" s="660">
        <v>26.25</v>
      </c>
      <c r="I66" s="660">
        <v>24.386111111111106</v>
      </c>
      <c r="J66" s="660">
        <v>24.168888888888887</v>
      </c>
      <c r="K66" s="660">
        <v>23.152777777777782</v>
      </c>
      <c r="L66" s="660">
        <v>26.454545454545453</v>
      </c>
      <c r="M66" s="660">
        <v>29.571428571428577</v>
      </c>
      <c r="N66" s="660">
        <v>32.203030303030296</v>
      </c>
      <c r="O66" s="660">
        <v>29.106060606060609</v>
      </c>
      <c r="P66" s="661">
        <f t="shared" si="3"/>
        <v>26.331498085248086</v>
      </c>
    </row>
    <row r="67" spans="1:16" ht="16.5" customHeight="1" x14ac:dyDescent="0.25">
      <c r="B67" s="47" t="s">
        <v>24</v>
      </c>
      <c r="C67" s="659" t="s">
        <v>63</v>
      </c>
      <c r="D67" s="660">
        <v>27.487179487179489</v>
      </c>
      <c r="E67" s="660">
        <v>28.250000000000004</v>
      </c>
      <c r="F67" s="660">
        <v>27.708333333333339</v>
      </c>
      <c r="G67" s="660">
        <v>28.273809523809522</v>
      </c>
      <c r="H67" s="660">
        <v>28.902777777777782</v>
      </c>
      <c r="I67" s="660">
        <v>29.147222222222226</v>
      </c>
      <c r="J67" s="660">
        <v>30.635555555555552</v>
      </c>
      <c r="K67" s="660">
        <v>34.097222222222221</v>
      </c>
      <c r="L67" s="660">
        <v>34.272727272727266</v>
      </c>
      <c r="M67" s="660">
        <v>31.464285714285715</v>
      </c>
      <c r="N67" s="660">
        <v>29.521212121212123</v>
      </c>
      <c r="O67" s="660">
        <v>31.45454545454546</v>
      </c>
      <c r="P67" s="661">
        <f t="shared" si="3"/>
        <v>30.101239223739224</v>
      </c>
    </row>
    <row r="68" spans="1:16" ht="16.5" customHeight="1" x14ac:dyDescent="0.25">
      <c r="A68" s="683" t="s">
        <v>138</v>
      </c>
      <c r="B68" s="47" t="s">
        <v>139</v>
      </c>
      <c r="C68" s="659" t="s">
        <v>14</v>
      </c>
      <c r="D68" s="660">
        <v>48.320512820512825</v>
      </c>
      <c r="E68" s="660">
        <v>46.388888888888886</v>
      </c>
      <c r="F68" s="660">
        <v>43.986111111111114</v>
      </c>
      <c r="G68" s="660">
        <v>46.130952380952372</v>
      </c>
      <c r="H68" s="660">
        <v>44.097222222222229</v>
      </c>
      <c r="I68" s="660">
        <v>47.597222222222221</v>
      </c>
      <c r="J68" s="660">
        <v>44.199999999999996</v>
      </c>
      <c r="K68" s="660">
        <v>44.166666666666664</v>
      </c>
      <c r="L68" s="660">
        <v>42.272727272727266</v>
      </c>
      <c r="M68" s="660">
        <v>56.166666666666679</v>
      </c>
      <c r="N68" s="660">
        <v>61.863636363636367</v>
      </c>
      <c r="O68" s="660">
        <v>53.939393939393945</v>
      </c>
      <c r="P68" s="661">
        <f t="shared" si="3"/>
        <v>48.260833379583381</v>
      </c>
    </row>
    <row r="69" spans="1:16" ht="16.5" customHeight="1" x14ac:dyDescent="0.25">
      <c r="A69" s="685"/>
      <c r="B69" s="47" t="s">
        <v>140</v>
      </c>
      <c r="C69" s="659" t="s">
        <v>14</v>
      </c>
      <c r="D69" s="660">
        <v>60.217948717948715</v>
      </c>
      <c r="E69" s="660">
        <v>51.527777777777779</v>
      </c>
      <c r="F69" s="660">
        <v>46.30555555555555</v>
      </c>
      <c r="G69" s="660">
        <v>45.595238095238088</v>
      </c>
      <c r="H69" s="660">
        <v>43.402777777777779</v>
      </c>
      <c r="I69" s="660">
        <v>50.861111111111114</v>
      </c>
      <c r="J69" s="660">
        <v>44.477777777777774</v>
      </c>
      <c r="K69" s="660">
        <v>43.125</v>
      </c>
      <c r="L69" s="660">
        <v>45.454545454545446</v>
      </c>
      <c r="M69" s="660">
        <v>62.630952380952387</v>
      </c>
      <c r="N69" s="660">
        <v>70.530303030303017</v>
      </c>
      <c r="O69" s="660">
        <v>61.590909090909079</v>
      </c>
      <c r="P69" s="661">
        <f t="shared" si="3"/>
        <v>52.14332473082473</v>
      </c>
    </row>
    <row r="70" spans="1:16" ht="16.5" customHeight="1" x14ac:dyDescent="0.25">
      <c r="B70" s="47" t="s">
        <v>25</v>
      </c>
      <c r="C70" s="659" t="s">
        <v>14</v>
      </c>
      <c r="D70" s="660">
        <v>41.5</v>
      </c>
      <c r="E70" s="660">
        <v>40.874999999999993</v>
      </c>
      <c r="F70" s="660">
        <v>40.138888888888879</v>
      </c>
      <c r="G70" s="660">
        <v>36.666666666666671</v>
      </c>
      <c r="H70" s="660">
        <v>31.597222222222218</v>
      </c>
      <c r="I70" s="660">
        <v>34.416666666666664</v>
      </c>
      <c r="J70" s="660">
        <v>37.955555555555549</v>
      </c>
      <c r="K70" s="660">
        <v>44.097222222222221</v>
      </c>
      <c r="L70" s="660">
        <v>38.18181818181818</v>
      </c>
      <c r="M70" s="660">
        <v>37.904761904761905</v>
      </c>
      <c r="N70" s="660">
        <v>50.848484848484844</v>
      </c>
      <c r="O70" s="660">
        <v>81.530303030303031</v>
      </c>
      <c r="P70" s="661">
        <f t="shared" si="3"/>
        <v>42.976049182299185</v>
      </c>
    </row>
    <row r="71" spans="1:16" ht="16.5" customHeight="1" x14ac:dyDescent="0.25">
      <c r="B71" s="47" t="s">
        <v>26</v>
      </c>
      <c r="C71" s="659" t="s">
        <v>63</v>
      </c>
      <c r="D71" s="660">
        <v>137.88461538461542</v>
      </c>
      <c r="E71" s="660">
        <v>181.66666666666666</v>
      </c>
      <c r="F71" s="660">
        <v>186.38888888888889</v>
      </c>
      <c r="G71" s="660">
        <v>183.33333333333334</v>
      </c>
      <c r="H71" s="660">
        <v>135.62499999999997</v>
      </c>
      <c r="I71" s="660">
        <v>123.38888888888887</v>
      </c>
      <c r="J71" s="660">
        <v>116.57777777777778</v>
      </c>
      <c r="K71" s="660">
        <v>103.02777777777779</v>
      </c>
      <c r="L71" s="660">
        <v>111.59090909090909</v>
      </c>
      <c r="M71" s="660">
        <v>127.05952380952381</v>
      </c>
      <c r="N71" s="660">
        <v>137.60606060606062</v>
      </c>
      <c r="O71" s="660">
        <v>141.06060606060606</v>
      </c>
      <c r="P71" s="661">
        <f t="shared" si="3"/>
        <v>140.4341706904207</v>
      </c>
    </row>
    <row r="72" spans="1:16" ht="16.5" customHeight="1" x14ac:dyDescent="0.25">
      <c r="A72" s="683" t="s">
        <v>141</v>
      </c>
      <c r="B72" s="47" t="s">
        <v>142</v>
      </c>
      <c r="C72" s="659" t="s">
        <v>14</v>
      </c>
      <c r="D72" s="660">
        <v>54.269230769230781</v>
      </c>
      <c r="E72" s="660">
        <v>50.124999999999993</v>
      </c>
      <c r="F72" s="660">
        <v>48.68055555555555</v>
      </c>
      <c r="G72" s="660">
        <v>47.142857142857146</v>
      </c>
      <c r="H72" s="660">
        <v>45.902777777777779</v>
      </c>
      <c r="I72" s="660">
        <v>51.152777777777779</v>
      </c>
      <c r="J72" s="660">
        <v>49.733333333333334</v>
      </c>
      <c r="K72" s="660">
        <v>47.222222222222221</v>
      </c>
      <c r="L72" s="660">
        <v>46.590909090909093</v>
      </c>
      <c r="M72" s="660">
        <v>53.964285714285722</v>
      </c>
      <c r="N72" s="660">
        <v>64.515151515151516</v>
      </c>
      <c r="O72" s="660">
        <v>75.075757575757564</v>
      </c>
      <c r="P72" s="661">
        <f t="shared" si="3"/>
        <v>52.864571539571536</v>
      </c>
    </row>
    <row r="73" spans="1:16" ht="16.5" customHeight="1" x14ac:dyDescent="0.25">
      <c r="A73" s="685"/>
      <c r="B73" s="47" t="s">
        <v>143</v>
      </c>
      <c r="C73" s="659" t="s">
        <v>14</v>
      </c>
      <c r="D73" s="660">
        <v>37.807692307692307</v>
      </c>
      <c r="E73" s="660">
        <v>39.263888888888886</v>
      </c>
      <c r="F73" s="660">
        <v>37.236111111111107</v>
      </c>
      <c r="G73" s="660">
        <v>36.547619047619044</v>
      </c>
      <c r="H73" s="660">
        <v>35.555555555555557</v>
      </c>
      <c r="I73" s="660">
        <v>37.291666666666664</v>
      </c>
      <c r="J73" s="660">
        <v>34.799999999999997</v>
      </c>
      <c r="K73" s="660">
        <v>32.041666666666671</v>
      </c>
      <c r="L73" s="660">
        <v>33.106060606060609</v>
      </c>
      <c r="M73" s="660">
        <v>47.464285714285715</v>
      </c>
      <c r="N73" s="660">
        <v>62.833333333333343</v>
      </c>
      <c r="O73" s="660">
        <v>70.454545454545453</v>
      </c>
      <c r="P73" s="661">
        <f t="shared" si="3"/>
        <v>42.033535446035451</v>
      </c>
    </row>
    <row r="74" spans="1:16" ht="16.5" customHeight="1" x14ac:dyDescent="0.25">
      <c r="B74" s="47" t="s">
        <v>27</v>
      </c>
      <c r="C74" s="659" t="s">
        <v>14</v>
      </c>
      <c r="D74" s="660">
        <v>38.256410256410263</v>
      </c>
      <c r="E74" s="660">
        <v>38.366666666666667</v>
      </c>
      <c r="F74" s="660">
        <v>43.083333333333336</v>
      </c>
      <c r="G74" s="660">
        <v>42.285714285714285</v>
      </c>
      <c r="H74" s="660">
        <v>36.777777777777779</v>
      </c>
      <c r="I74" s="660">
        <v>47.138888888888886</v>
      </c>
      <c r="J74" s="660">
        <v>45.177777777777784</v>
      </c>
      <c r="K74" s="660">
        <v>37.93055555555555</v>
      </c>
      <c r="L74" s="660">
        <v>36.151515151515149</v>
      </c>
      <c r="M74" s="660">
        <v>36.142857142857146</v>
      </c>
      <c r="N74" s="660">
        <v>47.218181818181819</v>
      </c>
      <c r="O74" s="660">
        <v>58.636363636363633</v>
      </c>
      <c r="P74" s="661">
        <f t="shared" si="3"/>
        <v>42.263836857586853</v>
      </c>
    </row>
    <row r="75" spans="1:16" ht="16.5" customHeight="1" x14ac:dyDescent="0.25">
      <c r="B75" s="47" t="s">
        <v>28</v>
      </c>
      <c r="C75" s="659" t="s">
        <v>14</v>
      </c>
      <c r="D75" s="660">
        <v>72.461538461538467</v>
      </c>
      <c r="E75" s="660">
        <v>71.194444444444443</v>
      </c>
      <c r="F75" s="660">
        <v>72.291666666666657</v>
      </c>
      <c r="G75" s="660">
        <v>68.154761904761898</v>
      </c>
      <c r="H75" s="660">
        <v>62</v>
      </c>
      <c r="I75" s="660">
        <v>71.597222222222229</v>
      </c>
      <c r="J75" s="660">
        <v>70.677777777777777</v>
      </c>
      <c r="K75" s="660">
        <v>63.333333333333336</v>
      </c>
      <c r="L75" s="660">
        <v>66.439393939393952</v>
      </c>
      <c r="M75" s="660">
        <v>73.13095238095238</v>
      </c>
      <c r="N75" s="660">
        <v>86.287878787878796</v>
      </c>
      <c r="O75" s="660">
        <v>71.742424242424235</v>
      </c>
      <c r="P75" s="661">
        <f t="shared" si="3"/>
        <v>70.775949513449518</v>
      </c>
    </row>
    <row r="76" spans="1:16" ht="16.5" customHeight="1" x14ac:dyDescent="0.25">
      <c r="B76" s="47" t="s">
        <v>50</v>
      </c>
      <c r="C76" s="659" t="s">
        <v>14</v>
      </c>
      <c r="D76" s="660">
        <v>72.256410256410263</v>
      </c>
      <c r="E76" s="660">
        <v>71.708333333333329</v>
      </c>
      <c r="F76" s="660">
        <v>71.944444444444443</v>
      </c>
      <c r="G76" s="660">
        <v>68.928571428571416</v>
      </c>
      <c r="H76" s="660">
        <v>61.861111111111114</v>
      </c>
      <c r="I76" s="660">
        <v>71.875</v>
      </c>
      <c r="J76" s="660">
        <v>70.166666666666671</v>
      </c>
      <c r="K76" s="660">
        <v>63.541666666666657</v>
      </c>
      <c r="L76" s="660">
        <v>67.5</v>
      </c>
      <c r="M76" s="660">
        <v>73.13095238095238</v>
      </c>
      <c r="N76" s="660">
        <v>85</v>
      </c>
      <c r="O76" s="660">
        <v>70.681818181818187</v>
      </c>
      <c r="P76" s="661">
        <f t="shared" si="3"/>
        <v>70.716247872497874</v>
      </c>
    </row>
    <row r="77" spans="1:16" ht="16.5" customHeight="1" x14ac:dyDescent="0.25">
      <c r="B77" s="47" t="s">
        <v>29</v>
      </c>
      <c r="C77" s="659" t="s">
        <v>14</v>
      </c>
      <c r="D77" s="660">
        <v>64.512820512820511</v>
      </c>
      <c r="E77" s="660">
        <v>62.902777777777779</v>
      </c>
      <c r="F77" s="660">
        <v>65.625000000000014</v>
      </c>
      <c r="G77" s="660">
        <v>63.869047619047628</v>
      </c>
      <c r="H77" s="660">
        <v>64.722222222222229</v>
      </c>
      <c r="I77" s="660">
        <v>65.430555555555557</v>
      </c>
      <c r="J77" s="660">
        <v>62.444444444444443</v>
      </c>
      <c r="K77" s="660">
        <v>61.500000000000007</v>
      </c>
      <c r="L77" s="660">
        <v>62.121212121212125</v>
      </c>
      <c r="M77" s="660">
        <v>64.55952380952381</v>
      </c>
      <c r="N77" s="660">
        <v>70.257575757575751</v>
      </c>
      <c r="O77" s="660">
        <v>66.318181818181813</v>
      </c>
      <c r="P77" s="661">
        <f t="shared" si="3"/>
        <v>64.521946803196798</v>
      </c>
    </row>
    <row r="78" spans="1:16" ht="16.5" customHeight="1" x14ac:dyDescent="0.25">
      <c r="B78" s="47" t="s">
        <v>30</v>
      </c>
      <c r="C78" s="659" t="s">
        <v>14</v>
      </c>
      <c r="D78" s="660">
        <v>102.25641025641026</v>
      </c>
      <c r="E78" s="660">
        <v>90.305555555555557</v>
      </c>
      <c r="F78" s="660">
        <v>82.569444444444443</v>
      </c>
      <c r="G78" s="660">
        <v>78.226190476190482</v>
      </c>
      <c r="H78" s="660">
        <v>75.055555555555557</v>
      </c>
      <c r="I78" s="660">
        <v>82.6388888888889</v>
      </c>
      <c r="J78" s="660">
        <v>87.422222222222231</v>
      </c>
      <c r="K78" s="660">
        <v>88.888888888888872</v>
      </c>
      <c r="L78" s="660">
        <v>81.742424242424235</v>
      </c>
      <c r="M78" s="660">
        <v>90.964285714285708</v>
      </c>
      <c r="N78" s="660">
        <v>99.87121212121211</v>
      </c>
      <c r="O78" s="660">
        <v>85.833333333333343</v>
      </c>
      <c r="P78" s="661">
        <f t="shared" si="3"/>
        <v>87.147867641617651</v>
      </c>
    </row>
    <row r="79" spans="1:16" ht="16.5" customHeight="1" x14ac:dyDescent="0.25">
      <c r="B79" s="47" t="s">
        <v>31</v>
      </c>
      <c r="C79" s="659" t="s">
        <v>95</v>
      </c>
      <c r="D79" s="669">
        <v>54.000000000000007</v>
      </c>
      <c r="E79" s="669">
        <v>58.361111111111107</v>
      </c>
      <c r="F79" s="669">
        <v>54.027777777777771</v>
      </c>
      <c r="G79" s="669">
        <v>53.690476190476183</v>
      </c>
      <c r="H79" s="660">
        <v>55</v>
      </c>
      <c r="I79" s="660">
        <v>56.263888888888893</v>
      </c>
      <c r="J79" s="660">
        <v>59.86666666666666</v>
      </c>
      <c r="K79" s="660">
        <v>53.25</v>
      </c>
      <c r="L79" s="660">
        <v>51.060606060606055</v>
      </c>
      <c r="M79" s="660">
        <v>54.654761904761905</v>
      </c>
      <c r="N79" s="660">
        <v>58.075757575757578</v>
      </c>
      <c r="O79" s="660">
        <v>61.969696969696976</v>
      </c>
      <c r="P79" s="661">
        <f t="shared" si="3"/>
        <v>55.851728595478598</v>
      </c>
    </row>
    <row r="80" spans="1:16" ht="16.5" customHeight="1" x14ac:dyDescent="0.25">
      <c r="A80" s="683" t="s">
        <v>51</v>
      </c>
      <c r="B80" s="47" t="s">
        <v>144</v>
      </c>
      <c r="C80" s="659" t="s">
        <v>82</v>
      </c>
      <c r="D80" s="660">
        <v>75.858974358974379</v>
      </c>
      <c r="E80" s="660">
        <v>77.736111111111114</v>
      </c>
      <c r="F80" s="660">
        <v>73.541666666666657</v>
      </c>
      <c r="G80" s="660">
        <v>71.36904761904762</v>
      </c>
      <c r="H80" s="669">
        <v>70.763888888888886</v>
      </c>
      <c r="I80" s="669">
        <v>76.555555555555557</v>
      </c>
      <c r="J80" s="669">
        <v>74.788888888888877</v>
      </c>
      <c r="K80" s="669">
        <v>69.722222222222229</v>
      </c>
      <c r="L80" s="669">
        <v>77.196969696969703</v>
      </c>
      <c r="M80" s="669">
        <v>74.226190476190482</v>
      </c>
      <c r="N80" s="669">
        <v>80.62121212121211</v>
      </c>
      <c r="O80" s="669">
        <v>83.863636363636374</v>
      </c>
      <c r="P80" s="661">
        <f t="shared" si="3"/>
        <v>75.520363664113674</v>
      </c>
    </row>
    <row r="81" spans="1:16" ht="16.5" customHeight="1" x14ac:dyDescent="0.25">
      <c r="A81" s="685"/>
      <c r="B81" s="47" t="s">
        <v>145</v>
      </c>
      <c r="C81" s="659" t="s">
        <v>82</v>
      </c>
      <c r="D81" s="660">
        <v>96.910256410256409</v>
      </c>
      <c r="E81" s="660">
        <v>93.9861111111111</v>
      </c>
      <c r="F81" s="660">
        <v>85.972222222222214</v>
      </c>
      <c r="G81" s="660">
        <v>82.797619047619051</v>
      </c>
      <c r="H81" s="660">
        <v>81.041666666666671</v>
      </c>
      <c r="I81" s="660">
        <v>96.805555555555543</v>
      </c>
      <c r="J81" s="660">
        <v>88.422222222222217</v>
      </c>
      <c r="K81" s="660">
        <v>84.583333333333329</v>
      </c>
      <c r="L81" s="660">
        <v>138.48484848484847</v>
      </c>
      <c r="M81" s="660">
        <v>203.22619047619045</v>
      </c>
      <c r="N81" s="660">
        <v>125.25757575757576</v>
      </c>
      <c r="O81" s="660">
        <v>89.015151515151516</v>
      </c>
      <c r="P81" s="661">
        <f t="shared" si="3"/>
        <v>105.54189606689607</v>
      </c>
    </row>
    <row r="82" spans="1:16" ht="16.5" customHeight="1" x14ac:dyDescent="0.25">
      <c r="A82" s="667"/>
      <c r="B82" s="47" t="s">
        <v>43</v>
      </c>
      <c r="C82" s="659" t="s">
        <v>14</v>
      </c>
      <c r="D82" s="660">
        <v>58.217948717948723</v>
      </c>
      <c r="E82" s="660">
        <v>64.098484848484858</v>
      </c>
      <c r="F82" s="660">
        <v>68.125000000000014</v>
      </c>
      <c r="G82" s="660">
        <v>60.535714285714278</v>
      </c>
      <c r="H82" s="660">
        <v>49.513888888888886</v>
      </c>
      <c r="I82" s="660">
        <v>49.833333333333336</v>
      </c>
      <c r="J82" s="660">
        <v>50.788888888888891</v>
      </c>
      <c r="K82" s="660">
        <v>47.222222222222229</v>
      </c>
      <c r="L82" s="660">
        <v>45.454545454545453</v>
      </c>
      <c r="M82" s="660">
        <v>53.159340659340657</v>
      </c>
      <c r="N82" s="660">
        <v>66.969696969696969</v>
      </c>
      <c r="O82" s="660">
        <v>62.651515151515135</v>
      </c>
      <c r="P82" s="661">
        <f t="shared" si="3"/>
        <v>56.380881618381615</v>
      </c>
    </row>
    <row r="83" spans="1:16" ht="16.5" customHeight="1" x14ac:dyDescent="0.25">
      <c r="A83" s="667"/>
      <c r="B83" s="47" t="s">
        <v>52</v>
      </c>
      <c r="C83" s="659" t="s">
        <v>82</v>
      </c>
      <c r="D83" s="44">
        <v>77.120096488933797</v>
      </c>
      <c r="E83" s="44">
        <v>72.292394856493317</v>
      </c>
      <c r="F83" s="44">
        <v>70.413194444444443</v>
      </c>
      <c r="G83" s="44">
        <v>74.116612554112535</v>
      </c>
      <c r="H83" s="660">
        <v>66.150382025382044</v>
      </c>
      <c r="I83" s="660">
        <v>67.586843711843727</v>
      </c>
      <c r="J83" s="660">
        <v>72.899969834087486</v>
      </c>
      <c r="K83" s="660">
        <v>65.041666666666643</v>
      </c>
      <c r="L83" s="660">
        <v>62.378787878787868</v>
      </c>
      <c r="M83" s="660">
        <v>74.394557823129247</v>
      </c>
      <c r="N83" s="660">
        <v>129.11662075298437</v>
      </c>
      <c r="O83" s="660">
        <v>141.71487603305786</v>
      </c>
      <c r="P83" s="661">
        <f t="shared" si="3"/>
        <v>81.102166922493609</v>
      </c>
    </row>
    <row r="84" spans="1:16" s="11" customFormat="1" x14ac:dyDescent="0.25">
      <c r="A84" s="130"/>
      <c r="B84" s="15"/>
      <c r="C84" s="81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"/>
    </row>
    <row r="85" spans="1:16" s="11" customFormat="1" ht="41.25" customHeight="1" x14ac:dyDescent="0.25">
      <c r="A85" s="692" t="s">
        <v>387</v>
      </c>
      <c r="B85" s="692"/>
      <c r="C85" s="692"/>
      <c r="D85" s="692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2"/>
      <c r="P85" s="692"/>
    </row>
    <row r="86" spans="1:16" s="11" customFormat="1" ht="27.75" customHeight="1" x14ac:dyDescent="0.25">
      <c r="A86" s="692" t="str">
        <f>A3</f>
        <v>Mercados de Santo Domingo, Enero-Diciembre 2025, (En RD$)</v>
      </c>
      <c r="B86" s="692"/>
      <c r="C86" s="692"/>
      <c r="D86" s="692"/>
      <c r="E86" s="692"/>
      <c r="F86" s="692"/>
      <c r="G86" s="692"/>
      <c r="H86" s="692"/>
      <c r="I86" s="692"/>
      <c r="J86" s="692"/>
      <c r="K86" s="692"/>
      <c r="L86" s="692"/>
      <c r="M86" s="692"/>
      <c r="N86" s="692"/>
      <c r="O86" s="692"/>
      <c r="P86" s="692"/>
    </row>
    <row r="87" spans="1:16" s="11" customFormat="1" ht="6.75" customHeight="1" x14ac:dyDescent="0.25">
      <c r="A87" s="130"/>
      <c r="B87" s="8"/>
      <c r="C87" s="79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6.5" customHeight="1" x14ac:dyDescent="0.25">
      <c r="A88" s="687" t="s">
        <v>0</v>
      </c>
      <c r="B88" s="688"/>
      <c r="C88" s="653" t="s">
        <v>41</v>
      </c>
      <c r="D88" s="654"/>
      <c r="E88" s="654"/>
      <c r="F88" s="654"/>
      <c r="G88" s="654"/>
      <c r="H88" s="654"/>
      <c r="I88" s="654"/>
      <c r="J88" s="654"/>
      <c r="K88" s="654"/>
      <c r="L88" s="654"/>
      <c r="M88" s="653"/>
      <c r="N88" s="653"/>
      <c r="O88" s="653"/>
      <c r="P88" s="653"/>
    </row>
    <row r="89" spans="1:16" ht="19.5" customHeight="1" x14ac:dyDescent="0.25">
      <c r="A89" s="687"/>
      <c r="B89" s="688"/>
      <c r="C89" s="655" t="s">
        <v>85</v>
      </c>
      <c r="D89" s="656" t="s">
        <v>1</v>
      </c>
      <c r="E89" s="656" t="s">
        <v>2</v>
      </c>
      <c r="F89" s="656" t="s">
        <v>3</v>
      </c>
      <c r="G89" s="656" t="s">
        <v>4</v>
      </c>
      <c r="H89" s="656" t="s">
        <v>5</v>
      </c>
      <c r="I89" s="656" t="s">
        <v>6</v>
      </c>
      <c r="J89" s="656" t="s">
        <v>7</v>
      </c>
      <c r="K89" s="656" t="s">
        <v>8</v>
      </c>
      <c r="L89" s="656" t="s">
        <v>9</v>
      </c>
      <c r="M89" s="655" t="s">
        <v>389</v>
      </c>
      <c r="N89" s="655" t="s">
        <v>11</v>
      </c>
      <c r="O89" s="655" t="s">
        <v>12</v>
      </c>
      <c r="P89" s="655" t="s">
        <v>13</v>
      </c>
    </row>
    <row r="90" spans="1:16" s="32" customFormat="1" ht="19.5" customHeight="1" x14ac:dyDescent="0.25">
      <c r="A90" s="670" t="s">
        <v>53</v>
      </c>
      <c r="C90" s="662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</row>
    <row r="91" spans="1:16" ht="18" customHeight="1" x14ac:dyDescent="0.25">
      <c r="A91" s="683" t="s">
        <v>32</v>
      </c>
      <c r="B91" s="47" t="s">
        <v>394</v>
      </c>
      <c r="C91" s="659" t="s">
        <v>63</v>
      </c>
      <c r="D91" s="660">
        <v>35.714285714285715</v>
      </c>
      <c r="E91" s="660"/>
      <c r="F91" s="660"/>
      <c r="G91" s="660"/>
      <c r="H91" s="660">
        <v>52.083333333333336</v>
      </c>
      <c r="I91" s="660">
        <v>45.923611111111107</v>
      </c>
      <c r="J91" s="660">
        <v>44.20000000000001</v>
      </c>
      <c r="K91" s="660">
        <v>34.111111111111121</v>
      </c>
      <c r="L91" s="660">
        <v>33.863636363636367</v>
      </c>
      <c r="M91" s="660">
        <v>36.047619047619037</v>
      </c>
      <c r="N91" s="660">
        <v>40.909090909090907</v>
      </c>
      <c r="O91" s="660">
        <v>40.257575757575758</v>
      </c>
      <c r="P91" s="661">
        <f>AVERAGE(D91:O91)</f>
        <v>40.345584816418146</v>
      </c>
    </row>
    <row r="92" spans="1:16" ht="18" customHeight="1" x14ac:dyDescent="0.25">
      <c r="A92" s="684"/>
      <c r="B92" s="47" t="s">
        <v>395</v>
      </c>
      <c r="C92" s="659" t="s">
        <v>63</v>
      </c>
      <c r="D92" s="660">
        <v>40.519230769230766</v>
      </c>
      <c r="E92" s="660">
        <v>49.30555555555555</v>
      </c>
      <c r="F92" s="660">
        <v>57.159722222222221</v>
      </c>
      <c r="G92" s="660">
        <v>66.439393939393938</v>
      </c>
      <c r="H92" s="660"/>
      <c r="I92" s="660"/>
      <c r="J92" s="660"/>
      <c r="K92" s="660"/>
      <c r="L92" s="660"/>
      <c r="M92" s="660">
        <v>35</v>
      </c>
      <c r="N92" s="660">
        <v>34.848484848484851</v>
      </c>
      <c r="O92" s="660">
        <v>37.484848484848484</v>
      </c>
      <c r="P92" s="661">
        <f t="shared" ref="P92:P127" si="4">AVERAGE(D92:O92)</f>
        <v>45.822462259962265</v>
      </c>
    </row>
    <row r="93" spans="1:16" ht="21" hidden="1" customHeight="1" x14ac:dyDescent="0.25">
      <c r="A93" s="684"/>
      <c r="B93" s="47" t="s">
        <v>396</v>
      </c>
      <c r="C93" s="659" t="s">
        <v>63</v>
      </c>
      <c r="D93" s="660"/>
      <c r="E93" s="660"/>
      <c r="F93" s="660"/>
      <c r="G93" s="660">
        <v>60</v>
      </c>
      <c r="H93" s="660">
        <v>45</v>
      </c>
      <c r="I93" s="660">
        <v>66.208333333333343</v>
      </c>
      <c r="J93" s="660">
        <v>59.827777777777776</v>
      </c>
      <c r="K93" s="660">
        <v>47.986111111111114</v>
      </c>
      <c r="L93" s="660">
        <v>43.651515151515149</v>
      </c>
      <c r="M93" s="660">
        <v>43.219696969696969</v>
      </c>
      <c r="N93" s="660">
        <v>41.666666666666664</v>
      </c>
      <c r="O93" s="660"/>
      <c r="P93" s="661">
        <f t="shared" si="4"/>
        <v>50.945012626262631</v>
      </c>
    </row>
    <row r="94" spans="1:16" ht="16.5" customHeight="1" x14ac:dyDescent="0.25">
      <c r="A94" s="684"/>
      <c r="B94" s="47" t="s">
        <v>397</v>
      </c>
      <c r="C94" s="659" t="s">
        <v>63</v>
      </c>
      <c r="D94" s="660">
        <v>39.861111111111114</v>
      </c>
      <c r="E94" s="660">
        <v>40.291666666666671</v>
      </c>
      <c r="F94" s="660">
        <v>48.999999999999993</v>
      </c>
      <c r="G94" s="660">
        <v>83.339285714285708</v>
      </c>
      <c r="H94" s="660">
        <v>96.3888888888889</v>
      </c>
      <c r="I94" s="660">
        <v>88.333333333333329</v>
      </c>
      <c r="J94" s="660"/>
      <c r="K94" s="660"/>
      <c r="L94" s="660"/>
      <c r="M94" s="660"/>
      <c r="N94" s="660">
        <v>40</v>
      </c>
      <c r="O94" s="660"/>
      <c r="P94" s="661">
        <f t="shared" si="4"/>
        <v>62.45918367346939</v>
      </c>
    </row>
    <row r="95" spans="1:16" ht="18" customHeight="1" x14ac:dyDescent="0.25">
      <c r="A95" s="684"/>
      <c r="B95" s="47" t="s">
        <v>398</v>
      </c>
      <c r="C95" s="659" t="s">
        <v>63</v>
      </c>
      <c r="D95" s="660"/>
      <c r="E95" s="660">
        <v>46.354166666666664</v>
      </c>
      <c r="F95" s="660">
        <v>46.875</v>
      </c>
      <c r="G95" s="660">
        <v>81.041666666666657</v>
      </c>
      <c r="H95" s="660">
        <v>81.305555555555557</v>
      </c>
      <c r="I95" s="660">
        <v>60.805555555555564</v>
      </c>
      <c r="J95" s="660">
        <v>58.222222222222221</v>
      </c>
      <c r="K95" s="660">
        <v>46.166666666666664</v>
      </c>
      <c r="L95" s="660">
        <v>42.878787878787875</v>
      </c>
      <c r="M95" s="660">
        <v>41.25</v>
      </c>
      <c r="N95" s="660">
        <v>45.499999999999993</v>
      </c>
      <c r="O95" s="660">
        <v>63.18181818181818</v>
      </c>
      <c r="P95" s="661">
        <f t="shared" si="4"/>
        <v>55.780130853994478</v>
      </c>
    </row>
    <row r="96" spans="1:16" ht="18" customHeight="1" x14ac:dyDescent="0.25">
      <c r="A96" s="683" t="s">
        <v>34</v>
      </c>
      <c r="B96" s="47" t="s">
        <v>151</v>
      </c>
      <c r="C96" s="659" t="s">
        <v>63</v>
      </c>
      <c r="D96" s="660">
        <v>113.3525641025641</v>
      </c>
      <c r="E96" s="660">
        <v>127.5</v>
      </c>
      <c r="F96" s="660">
        <v>122.25</v>
      </c>
      <c r="G96" s="660">
        <v>115.14285714285714</v>
      </c>
      <c r="H96" s="660">
        <v>87.25</v>
      </c>
      <c r="I96" s="660">
        <v>86.25</v>
      </c>
      <c r="J96" s="660">
        <v>90</v>
      </c>
      <c r="K96" s="660">
        <v>105</v>
      </c>
      <c r="L96" s="660">
        <v>109.81818181818181</v>
      </c>
      <c r="M96" s="660">
        <v>120</v>
      </c>
      <c r="N96" s="660">
        <v>120</v>
      </c>
      <c r="O96" s="660">
        <v>135</v>
      </c>
      <c r="P96" s="661">
        <f t="shared" si="4"/>
        <v>110.96363358863358</v>
      </c>
    </row>
    <row r="97" spans="1:16" ht="18" customHeight="1" x14ac:dyDescent="0.25">
      <c r="A97" s="684"/>
      <c r="B97" s="47" t="s">
        <v>152</v>
      </c>
      <c r="C97" s="659" t="s">
        <v>63</v>
      </c>
      <c r="D97" s="660">
        <v>87.37179487179489</v>
      </c>
      <c r="E97" s="660">
        <v>99.375</v>
      </c>
      <c r="F97" s="660">
        <v>97.083333333333329</v>
      </c>
      <c r="G97" s="660">
        <v>88.392857142857139</v>
      </c>
      <c r="H97" s="660">
        <v>70.833333333333329</v>
      </c>
      <c r="I97" s="660">
        <v>67.5</v>
      </c>
      <c r="J97" s="660">
        <v>74.166666666666671</v>
      </c>
      <c r="K97" s="660">
        <v>86.25</v>
      </c>
      <c r="L97" s="660">
        <v>91.515151515151516</v>
      </c>
      <c r="M97" s="660">
        <v>100</v>
      </c>
      <c r="N97" s="660">
        <v>100</v>
      </c>
      <c r="O97" s="660">
        <v>104.54545454545455</v>
      </c>
      <c r="P97" s="661">
        <f t="shared" si="4"/>
        <v>88.91946595071596</v>
      </c>
    </row>
    <row r="98" spans="1:16" ht="18" customHeight="1" x14ac:dyDescent="0.25">
      <c r="A98" s="684"/>
      <c r="B98" s="47" t="s">
        <v>153</v>
      </c>
      <c r="C98" s="659" t="s">
        <v>63</v>
      </c>
      <c r="D98" s="660">
        <v>61</v>
      </c>
      <c r="E98" s="660">
        <v>72.916666666666671</v>
      </c>
      <c r="F98" s="660">
        <v>75.666666666666671</v>
      </c>
      <c r="G98" s="660">
        <v>68.25</v>
      </c>
      <c r="H98" s="660">
        <v>53.166666666666664</v>
      </c>
      <c r="I98" s="660">
        <v>48.75</v>
      </c>
      <c r="J98" s="660">
        <v>58.333333333333336</v>
      </c>
      <c r="K98" s="660">
        <v>67.5</v>
      </c>
      <c r="L98" s="660">
        <v>73.212121212121218</v>
      </c>
      <c r="M98" s="660">
        <v>80</v>
      </c>
      <c r="N98" s="660">
        <v>80</v>
      </c>
      <c r="O98" s="660">
        <v>86.818181818181813</v>
      </c>
      <c r="P98" s="661">
        <f t="shared" si="4"/>
        <v>68.801136363636374</v>
      </c>
    </row>
    <row r="99" spans="1:16" ht="18" customHeight="1" x14ac:dyDescent="0.25">
      <c r="A99" s="684"/>
      <c r="B99" s="47" t="s">
        <v>154</v>
      </c>
      <c r="C99" s="659" t="s">
        <v>63</v>
      </c>
      <c r="D99" s="660">
        <v>130.53333333333333</v>
      </c>
      <c r="E99" s="660">
        <v>140.91666666666666</v>
      </c>
      <c r="F99" s="660">
        <v>135.29166666666669</v>
      </c>
      <c r="G99" s="660">
        <v>128.75476190476192</v>
      </c>
      <c r="H99" s="660">
        <v>108.69722222222224</v>
      </c>
      <c r="I99" s="660">
        <v>112.38194444444444</v>
      </c>
      <c r="J99" s="660">
        <v>120.46666666666667</v>
      </c>
      <c r="K99" s="660">
        <v>125.75</v>
      </c>
      <c r="L99" s="660">
        <v>132.04545454545453</v>
      </c>
      <c r="M99" s="660">
        <v>130.90476190476187</v>
      </c>
      <c r="N99" s="660">
        <v>128.75757575757575</v>
      </c>
      <c r="O99" s="660">
        <v>131.92424242424241</v>
      </c>
      <c r="P99" s="661">
        <f t="shared" si="4"/>
        <v>127.20202471139972</v>
      </c>
    </row>
    <row r="100" spans="1:16" ht="18" customHeight="1" x14ac:dyDescent="0.25">
      <c r="A100" s="684"/>
      <c r="B100" s="47" t="s">
        <v>155</v>
      </c>
      <c r="C100" s="659" t="s">
        <v>63</v>
      </c>
      <c r="D100" s="660">
        <v>96.397435897435926</v>
      </c>
      <c r="E100" s="660">
        <v>104.80555555555554</v>
      </c>
      <c r="F100" s="660">
        <v>101.19444444444444</v>
      </c>
      <c r="G100" s="660">
        <v>94.202380952380963</v>
      </c>
      <c r="H100" s="660">
        <v>82.861111111111114</v>
      </c>
      <c r="I100" s="660">
        <v>87.770833333333329</v>
      </c>
      <c r="J100" s="660">
        <v>92.5</v>
      </c>
      <c r="K100" s="660">
        <v>97.152777777777786</v>
      </c>
      <c r="L100" s="660">
        <v>98.636363636363612</v>
      </c>
      <c r="M100" s="660">
        <v>102.02380952380952</v>
      </c>
      <c r="N100" s="660">
        <v>98.984848484848484</v>
      </c>
      <c r="O100" s="660">
        <v>101.89393939393941</v>
      </c>
      <c r="P100" s="661">
        <f t="shared" si="4"/>
        <v>96.535291675916696</v>
      </c>
    </row>
    <row r="101" spans="1:16" ht="18" customHeight="1" x14ac:dyDescent="0.25">
      <c r="A101" s="685"/>
      <c r="B101" s="47" t="s">
        <v>156</v>
      </c>
      <c r="C101" s="659" t="s">
        <v>63</v>
      </c>
      <c r="D101" s="660">
        <v>69.808974358974353</v>
      </c>
      <c r="E101" s="660">
        <v>78.479166666666671</v>
      </c>
      <c r="F101" s="660">
        <v>77.733333333333334</v>
      </c>
      <c r="G101" s="660">
        <v>72.375000000000014</v>
      </c>
      <c r="H101" s="660">
        <v>66.911111111111111</v>
      </c>
      <c r="I101" s="660">
        <v>66.8611111111111</v>
      </c>
      <c r="J101" s="660">
        <v>67.705555555555563</v>
      </c>
      <c r="K101" s="660">
        <v>72.375</v>
      </c>
      <c r="L101" s="660">
        <v>77.5</v>
      </c>
      <c r="M101" s="660">
        <v>75.678571428571431</v>
      </c>
      <c r="N101" s="660">
        <v>79.606060606060609</v>
      </c>
      <c r="O101" s="660">
        <v>81.742424242424235</v>
      </c>
      <c r="P101" s="661">
        <f t="shared" si="4"/>
        <v>73.898025701150701</v>
      </c>
    </row>
    <row r="102" spans="1:16" ht="18" customHeight="1" x14ac:dyDescent="0.25">
      <c r="B102" s="47" t="s">
        <v>33</v>
      </c>
      <c r="C102" s="659" t="s">
        <v>63</v>
      </c>
      <c r="D102" s="660">
        <v>7.8333333333333339</v>
      </c>
      <c r="E102" s="660">
        <v>7.7444444444444445</v>
      </c>
      <c r="F102" s="660">
        <v>7.4027777777777759</v>
      </c>
      <c r="G102" s="660">
        <v>6.8476190476190473</v>
      </c>
      <c r="H102" s="660">
        <v>6.958333333333333</v>
      </c>
      <c r="I102" s="660">
        <v>6.8666666666666663</v>
      </c>
      <c r="J102" s="660">
        <v>7.104444444444443</v>
      </c>
      <c r="K102" s="660">
        <v>7.5694444444444455</v>
      </c>
      <c r="L102" s="660">
        <v>7.6666666666666679</v>
      </c>
      <c r="M102" s="660">
        <v>7.8999999999999995</v>
      </c>
      <c r="N102" s="660">
        <v>7.7772727272727282</v>
      </c>
      <c r="O102" s="660">
        <v>7.9090909090909092</v>
      </c>
      <c r="P102" s="661">
        <f t="shared" si="4"/>
        <v>7.4650078162578168</v>
      </c>
    </row>
    <row r="103" spans="1:16" ht="18" customHeight="1" x14ac:dyDescent="0.25">
      <c r="A103" s="683" t="s">
        <v>157</v>
      </c>
      <c r="B103" s="47" t="s">
        <v>146</v>
      </c>
      <c r="C103" s="659" t="s">
        <v>80</v>
      </c>
      <c r="D103" s="660">
        <v>78.452991452991455</v>
      </c>
      <c r="E103" s="660">
        <v>94.212121212121204</v>
      </c>
      <c r="F103" s="660">
        <v>108.21969696969695</v>
      </c>
      <c r="G103" s="660">
        <v>110.48979591836734</v>
      </c>
      <c r="H103" s="660">
        <v>106.28571428571429</v>
      </c>
      <c r="I103" s="660">
        <v>84.238095238095241</v>
      </c>
      <c r="J103" s="660">
        <v>79.333333333333329</v>
      </c>
      <c r="K103" s="660">
        <v>84.25</v>
      </c>
      <c r="L103" s="660">
        <v>94.753246753246742</v>
      </c>
      <c r="M103" s="660">
        <v>109.79591836734694</v>
      </c>
      <c r="N103" s="660">
        <v>109.36363636363636</v>
      </c>
      <c r="O103" s="660">
        <v>91.95</v>
      </c>
      <c r="P103" s="661">
        <f t="shared" si="4"/>
        <v>95.945379157879145</v>
      </c>
    </row>
    <row r="104" spans="1:16" ht="18" customHeight="1" x14ac:dyDescent="0.25">
      <c r="A104" s="685"/>
      <c r="B104" s="47" t="s">
        <v>158</v>
      </c>
      <c r="C104" s="659" t="s">
        <v>80</v>
      </c>
      <c r="D104" s="660">
        <v>173.44102564102562</v>
      </c>
      <c r="E104" s="660">
        <v>201.78888888888886</v>
      </c>
      <c r="F104" s="660">
        <v>223.63888888888883</v>
      </c>
      <c r="G104" s="660">
        <v>203.00000000000003</v>
      </c>
      <c r="H104" s="660">
        <v>158.13888888888891</v>
      </c>
      <c r="I104" s="660">
        <v>111.0222222222222</v>
      </c>
      <c r="J104" s="660">
        <v>80.184444444444452</v>
      </c>
      <c r="K104" s="660">
        <v>98</v>
      </c>
      <c r="L104" s="660">
        <v>128.37878787878788</v>
      </c>
      <c r="M104" s="660">
        <v>166.39047619047619</v>
      </c>
      <c r="N104" s="660">
        <v>164.03636363636363</v>
      </c>
      <c r="O104" s="660">
        <v>155.45454545454547</v>
      </c>
      <c r="P104" s="661">
        <f t="shared" si="4"/>
        <v>155.28954434454434</v>
      </c>
    </row>
    <row r="105" spans="1:16" ht="18" customHeight="1" x14ac:dyDescent="0.25">
      <c r="A105" s="683" t="s">
        <v>35</v>
      </c>
      <c r="B105" s="47" t="s">
        <v>159</v>
      </c>
      <c r="C105" s="659" t="s">
        <v>63</v>
      </c>
      <c r="D105" s="660">
        <v>137.80769230769232</v>
      </c>
      <c r="E105" s="660">
        <v>110.89583333333333</v>
      </c>
      <c r="F105" s="660">
        <v>102.84722222222223</v>
      </c>
      <c r="G105" s="660">
        <v>88.910714285714292</v>
      </c>
      <c r="H105" s="660">
        <v>79.708333333333329</v>
      </c>
      <c r="I105" s="660">
        <v>78.590277777777771</v>
      </c>
      <c r="J105" s="660">
        <v>78.25555555555556</v>
      </c>
      <c r="K105" s="660">
        <v>81.486111111111114</v>
      </c>
      <c r="L105" s="660">
        <v>101.06060606060605</v>
      </c>
      <c r="M105" s="660">
        <v>118.58333333333333</v>
      </c>
      <c r="N105" s="660">
        <v>130.27272727272728</v>
      </c>
      <c r="O105" s="660">
        <v>115.86363636363635</v>
      </c>
      <c r="P105" s="661">
        <f t="shared" si="4"/>
        <v>102.02350357975358</v>
      </c>
    </row>
    <row r="106" spans="1:16" ht="18" customHeight="1" x14ac:dyDescent="0.25">
      <c r="A106" s="684"/>
      <c r="B106" s="47" t="s">
        <v>160</v>
      </c>
      <c r="C106" s="659" t="s">
        <v>63</v>
      </c>
      <c r="D106" s="660">
        <v>86.243589743589752</v>
      </c>
      <c r="E106" s="660">
        <v>83.411111111111111</v>
      </c>
      <c r="F106" s="660">
        <v>74.694444444444443</v>
      </c>
      <c r="G106" s="660">
        <v>67.404761904761898</v>
      </c>
      <c r="H106" s="660">
        <v>59.80555555555555</v>
      </c>
      <c r="I106" s="660">
        <v>59.0625</v>
      </c>
      <c r="J106" s="660">
        <v>59.516666666666666</v>
      </c>
      <c r="K106" s="660">
        <v>59.430555555555564</v>
      </c>
      <c r="L106" s="660">
        <v>76.090909090909093</v>
      </c>
      <c r="M106" s="660">
        <v>85.482142857142847</v>
      </c>
      <c r="N106" s="660">
        <v>85.257575757575765</v>
      </c>
      <c r="O106" s="660">
        <v>80.340909090909093</v>
      </c>
      <c r="P106" s="661">
        <f t="shared" si="4"/>
        <v>73.061726814851824</v>
      </c>
    </row>
    <row r="107" spans="1:16" ht="0.75" hidden="1" customHeight="1" x14ac:dyDescent="0.25">
      <c r="A107" s="684"/>
      <c r="B107" s="47" t="s">
        <v>161</v>
      </c>
      <c r="C107" s="659" t="s">
        <v>63</v>
      </c>
      <c r="D107" s="660">
        <v>0</v>
      </c>
      <c r="E107" s="660">
        <v>0</v>
      </c>
      <c r="F107" s="660">
        <v>0</v>
      </c>
      <c r="G107" s="660">
        <v>0</v>
      </c>
      <c r="H107" s="660">
        <v>0</v>
      </c>
      <c r="I107" s="660">
        <v>0</v>
      </c>
      <c r="J107" s="660"/>
      <c r="K107" s="660"/>
      <c r="L107" s="660"/>
      <c r="M107" s="660"/>
      <c r="N107" s="660"/>
      <c r="O107" s="660"/>
      <c r="P107" s="661">
        <f t="shared" si="4"/>
        <v>0</v>
      </c>
    </row>
    <row r="108" spans="1:16" ht="0.75" hidden="1" customHeight="1" x14ac:dyDescent="0.25">
      <c r="A108" s="685"/>
      <c r="B108" s="47" t="s">
        <v>162</v>
      </c>
      <c r="C108" s="659" t="s">
        <v>63</v>
      </c>
      <c r="D108" s="660">
        <v>0</v>
      </c>
      <c r="E108" s="660">
        <v>0</v>
      </c>
      <c r="F108" s="660">
        <v>0</v>
      </c>
      <c r="G108" s="660">
        <v>0</v>
      </c>
      <c r="H108" s="660">
        <v>0</v>
      </c>
      <c r="I108" s="660">
        <v>0</v>
      </c>
      <c r="J108" s="660"/>
      <c r="K108" s="660"/>
      <c r="L108" s="660"/>
      <c r="M108" s="660"/>
      <c r="N108" s="660"/>
      <c r="O108" s="660"/>
      <c r="P108" s="661">
        <f t="shared" si="4"/>
        <v>0</v>
      </c>
    </row>
    <row r="109" spans="1:16" ht="18" customHeight="1" x14ac:dyDescent="0.25">
      <c r="A109" s="683" t="s">
        <v>163</v>
      </c>
      <c r="B109" s="47" t="s">
        <v>164</v>
      </c>
      <c r="C109" s="659" t="s">
        <v>80</v>
      </c>
      <c r="D109" s="660">
        <v>158.97948717948719</v>
      </c>
      <c r="E109" s="660">
        <v>180.26666666666668</v>
      </c>
      <c r="F109" s="660">
        <v>221.08333333333337</v>
      </c>
      <c r="G109" s="660">
        <v>315.65952380952382</v>
      </c>
      <c r="H109" s="660">
        <v>350.81666666666661</v>
      </c>
      <c r="I109" s="660">
        <v>311.19444444444446</v>
      </c>
      <c r="J109" s="660">
        <v>270.32000000000005</v>
      </c>
      <c r="K109" s="660">
        <v>177.94444444444443</v>
      </c>
      <c r="L109" s="660">
        <v>151.80303030303031</v>
      </c>
      <c r="M109" s="660">
        <v>144.23333333333332</v>
      </c>
      <c r="N109" s="660">
        <v>126.82424242424244</v>
      </c>
      <c r="O109" s="660">
        <v>136.93939393939394</v>
      </c>
      <c r="P109" s="661">
        <f t="shared" si="4"/>
        <v>212.17204721204723</v>
      </c>
    </row>
    <row r="110" spans="1:16" ht="18" customHeight="1" x14ac:dyDescent="0.25">
      <c r="A110" s="685"/>
      <c r="B110" s="47" t="s">
        <v>165</v>
      </c>
      <c r="C110" s="659" t="s">
        <v>80</v>
      </c>
      <c r="D110" s="660">
        <v>180.94871794871793</v>
      </c>
      <c r="E110" s="660">
        <v>175.9</v>
      </c>
      <c r="F110" s="660">
        <v>185.78055555555557</v>
      </c>
      <c r="G110" s="660">
        <v>204.5952380952381</v>
      </c>
      <c r="H110" s="660">
        <v>206.11111111111111</v>
      </c>
      <c r="I110" s="660">
        <v>165.66666666666666</v>
      </c>
      <c r="J110" s="660">
        <v>147.33333333333334</v>
      </c>
      <c r="K110" s="660">
        <v>154.47619047619051</v>
      </c>
      <c r="L110" s="660">
        <v>205.5</v>
      </c>
      <c r="M110" s="660">
        <v>187.12499999999997</v>
      </c>
      <c r="N110" s="660">
        <v>163.18181818181822</v>
      </c>
      <c r="O110" s="660">
        <v>163.56060606060606</v>
      </c>
      <c r="P110" s="661">
        <f t="shared" si="4"/>
        <v>178.34826978576982</v>
      </c>
    </row>
    <row r="111" spans="1:16" ht="18" customHeight="1" x14ac:dyDescent="0.25">
      <c r="A111" s="683" t="s">
        <v>36</v>
      </c>
      <c r="B111" s="47" t="s">
        <v>166</v>
      </c>
      <c r="C111" s="659" t="s">
        <v>63</v>
      </c>
      <c r="D111" s="660">
        <v>125.85256410256412</v>
      </c>
      <c r="E111" s="660">
        <v>125.99305555555556</v>
      </c>
      <c r="F111" s="660">
        <v>122.3611111111111</v>
      </c>
      <c r="G111" s="660">
        <v>119.10714285714286</v>
      </c>
      <c r="H111" s="660">
        <v>112.55555555555556</v>
      </c>
      <c r="I111" s="660">
        <v>105.43055555555556</v>
      </c>
      <c r="J111" s="660">
        <v>115.88333333333334</v>
      </c>
      <c r="K111" s="660">
        <v>134.0347222222222</v>
      </c>
      <c r="L111" s="660">
        <v>139.77272727272728</v>
      </c>
      <c r="M111" s="660">
        <v>138.82738095238096</v>
      </c>
      <c r="N111" s="660">
        <v>132.22727272727272</v>
      </c>
      <c r="O111" s="660">
        <v>132.47727272727272</v>
      </c>
      <c r="P111" s="661">
        <f t="shared" si="4"/>
        <v>125.37689116439117</v>
      </c>
    </row>
    <row r="112" spans="1:16" ht="18" customHeight="1" x14ac:dyDescent="0.25">
      <c r="A112" s="685"/>
      <c r="B112" s="47" t="s">
        <v>167</v>
      </c>
      <c r="C112" s="659" t="s">
        <v>63</v>
      </c>
      <c r="D112" s="660">
        <v>81.551282051282058</v>
      </c>
      <c r="E112" s="660">
        <v>93.027777777777786</v>
      </c>
      <c r="F112" s="660">
        <v>88.541666666666671</v>
      </c>
      <c r="G112" s="660">
        <v>84.749999999999986</v>
      </c>
      <c r="H112" s="660">
        <v>80.347222222222229</v>
      </c>
      <c r="I112" s="660">
        <v>78.541666666666671</v>
      </c>
      <c r="J112" s="660">
        <v>83.477777777777774</v>
      </c>
      <c r="K112" s="660">
        <v>97.083333333333357</v>
      </c>
      <c r="L112" s="660">
        <v>92.424242424242422</v>
      </c>
      <c r="M112" s="660">
        <v>99.095238095238102</v>
      </c>
      <c r="N112" s="660">
        <v>93.424242424242436</v>
      </c>
      <c r="O112" s="660">
        <v>94.242424242424235</v>
      </c>
      <c r="P112" s="661">
        <f t="shared" si="4"/>
        <v>88.875572806822802</v>
      </c>
    </row>
    <row r="113" spans="1:16" ht="18" customHeight="1" x14ac:dyDescent="0.25">
      <c r="B113" s="47" t="s">
        <v>62</v>
      </c>
      <c r="C113" s="659" t="s">
        <v>63</v>
      </c>
      <c r="D113" s="660">
        <v>18.797008547008549</v>
      </c>
      <c r="E113" s="660">
        <v>22.5</v>
      </c>
      <c r="F113" s="660">
        <v>25</v>
      </c>
      <c r="G113" s="660">
        <v>26.25</v>
      </c>
      <c r="H113" s="660"/>
      <c r="I113" s="660"/>
      <c r="J113" s="660">
        <v>22</v>
      </c>
      <c r="K113" s="660">
        <v>22.083333333333332</v>
      </c>
      <c r="L113" s="660">
        <v>35</v>
      </c>
      <c r="M113" s="660">
        <v>35</v>
      </c>
      <c r="N113" s="660">
        <v>34.31818181818182</v>
      </c>
      <c r="O113" s="660">
        <v>33.257575757575751</v>
      </c>
      <c r="P113" s="661">
        <f t="shared" si="4"/>
        <v>27.420609945609943</v>
      </c>
    </row>
    <row r="114" spans="1:16" ht="18" customHeight="1" x14ac:dyDescent="0.25">
      <c r="A114" s="683" t="s">
        <v>37</v>
      </c>
      <c r="B114" s="47" t="s">
        <v>168</v>
      </c>
      <c r="C114" s="659" t="s">
        <v>63</v>
      </c>
      <c r="D114" s="660">
        <v>415.92948717948724</v>
      </c>
      <c r="E114" s="660">
        <v>479.02777777777777</v>
      </c>
      <c r="F114" s="660">
        <v>449.72916666666669</v>
      </c>
      <c r="G114" s="660">
        <v>375.94285714285712</v>
      </c>
      <c r="H114" s="660">
        <v>317.39583333333331</v>
      </c>
      <c r="I114" s="660">
        <v>290.96527777777783</v>
      </c>
      <c r="J114" s="660">
        <v>297.23888888888894</v>
      </c>
      <c r="K114" s="660">
        <v>287.22916666666669</v>
      </c>
      <c r="L114" s="660">
        <v>345.60606060606057</v>
      </c>
      <c r="M114" s="660">
        <v>392.63095238095235</v>
      </c>
      <c r="N114" s="660">
        <v>398.75</v>
      </c>
      <c r="O114" s="660">
        <v>386.70454545454544</v>
      </c>
      <c r="P114" s="661">
        <f t="shared" si="4"/>
        <v>369.76250115625112</v>
      </c>
    </row>
    <row r="115" spans="1:16" ht="18" customHeight="1" x14ac:dyDescent="0.25">
      <c r="A115" s="684"/>
      <c r="B115" s="47" t="s">
        <v>169</v>
      </c>
      <c r="C115" s="659" t="s">
        <v>63</v>
      </c>
      <c r="D115" s="660">
        <v>297.52564102564099</v>
      </c>
      <c r="E115" s="660">
        <v>320.63888888888886</v>
      </c>
      <c r="F115" s="660">
        <v>306.65972222222223</v>
      </c>
      <c r="G115" s="660">
        <v>256.39880952380952</v>
      </c>
      <c r="H115" s="660">
        <v>229.375</v>
      </c>
      <c r="I115" s="660">
        <v>215.70833333333334</v>
      </c>
      <c r="J115" s="660">
        <v>217.72222222222223</v>
      </c>
      <c r="K115" s="660">
        <v>209.93055555555554</v>
      </c>
      <c r="L115" s="660">
        <v>249.16666666666669</v>
      </c>
      <c r="M115" s="660">
        <v>297.41071428571422</v>
      </c>
      <c r="N115" s="660">
        <v>269.56060606060606</v>
      </c>
      <c r="O115" s="660">
        <v>256.12121212121212</v>
      </c>
      <c r="P115" s="661">
        <f t="shared" si="4"/>
        <v>260.5181976588226</v>
      </c>
    </row>
    <row r="116" spans="1:16" ht="16.5" customHeight="1" x14ac:dyDescent="0.25">
      <c r="A116" s="685"/>
      <c r="B116" s="47" t="s">
        <v>170</v>
      </c>
      <c r="C116" s="659" t="s">
        <v>63</v>
      </c>
      <c r="D116" s="660">
        <v>170.51282051282053</v>
      </c>
      <c r="E116" s="660">
        <v>190.61111111111111</v>
      </c>
      <c r="F116" s="660">
        <v>197.88888888888891</v>
      </c>
      <c r="G116" s="660">
        <v>180.01785714285714</v>
      </c>
      <c r="H116" s="660">
        <v>145.69444444444443</v>
      </c>
      <c r="I116" s="660">
        <v>134.12500000000003</v>
      </c>
      <c r="J116" s="660">
        <v>125.29444444444445</v>
      </c>
      <c r="K116" s="660">
        <v>118.27777777777777</v>
      </c>
      <c r="L116" s="660">
        <v>146.96969696969697</v>
      </c>
      <c r="M116" s="660">
        <v>180.89285714285714</v>
      </c>
      <c r="N116" s="660">
        <v>160.0151515151515</v>
      </c>
      <c r="O116" s="660">
        <v>165.95454545454544</v>
      </c>
      <c r="P116" s="661">
        <f t="shared" si="4"/>
        <v>159.68788295038294</v>
      </c>
    </row>
    <row r="117" spans="1:16" ht="18.75" customHeight="1" x14ac:dyDescent="0.25">
      <c r="A117" s="683" t="s">
        <v>171</v>
      </c>
      <c r="B117" s="47" t="s">
        <v>54</v>
      </c>
      <c r="C117" s="659" t="s">
        <v>63</v>
      </c>
      <c r="D117" s="660">
        <v>43.333333333333336</v>
      </c>
      <c r="E117" s="660">
        <v>42.083333333333336</v>
      </c>
      <c r="F117" s="660">
        <v>45</v>
      </c>
      <c r="G117" s="660">
        <v>43.928571428571431</v>
      </c>
      <c r="H117" s="660">
        <v>33.888888888888893</v>
      </c>
      <c r="I117" s="660">
        <v>32.527777777777779</v>
      </c>
      <c r="J117" s="660">
        <v>31.611111111111111</v>
      </c>
      <c r="K117" s="660">
        <v>30</v>
      </c>
      <c r="L117" s="660">
        <v>21.818181818181817</v>
      </c>
      <c r="M117" s="660">
        <v>20</v>
      </c>
      <c r="N117" s="660"/>
      <c r="O117" s="660"/>
      <c r="P117" s="661">
        <f t="shared" si="4"/>
        <v>34.419119769119774</v>
      </c>
    </row>
    <row r="118" spans="1:16" ht="18" customHeight="1" x14ac:dyDescent="0.25">
      <c r="A118" s="684"/>
      <c r="B118" s="47" t="s">
        <v>172</v>
      </c>
      <c r="C118" s="659" t="s">
        <v>63</v>
      </c>
      <c r="D118" s="660">
        <v>23.153846153846153</v>
      </c>
      <c r="E118" s="660">
        <v>27.083333333333332</v>
      </c>
      <c r="F118" s="660">
        <v>28.541666666666668</v>
      </c>
      <c r="G118" s="660">
        <v>31.785714285714285</v>
      </c>
      <c r="H118" s="660">
        <v>27.638888888888889</v>
      </c>
      <c r="I118" s="660">
        <v>21.979166666666668</v>
      </c>
      <c r="J118" s="660">
        <v>21.777777777777771</v>
      </c>
      <c r="K118" s="660">
        <v>22.083333333333332</v>
      </c>
      <c r="L118" s="660">
        <v>16.363636363636363</v>
      </c>
      <c r="M118" s="660">
        <v>15</v>
      </c>
      <c r="N118" s="660"/>
      <c r="O118" s="660"/>
      <c r="P118" s="661">
        <f t="shared" si="4"/>
        <v>23.540736346986346</v>
      </c>
    </row>
    <row r="119" spans="1:16" ht="18" customHeight="1" x14ac:dyDescent="0.25">
      <c r="A119" s="684"/>
      <c r="B119" s="47" t="s">
        <v>399</v>
      </c>
      <c r="C119" s="659" t="s">
        <v>63</v>
      </c>
      <c r="D119" s="660">
        <v>26.153846153846153</v>
      </c>
      <c r="E119" s="660">
        <v>32.527777777777779</v>
      </c>
      <c r="F119" s="660">
        <v>37.083333333333336</v>
      </c>
      <c r="G119" s="660">
        <v>35</v>
      </c>
      <c r="H119" s="660">
        <v>30.416666666666661</v>
      </c>
      <c r="I119" s="660">
        <v>27.222222222222225</v>
      </c>
      <c r="J119" s="660">
        <v>28.266666666666666</v>
      </c>
      <c r="K119" s="660">
        <v>28.5</v>
      </c>
      <c r="L119" s="660">
        <v>28</v>
      </c>
      <c r="M119" s="660"/>
      <c r="N119" s="660">
        <v>35</v>
      </c>
      <c r="O119" s="660">
        <v>36.727272727272727</v>
      </c>
      <c r="P119" s="661">
        <f t="shared" si="4"/>
        <v>31.354344140707781</v>
      </c>
    </row>
    <row r="120" spans="1:16" ht="18" customHeight="1" x14ac:dyDescent="0.25">
      <c r="A120" s="684"/>
      <c r="B120" s="47" t="s">
        <v>174</v>
      </c>
      <c r="C120" s="659" t="s">
        <v>63</v>
      </c>
      <c r="D120" s="660">
        <v>8.75</v>
      </c>
      <c r="E120" s="660">
        <v>10.083333333333332</v>
      </c>
      <c r="F120" s="660">
        <v>9.25</v>
      </c>
      <c r="G120" s="660">
        <v>10.75</v>
      </c>
      <c r="H120" s="660">
        <v>10.722222222222223</v>
      </c>
      <c r="I120" s="660">
        <v>10.395833333333334</v>
      </c>
      <c r="J120" s="660">
        <v>11.116666666666667</v>
      </c>
      <c r="K120" s="660">
        <v>10.395833333333334</v>
      </c>
      <c r="L120" s="660">
        <v>9.1111111111111125</v>
      </c>
      <c r="M120" s="660"/>
      <c r="N120" s="660"/>
      <c r="O120" s="660">
        <v>20.625</v>
      </c>
      <c r="P120" s="661">
        <f t="shared" si="4"/>
        <v>11.120000000000001</v>
      </c>
    </row>
    <row r="121" spans="1:16" ht="18" customHeight="1" x14ac:dyDescent="0.25">
      <c r="A121" s="684"/>
      <c r="B121" s="47" t="s">
        <v>175</v>
      </c>
      <c r="C121" s="659" t="s">
        <v>63</v>
      </c>
      <c r="D121" s="660">
        <v>16.454545454545453</v>
      </c>
      <c r="E121" s="660">
        <v>18.166666666666668</v>
      </c>
      <c r="F121" s="660">
        <v>22.5</v>
      </c>
      <c r="G121" s="660">
        <v>27.321428571428573</v>
      </c>
      <c r="H121" s="660">
        <v>21.666666666666668</v>
      </c>
      <c r="I121" s="660">
        <v>20.166666666666668</v>
      </c>
      <c r="J121" s="660">
        <v>21.6</v>
      </c>
      <c r="K121" s="660">
        <v>21</v>
      </c>
      <c r="L121" s="660">
        <v>21</v>
      </c>
      <c r="M121" s="660"/>
      <c r="N121" s="660"/>
      <c r="O121" s="660"/>
      <c r="P121" s="661">
        <f t="shared" si="4"/>
        <v>21.097330447330449</v>
      </c>
    </row>
    <row r="122" spans="1:16" ht="15.75" customHeight="1" x14ac:dyDescent="0.25">
      <c r="A122" s="684"/>
      <c r="B122" s="47" t="s">
        <v>176</v>
      </c>
      <c r="C122" s="659" t="s">
        <v>63</v>
      </c>
      <c r="D122" s="660">
        <v>60</v>
      </c>
      <c r="E122" s="660">
        <v>55.520833333333336</v>
      </c>
      <c r="F122" s="660">
        <v>53.611111111111107</v>
      </c>
      <c r="G122" s="660">
        <v>54.345238095238095</v>
      </c>
      <c r="H122" s="660">
        <v>46.31944444444445</v>
      </c>
      <c r="I122" s="660">
        <v>34.75694444444445</v>
      </c>
      <c r="J122" s="660">
        <v>29.244444444444447</v>
      </c>
      <c r="K122" s="660">
        <v>29.4375</v>
      </c>
      <c r="L122" s="660">
        <v>31.515151515151516</v>
      </c>
      <c r="M122" s="660">
        <v>40.869047619047613</v>
      </c>
      <c r="N122" s="660">
        <v>58.030303030303024</v>
      </c>
      <c r="O122" s="660">
        <v>67.5</v>
      </c>
      <c r="P122" s="661">
        <f t="shared" si="4"/>
        <v>46.762501503126508</v>
      </c>
    </row>
    <row r="123" spans="1:16" ht="20.25" customHeight="1" x14ac:dyDescent="0.25">
      <c r="A123" s="685"/>
      <c r="B123" s="47" t="s">
        <v>400</v>
      </c>
      <c r="C123" s="659" t="s">
        <v>63</v>
      </c>
      <c r="D123" s="660"/>
      <c r="E123" s="660">
        <v>50</v>
      </c>
      <c r="F123" s="660"/>
      <c r="G123" s="660"/>
      <c r="H123" s="660"/>
      <c r="I123" s="660"/>
      <c r="J123" s="660"/>
      <c r="K123" s="660"/>
      <c r="L123" s="660"/>
      <c r="M123" s="660"/>
      <c r="N123" s="660"/>
      <c r="O123" s="660"/>
      <c r="P123" s="661">
        <f t="shared" si="4"/>
        <v>50</v>
      </c>
    </row>
    <row r="124" spans="1:16" ht="18" customHeight="1" x14ac:dyDescent="0.25">
      <c r="B124" s="47" t="s">
        <v>38</v>
      </c>
      <c r="C124" s="659" t="s">
        <v>80</v>
      </c>
      <c r="D124" s="660">
        <v>184.81282051282051</v>
      </c>
      <c r="E124" s="660">
        <v>219.17499999999998</v>
      </c>
      <c r="F124" s="660">
        <v>239.86111111111111</v>
      </c>
      <c r="G124" s="660">
        <v>233.44523809523804</v>
      </c>
      <c r="H124" s="660">
        <v>179.11111111111111</v>
      </c>
      <c r="I124" s="660">
        <v>166.5611111111111</v>
      </c>
      <c r="J124" s="660">
        <v>174.05333333333331</v>
      </c>
      <c r="K124" s="660">
        <v>201.61111111111111</v>
      </c>
      <c r="L124" s="660">
        <v>208.5</v>
      </c>
      <c r="M124" s="660">
        <v>236.53809523809531</v>
      </c>
      <c r="N124" s="660">
        <v>242.86060606060607</v>
      </c>
      <c r="O124" s="660">
        <v>220.60606060606059</v>
      </c>
      <c r="P124" s="661">
        <f t="shared" si="4"/>
        <v>208.92796652421649</v>
      </c>
    </row>
    <row r="125" spans="1:16" ht="18" customHeight="1" x14ac:dyDescent="0.25">
      <c r="A125" s="683" t="s">
        <v>60</v>
      </c>
      <c r="B125" s="47" t="s">
        <v>177</v>
      </c>
      <c r="C125" s="659" t="s">
        <v>63</v>
      </c>
      <c r="D125" s="660">
        <v>48.378205128205124</v>
      </c>
      <c r="E125" s="660">
        <v>48.083333333333336</v>
      </c>
      <c r="F125" s="660">
        <v>48.972222222222221</v>
      </c>
      <c r="G125" s="660">
        <v>47.75</v>
      </c>
      <c r="H125" s="660">
        <v>45.513888888888886</v>
      </c>
      <c r="I125" s="660">
        <v>45.722222222222229</v>
      </c>
      <c r="J125" s="660">
        <v>44.677777777777777</v>
      </c>
      <c r="K125" s="660">
        <v>46.94444444444445</v>
      </c>
      <c r="L125" s="660">
        <v>43.030303030303038</v>
      </c>
      <c r="M125" s="660">
        <v>52.190476190476197</v>
      </c>
      <c r="N125" s="660">
        <v>56.196969696969695</v>
      </c>
      <c r="O125" s="660">
        <v>62.007575757575758</v>
      </c>
      <c r="P125" s="661">
        <f t="shared" si="4"/>
        <v>49.122284891034901</v>
      </c>
    </row>
    <row r="126" spans="1:16" ht="18" customHeight="1" x14ac:dyDescent="0.25">
      <c r="A126" s="685"/>
      <c r="B126" s="47" t="s">
        <v>178</v>
      </c>
      <c r="C126" s="659" t="s">
        <v>63</v>
      </c>
      <c r="D126" s="660">
        <v>30.941025641025643</v>
      </c>
      <c r="E126" s="660">
        <v>28.236111111111111</v>
      </c>
      <c r="F126" s="660">
        <v>29.694444444444443</v>
      </c>
      <c r="G126" s="660">
        <v>28.630952380952376</v>
      </c>
      <c r="H126" s="660">
        <v>29.152777777777782</v>
      </c>
      <c r="I126" s="660">
        <v>27.743055555555557</v>
      </c>
      <c r="J126" s="660">
        <v>26.988888888888887</v>
      </c>
      <c r="K126" s="660">
        <v>30.555555555555557</v>
      </c>
      <c r="L126" s="660">
        <v>29.439393939393941</v>
      </c>
      <c r="M126" s="660">
        <v>34.000000000000007</v>
      </c>
      <c r="N126" s="660">
        <v>37.446969696969695</v>
      </c>
      <c r="O126" s="660">
        <v>42.522727272727273</v>
      </c>
      <c r="P126" s="661">
        <f t="shared" si="4"/>
        <v>31.279325188700184</v>
      </c>
    </row>
    <row r="127" spans="1:16" ht="18" customHeight="1" x14ac:dyDescent="0.25">
      <c r="A127" s="667"/>
      <c r="B127" s="47" t="s">
        <v>61</v>
      </c>
      <c r="C127" s="659" t="s">
        <v>81</v>
      </c>
      <c r="D127" s="660">
        <v>91.205547785547779</v>
      </c>
      <c r="E127" s="660">
        <v>194.22212962962962</v>
      </c>
      <c r="F127" s="660">
        <v>99.368055555555557</v>
      </c>
      <c r="G127" s="660">
        <v>85.464285714285737</v>
      </c>
      <c r="H127" s="660">
        <v>77.027777777777786</v>
      </c>
      <c r="I127" s="660">
        <v>79.1875</v>
      </c>
      <c r="J127" s="660">
        <v>75.417777777777772</v>
      </c>
      <c r="K127" s="660">
        <v>70.819444444444443</v>
      </c>
      <c r="L127" s="660">
        <v>70.590909090909108</v>
      </c>
      <c r="M127" s="660">
        <v>85.226948051948042</v>
      </c>
      <c r="N127" s="660">
        <v>113.31404958677685</v>
      </c>
      <c r="O127" s="660">
        <v>121.3760330578512</v>
      </c>
      <c r="P127" s="661">
        <f t="shared" si="4"/>
        <v>96.935038206041995</v>
      </c>
    </row>
    <row r="128" spans="1:16" x14ac:dyDescent="0.25">
      <c r="B128" s="15"/>
      <c r="C128" s="8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4"/>
    </row>
    <row r="129" spans="1:16" x14ac:dyDescent="0.25">
      <c r="B129" s="15"/>
      <c r="C129" s="8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"/>
    </row>
    <row r="130" spans="1:16" ht="30.75" customHeight="1" x14ac:dyDescent="0.3">
      <c r="A130" s="686" t="s">
        <v>387</v>
      </c>
      <c r="B130" s="686"/>
      <c r="C130" s="686"/>
      <c r="D130" s="686"/>
      <c r="E130" s="686"/>
      <c r="F130" s="686"/>
      <c r="G130" s="686"/>
      <c r="H130" s="686"/>
      <c r="I130" s="686"/>
      <c r="J130" s="686"/>
      <c r="K130" s="686"/>
      <c r="L130" s="686"/>
      <c r="M130" s="686"/>
      <c r="N130" s="686"/>
      <c r="O130" s="686"/>
      <c r="P130" s="686"/>
    </row>
    <row r="131" spans="1:16" ht="18" customHeight="1" x14ac:dyDescent="0.3">
      <c r="A131" s="686" t="str">
        <f>A3</f>
        <v>Mercados de Santo Domingo, Enero-Diciembre 2025, (En RD$)</v>
      </c>
      <c r="B131" s="686"/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</row>
    <row r="132" spans="1:16" ht="3" customHeight="1" x14ac:dyDescent="0.25">
      <c r="B132" s="8"/>
      <c r="C132" s="7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" customHeight="1" x14ac:dyDescent="0.25">
      <c r="A133" s="687" t="s">
        <v>0</v>
      </c>
      <c r="B133" s="688"/>
      <c r="C133" s="653" t="s">
        <v>41</v>
      </c>
      <c r="D133" s="653"/>
      <c r="E133" s="653"/>
      <c r="F133" s="653"/>
      <c r="G133" s="653"/>
      <c r="H133" s="653"/>
      <c r="I133" s="653"/>
      <c r="J133" s="653"/>
      <c r="K133" s="653"/>
      <c r="L133" s="653"/>
      <c r="M133" s="653"/>
      <c r="N133" s="653"/>
      <c r="O133" s="653"/>
      <c r="P133" s="653"/>
    </row>
    <row r="134" spans="1:16" ht="21" customHeight="1" x14ac:dyDescent="0.25">
      <c r="A134" s="687"/>
      <c r="B134" s="688"/>
      <c r="C134" s="655" t="s">
        <v>85</v>
      </c>
      <c r="D134" s="655" t="s">
        <v>1</v>
      </c>
      <c r="E134" s="655" t="s">
        <v>2</v>
      </c>
      <c r="F134" s="655" t="s">
        <v>3</v>
      </c>
      <c r="G134" s="655" t="s">
        <v>4</v>
      </c>
      <c r="H134" s="655" t="s">
        <v>5</v>
      </c>
      <c r="I134" s="655" t="s">
        <v>6</v>
      </c>
      <c r="J134" s="655" t="s">
        <v>7</v>
      </c>
      <c r="K134" s="655" t="s">
        <v>8</v>
      </c>
      <c r="L134" s="655" t="s">
        <v>9</v>
      </c>
      <c r="M134" s="655" t="s">
        <v>389</v>
      </c>
      <c r="N134" s="655" t="s">
        <v>11</v>
      </c>
      <c r="O134" s="655" t="s">
        <v>12</v>
      </c>
      <c r="P134" s="655" t="s">
        <v>13</v>
      </c>
    </row>
    <row r="135" spans="1:16" s="32" customFormat="1" ht="17.25" customHeight="1" x14ac:dyDescent="0.2">
      <c r="A135" s="671" t="s">
        <v>64</v>
      </c>
      <c r="C135" s="672"/>
      <c r="D135" s="95"/>
      <c r="E135" s="95"/>
      <c r="F135" s="95"/>
      <c r="G135" s="680"/>
      <c r="H135" s="680"/>
      <c r="I135" s="95"/>
      <c r="J135" s="95"/>
      <c r="K135" s="95"/>
      <c r="L135" s="95"/>
      <c r="M135" s="95"/>
      <c r="N135" s="95"/>
      <c r="O135" s="95"/>
      <c r="P135" s="51"/>
    </row>
    <row r="136" spans="1:16" ht="21.75" customHeight="1" x14ac:dyDescent="0.25">
      <c r="A136" s="689" t="s">
        <v>179</v>
      </c>
      <c r="B136" s="47" t="s">
        <v>180</v>
      </c>
      <c r="C136" s="659" t="s">
        <v>14</v>
      </c>
      <c r="D136" s="660">
        <v>188.26923076923077</v>
      </c>
      <c r="E136" s="660">
        <v>186.51388888888889</v>
      </c>
      <c r="F136" s="660">
        <v>184.16666666666671</v>
      </c>
      <c r="G136" s="660">
        <v>185.6547619047619</v>
      </c>
      <c r="H136" s="660">
        <v>187.55555555555557</v>
      </c>
      <c r="I136" s="660">
        <v>184.69444444444446</v>
      </c>
      <c r="J136" s="660">
        <v>184.38888888888889</v>
      </c>
      <c r="K136" s="660">
        <v>184.16666666666666</v>
      </c>
      <c r="L136" s="660">
        <v>185</v>
      </c>
      <c r="M136" s="660">
        <v>187.78571428571428</v>
      </c>
      <c r="N136" s="660">
        <v>191.18181818181819</v>
      </c>
      <c r="O136" s="660">
        <v>193.71212121212122</v>
      </c>
      <c r="P136" s="661">
        <f>AVERAGE(D136:O136)</f>
        <v>186.92414645539645</v>
      </c>
    </row>
    <row r="137" spans="1:16" ht="21.75" customHeight="1" x14ac:dyDescent="0.25">
      <c r="A137" s="690"/>
      <c r="B137" s="47" t="s">
        <v>181</v>
      </c>
      <c r="C137" s="659" t="s">
        <v>14</v>
      </c>
      <c r="D137" s="660">
        <v>188.26923076923077</v>
      </c>
      <c r="E137" s="660">
        <v>186.51388888888889</v>
      </c>
      <c r="F137" s="660">
        <v>184.16666666666671</v>
      </c>
      <c r="G137" s="660">
        <v>185.6547619047619</v>
      </c>
      <c r="H137" s="660">
        <v>187.55555555555557</v>
      </c>
      <c r="I137" s="660">
        <v>184.69444444444446</v>
      </c>
      <c r="J137" s="660">
        <v>184.52222222222224</v>
      </c>
      <c r="K137" s="660">
        <v>184.16666666666666</v>
      </c>
      <c r="L137" s="660">
        <v>185</v>
      </c>
      <c r="M137" s="660">
        <v>187.78571428571428</v>
      </c>
      <c r="N137" s="660">
        <v>191.18181818181819</v>
      </c>
      <c r="O137" s="660">
        <v>193.71212121212122</v>
      </c>
      <c r="P137" s="661">
        <f t="shared" ref="P137:P142" si="5">AVERAGE(D137:O137)</f>
        <v>186.93525756650754</v>
      </c>
    </row>
    <row r="138" spans="1:16" ht="21.75" customHeight="1" x14ac:dyDescent="0.25">
      <c r="A138" s="690"/>
      <c r="B138" s="47" t="s">
        <v>182</v>
      </c>
      <c r="C138" s="659" t="s">
        <v>14</v>
      </c>
      <c r="D138" s="660">
        <v>134.58974358974359</v>
      </c>
      <c r="E138" s="660">
        <v>135.4027777777778</v>
      </c>
      <c r="F138" s="660">
        <v>135</v>
      </c>
      <c r="G138" s="660">
        <v>135</v>
      </c>
      <c r="H138" s="660">
        <v>135.83333333333334</v>
      </c>
      <c r="I138" s="660">
        <v>140.16666666666666</v>
      </c>
      <c r="J138" s="660">
        <v>140.45555555555558</v>
      </c>
      <c r="K138" s="660">
        <v>139.16666666666669</v>
      </c>
      <c r="L138" s="660">
        <v>139.16666666666669</v>
      </c>
      <c r="M138" s="660">
        <v>138.29761904761901</v>
      </c>
      <c r="N138" s="660">
        <v>138.96969696969697</v>
      </c>
      <c r="O138" s="660">
        <v>140.22727272727272</v>
      </c>
      <c r="P138" s="661">
        <f t="shared" si="5"/>
        <v>137.6896665834166</v>
      </c>
    </row>
    <row r="139" spans="1:16" ht="21.75" customHeight="1" x14ac:dyDescent="0.25">
      <c r="A139" s="690"/>
      <c r="B139" s="47" t="s">
        <v>183</v>
      </c>
      <c r="C139" s="659" t="s">
        <v>14</v>
      </c>
      <c r="D139" s="660">
        <v>193.73076923076923</v>
      </c>
      <c r="E139" s="660">
        <v>189.4722222222222</v>
      </c>
      <c r="F139" s="660">
        <v>186.66666666666666</v>
      </c>
      <c r="G139" s="660">
        <v>187.26190476190476</v>
      </c>
      <c r="H139" s="660">
        <v>189.58333333333337</v>
      </c>
      <c r="I139" s="660">
        <v>185.5277777777778</v>
      </c>
      <c r="J139" s="660">
        <v>184.79999999999998</v>
      </c>
      <c r="K139" s="660">
        <v>183.33333333333334</v>
      </c>
      <c r="L139" s="660">
        <v>185</v>
      </c>
      <c r="M139" s="660">
        <v>187.78571428571428</v>
      </c>
      <c r="N139" s="660">
        <v>191.18181818181819</v>
      </c>
      <c r="O139" s="660">
        <v>193.71212121212122</v>
      </c>
      <c r="P139" s="661">
        <f t="shared" si="5"/>
        <v>188.17130508380504</v>
      </c>
    </row>
    <row r="140" spans="1:16" ht="21.75" customHeight="1" x14ac:dyDescent="0.25">
      <c r="A140" s="683" t="s">
        <v>184</v>
      </c>
      <c r="B140" s="47" t="s">
        <v>185</v>
      </c>
      <c r="C140" s="659" t="s">
        <v>14</v>
      </c>
      <c r="D140" s="660">
        <v>130.29487179487177</v>
      </c>
      <c r="E140" s="660">
        <v>130</v>
      </c>
      <c r="F140" s="660">
        <v>130.33333333333334</v>
      </c>
      <c r="G140" s="660">
        <v>131.17857142857142</v>
      </c>
      <c r="H140" s="660">
        <v>129.37500000000003</v>
      </c>
      <c r="I140" s="660">
        <v>129.125</v>
      </c>
      <c r="J140" s="660">
        <v>128.11111111111111</v>
      </c>
      <c r="K140" s="660">
        <v>125.97222222222224</v>
      </c>
      <c r="L140" s="660">
        <v>126.66666666666669</v>
      </c>
      <c r="M140" s="660">
        <v>127.09523809523807</v>
      </c>
      <c r="N140" s="660">
        <v>128.75757575757578</v>
      </c>
      <c r="O140" s="660">
        <v>132.5</v>
      </c>
      <c r="P140" s="661">
        <f t="shared" si="5"/>
        <v>129.11746586746588</v>
      </c>
    </row>
    <row r="141" spans="1:16" ht="21.75" customHeight="1" x14ac:dyDescent="0.25">
      <c r="A141" s="684"/>
      <c r="B141" s="47" t="s">
        <v>186</v>
      </c>
      <c r="C141" s="659" t="s">
        <v>14</v>
      </c>
      <c r="D141" s="660">
        <v>133.0128205128205</v>
      </c>
      <c r="E141" s="660">
        <v>130.19444444444446</v>
      </c>
      <c r="F141" s="660">
        <v>130.55555555555551</v>
      </c>
      <c r="G141" s="660">
        <v>130.83333333333331</v>
      </c>
      <c r="H141" s="660">
        <v>129.16666666666671</v>
      </c>
      <c r="I141" s="660">
        <v>128.95833333333334</v>
      </c>
      <c r="J141" s="660">
        <v>128.66666666666669</v>
      </c>
      <c r="K141" s="660">
        <v>127.01388888888887</v>
      </c>
      <c r="L141" s="660">
        <v>125.83333333333331</v>
      </c>
      <c r="M141" s="660">
        <v>127.13095238095238</v>
      </c>
      <c r="N141" s="660">
        <v>130.13636363636363</v>
      </c>
      <c r="O141" s="660">
        <v>134.24242424242422</v>
      </c>
      <c r="P141" s="661">
        <f t="shared" si="5"/>
        <v>129.64539858289859</v>
      </c>
    </row>
    <row r="142" spans="1:16" ht="21.75" customHeight="1" x14ac:dyDescent="0.25">
      <c r="A142" s="685"/>
      <c r="B142" s="47" t="s">
        <v>187</v>
      </c>
      <c r="C142" s="659" t="s">
        <v>14</v>
      </c>
      <c r="D142" s="660">
        <v>126.37179487179485</v>
      </c>
      <c r="E142" s="660">
        <v>126.24999999999999</v>
      </c>
      <c r="F142" s="660">
        <v>125</v>
      </c>
      <c r="G142" s="660">
        <v>125.05952380952382</v>
      </c>
      <c r="H142" s="660">
        <v>125.69444444444446</v>
      </c>
      <c r="I142" s="660">
        <v>126.58333333333333</v>
      </c>
      <c r="J142" s="660">
        <v>124.14444444444443</v>
      </c>
      <c r="K142" s="660">
        <v>123.40277777777777</v>
      </c>
      <c r="L142" s="660">
        <v>123.33333333333331</v>
      </c>
      <c r="M142" s="660">
        <v>125.5119047619048</v>
      </c>
      <c r="N142" s="660">
        <v>126.60606060606061</v>
      </c>
      <c r="O142" s="660">
        <v>128.33333333333334</v>
      </c>
      <c r="P142" s="661">
        <f t="shared" si="5"/>
        <v>125.52424589299586</v>
      </c>
    </row>
    <row r="143" spans="1:16" s="32" customFormat="1" ht="21.75" customHeight="1" x14ac:dyDescent="0.2">
      <c r="A143" s="673" t="s">
        <v>65</v>
      </c>
      <c r="C143" s="674"/>
      <c r="D143" s="675"/>
      <c r="E143" s="675"/>
      <c r="F143" s="675"/>
      <c r="G143" s="675"/>
      <c r="H143" s="675"/>
      <c r="I143" s="675"/>
      <c r="J143" s="675"/>
      <c r="K143" s="675"/>
      <c r="L143" s="675"/>
      <c r="M143" s="675"/>
      <c r="N143" s="675"/>
      <c r="O143" s="675"/>
      <c r="P143" s="661"/>
    </row>
    <row r="144" spans="1:16" ht="21.75" customHeight="1" x14ac:dyDescent="0.25">
      <c r="A144" s="683" t="s">
        <v>188</v>
      </c>
      <c r="B144" s="47" t="s">
        <v>189</v>
      </c>
      <c r="C144" s="659" t="s">
        <v>14</v>
      </c>
      <c r="D144" s="660">
        <v>64.230769230769226</v>
      </c>
      <c r="E144" s="660">
        <v>64.541666666666671</v>
      </c>
      <c r="F144" s="660">
        <v>61.666666666666664</v>
      </c>
      <c r="G144" s="660">
        <v>56.964285714285715</v>
      </c>
      <c r="H144" s="660">
        <v>56.111111111111114</v>
      </c>
      <c r="I144" s="660">
        <v>64.375</v>
      </c>
      <c r="J144" s="660">
        <v>65.433333333333337</v>
      </c>
      <c r="K144" s="660">
        <v>73.333333333333329</v>
      </c>
      <c r="L144" s="660">
        <v>68.409090909090907</v>
      </c>
      <c r="M144" s="660">
        <v>62.261904761904759</v>
      </c>
      <c r="N144" s="660">
        <v>63.939393939393945</v>
      </c>
      <c r="O144" s="660">
        <v>70.954545454545453</v>
      </c>
      <c r="P144" s="661">
        <f>AVERAGE(D144:O144)</f>
        <v>64.351758426758423</v>
      </c>
    </row>
    <row r="145" spans="1:19" ht="21.75" customHeight="1" x14ac:dyDescent="0.25">
      <c r="A145" s="685"/>
      <c r="B145" s="47" t="s">
        <v>190</v>
      </c>
      <c r="C145" s="659" t="s">
        <v>14</v>
      </c>
      <c r="D145" s="660">
        <v>78.074358974358958</v>
      </c>
      <c r="E145" s="660">
        <v>78.477777777777774</v>
      </c>
      <c r="F145" s="660">
        <v>74.611111111111128</v>
      </c>
      <c r="G145" s="660">
        <v>72.142857142857139</v>
      </c>
      <c r="H145" s="660">
        <v>72.916666666666671</v>
      </c>
      <c r="I145" s="660">
        <v>77.152777777777771</v>
      </c>
      <c r="J145" s="660">
        <v>78.422222222222217</v>
      </c>
      <c r="K145" s="660">
        <v>84.8888888888889</v>
      </c>
      <c r="L145" s="660">
        <v>81.742424242424235</v>
      </c>
      <c r="M145" s="660">
        <v>78.285714285714292</v>
      </c>
      <c r="N145" s="660">
        <v>78.13636363636364</v>
      </c>
      <c r="O145" s="660">
        <v>84.242424242424235</v>
      </c>
      <c r="P145" s="661">
        <f>AVERAGE(D145:O145)</f>
        <v>78.257798914048919</v>
      </c>
      <c r="R145" s="664"/>
      <c r="S145" s="664"/>
    </row>
    <row r="146" spans="1:19" ht="21.75" customHeight="1" x14ac:dyDescent="0.25">
      <c r="A146" s="667"/>
      <c r="B146" s="47" t="s">
        <v>97</v>
      </c>
      <c r="C146" s="659" t="s">
        <v>63</v>
      </c>
      <c r="D146" s="663">
        <v>7.6974358974358958</v>
      </c>
      <c r="E146" s="663">
        <v>7.6305555555555564</v>
      </c>
      <c r="F146" s="663">
        <v>7.5555555555555562</v>
      </c>
      <c r="G146" s="663">
        <v>7.654761904761906</v>
      </c>
      <c r="H146" s="663">
        <v>7.6666666666666679</v>
      </c>
      <c r="I146" s="663">
        <v>7.7555555555555538</v>
      </c>
      <c r="J146" s="663">
        <v>7.7511111111111104</v>
      </c>
      <c r="K146" s="663">
        <v>7.8611111111111098</v>
      </c>
      <c r="L146" s="663">
        <v>7.6666666666666679</v>
      </c>
      <c r="M146" s="663">
        <v>7.6642857142857164</v>
      </c>
      <c r="N146" s="663">
        <v>7.8</v>
      </c>
      <c r="O146" s="663">
        <v>7.8333333333333321</v>
      </c>
      <c r="P146" s="661">
        <f>AVERAGE(D146:O146)</f>
        <v>7.7114199226699212</v>
      </c>
    </row>
    <row r="147" spans="1:19" ht="18" customHeight="1" x14ac:dyDescent="0.25">
      <c r="A147" s="673" t="s">
        <v>204</v>
      </c>
      <c r="B147" s="676"/>
      <c r="C147" s="677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678"/>
    </row>
    <row r="148" spans="1:19" ht="18" customHeight="1" x14ac:dyDescent="0.25">
      <c r="A148" s="667"/>
      <c r="B148" s="47" t="s">
        <v>205</v>
      </c>
      <c r="C148" s="659" t="s">
        <v>206</v>
      </c>
      <c r="D148" s="663">
        <v>81.615384615384627</v>
      </c>
      <c r="E148" s="663">
        <v>81.249999999999986</v>
      </c>
      <c r="F148" s="663">
        <v>81.597222222222243</v>
      </c>
      <c r="G148" s="663">
        <v>82.440476190476176</v>
      </c>
      <c r="H148" s="663">
        <v>82.222222222222214</v>
      </c>
      <c r="I148" s="663">
        <v>82.805555555555557</v>
      </c>
      <c r="J148" s="663">
        <v>82.38</v>
      </c>
      <c r="K148" s="663">
        <v>81.319444444444429</v>
      </c>
      <c r="L148" s="663">
        <v>83.106060606060609</v>
      </c>
      <c r="M148" s="663">
        <v>83.642857142857139</v>
      </c>
      <c r="N148" s="663">
        <v>82.696969696969688</v>
      </c>
      <c r="O148" s="663">
        <v>82.954545454545453</v>
      </c>
      <c r="P148" s="661">
        <f>AVERAGE(D148:O148)</f>
        <v>82.335894845894856</v>
      </c>
    </row>
    <row r="149" spans="1:19" ht="7.5" customHeight="1" x14ac:dyDescent="0.25">
      <c r="B149" s="1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2"/>
    </row>
    <row r="150" spans="1:19" x14ac:dyDescent="0.25">
      <c r="A150" s="231" t="s">
        <v>401</v>
      </c>
      <c r="C150" s="68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9" ht="14.25" customHeight="1" x14ac:dyDescent="0.25">
      <c r="A151" s="243" t="s">
        <v>408</v>
      </c>
      <c r="C151" s="68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9" x14ac:dyDescent="0.25">
      <c r="B152" s="11"/>
      <c r="C152" s="68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9" x14ac:dyDescent="0.25">
      <c r="B153" s="11"/>
      <c r="C153" s="68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9" x14ac:dyDescent="0.25">
      <c r="B154" s="11"/>
      <c r="C154" s="681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11"/>
    </row>
    <row r="155" spans="1:19" x14ac:dyDescent="0.25">
      <c r="B155" s="11"/>
      <c r="C155" s="681"/>
      <c r="D155" s="682"/>
      <c r="E155" s="682"/>
      <c r="F155" s="682"/>
      <c r="G155" s="682"/>
      <c r="H155" s="682"/>
      <c r="I155" s="682"/>
      <c r="J155" s="682"/>
      <c r="K155" s="682"/>
      <c r="L155" s="682"/>
      <c r="M155" s="682"/>
      <c r="N155" s="682"/>
      <c r="O155" s="682"/>
      <c r="P155" s="11"/>
    </row>
    <row r="156" spans="1:19" x14ac:dyDescent="0.25">
      <c r="B156" s="11"/>
      <c r="C156" s="68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9" x14ac:dyDescent="0.25">
      <c r="B157" s="11"/>
      <c r="C157" s="68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9" x14ac:dyDescent="0.25">
      <c r="B158" s="11"/>
      <c r="C158" s="68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9" x14ac:dyDescent="0.25">
      <c r="B159" s="11"/>
      <c r="C159" s="68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9" x14ac:dyDescent="0.25">
      <c r="B160" s="11"/>
      <c r="C160" s="68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25">
      <c r="B161" s="11"/>
      <c r="C161" s="68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25">
      <c r="B162" s="11"/>
      <c r="C162" s="68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25">
      <c r="B163" s="11"/>
      <c r="C163" s="68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25">
      <c r="B164" s="11"/>
      <c r="C164" s="68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25">
      <c r="B165" s="11"/>
      <c r="C165" s="68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</sheetData>
  <mergeCells count="38">
    <mergeCell ref="A14:A19"/>
    <mergeCell ref="B1:P1"/>
    <mergeCell ref="A2:P2"/>
    <mergeCell ref="A3:P3"/>
    <mergeCell ref="A5:B6"/>
    <mergeCell ref="A8:A10"/>
    <mergeCell ref="A68:A69"/>
    <mergeCell ref="A20:A21"/>
    <mergeCell ref="A25:A26"/>
    <mergeCell ref="A28:A30"/>
    <mergeCell ref="A34:A41"/>
    <mergeCell ref="A43:P43"/>
    <mergeCell ref="A44:P44"/>
    <mergeCell ref="A46:B47"/>
    <mergeCell ref="A52:A55"/>
    <mergeCell ref="A56:A57"/>
    <mergeCell ref="A59:A60"/>
    <mergeCell ref="A61:A64"/>
    <mergeCell ref="A114:A116"/>
    <mergeCell ref="A72:A73"/>
    <mergeCell ref="A80:A81"/>
    <mergeCell ref="A85:P85"/>
    <mergeCell ref="A86:P86"/>
    <mergeCell ref="A88:B89"/>
    <mergeCell ref="A91:A95"/>
    <mergeCell ref="A96:A101"/>
    <mergeCell ref="A103:A104"/>
    <mergeCell ref="A105:A108"/>
    <mergeCell ref="A109:A110"/>
    <mergeCell ref="A111:A112"/>
    <mergeCell ref="A140:A142"/>
    <mergeCell ref="A144:A145"/>
    <mergeCell ref="A117:A123"/>
    <mergeCell ref="A125:A126"/>
    <mergeCell ref="A130:P130"/>
    <mergeCell ref="A131:P131"/>
    <mergeCell ref="A133:B134"/>
    <mergeCell ref="A136:A139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5"/>
  <sheetViews>
    <sheetView topLeftCell="B61" workbookViewId="0">
      <selection activeCell="D66" sqref="D66:O66"/>
    </sheetView>
  </sheetViews>
  <sheetFormatPr baseColWidth="10" defaultRowHeight="15" x14ac:dyDescent="0.25"/>
  <cols>
    <col min="1" max="1" width="24.42578125" style="130" customWidth="1"/>
    <col min="2" max="2" width="19.28515625" customWidth="1"/>
    <col min="3" max="3" width="13.5703125" style="179" customWidth="1"/>
    <col min="4" max="4" width="12.5703125" customWidth="1"/>
    <col min="5" max="6" width="12.85546875" customWidth="1"/>
    <col min="7" max="8" width="12" customWidth="1"/>
    <col min="9" max="11" width="11.140625" customWidth="1"/>
    <col min="12" max="12" width="10.5703125" customWidth="1"/>
    <col min="13" max="13" width="11.28515625" customWidth="1"/>
    <col min="14" max="14" width="12.28515625" customWidth="1"/>
    <col min="15" max="16" width="12" customWidth="1"/>
    <col min="257" max="257" width="24.42578125" customWidth="1"/>
    <col min="258" max="258" width="19.28515625" customWidth="1"/>
    <col min="259" max="259" width="13.5703125" customWidth="1"/>
    <col min="260" max="260" width="12.5703125" customWidth="1"/>
    <col min="261" max="262" width="12.85546875" customWidth="1"/>
    <col min="263" max="264" width="12" customWidth="1"/>
    <col min="265" max="267" width="11.140625" customWidth="1"/>
    <col min="268" max="268" width="10.5703125" customWidth="1"/>
    <col min="269" max="269" width="11.28515625" customWidth="1"/>
    <col min="270" max="270" width="12.28515625" customWidth="1"/>
    <col min="271" max="272" width="12" customWidth="1"/>
    <col min="513" max="513" width="24.42578125" customWidth="1"/>
    <col min="514" max="514" width="19.28515625" customWidth="1"/>
    <col min="515" max="515" width="13.5703125" customWidth="1"/>
    <col min="516" max="516" width="12.5703125" customWidth="1"/>
    <col min="517" max="518" width="12.85546875" customWidth="1"/>
    <col min="519" max="520" width="12" customWidth="1"/>
    <col min="521" max="523" width="11.140625" customWidth="1"/>
    <col min="524" max="524" width="10.5703125" customWidth="1"/>
    <col min="525" max="525" width="11.28515625" customWidth="1"/>
    <col min="526" max="526" width="12.28515625" customWidth="1"/>
    <col min="527" max="528" width="12" customWidth="1"/>
    <col min="769" max="769" width="24.42578125" customWidth="1"/>
    <col min="770" max="770" width="19.28515625" customWidth="1"/>
    <col min="771" max="771" width="13.5703125" customWidth="1"/>
    <col min="772" max="772" width="12.5703125" customWidth="1"/>
    <col min="773" max="774" width="12.85546875" customWidth="1"/>
    <col min="775" max="776" width="12" customWidth="1"/>
    <col min="777" max="779" width="11.140625" customWidth="1"/>
    <col min="780" max="780" width="10.5703125" customWidth="1"/>
    <col min="781" max="781" width="11.28515625" customWidth="1"/>
    <col min="782" max="782" width="12.28515625" customWidth="1"/>
    <col min="783" max="784" width="12" customWidth="1"/>
    <col min="1025" max="1025" width="24.42578125" customWidth="1"/>
    <col min="1026" max="1026" width="19.28515625" customWidth="1"/>
    <col min="1027" max="1027" width="13.5703125" customWidth="1"/>
    <col min="1028" max="1028" width="12.5703125" customWidth="1"/>
    <col min="1029" max="1030" width="12.85546875" customWidth="1"/>
    <col min="1031" max="1032" width="12" customWidth="1"/>
    <col min="1033" max="1035" width="11.140625" customWidth="1"/>
    <col min="1036" max="1036" width="10.5703125" customWidth="1"/>
    <col min="1037" max="1037" width="11.28515625" customWidth="1"/>
    <col min="1038" max="1038" width="12.28515625" customWidth="1"/>
    <col min="1039" max="1040" width="12" customWidth="1"/>
    <col min="1281" max="1281" width="24.42578125" customWidth="1"/>
    <col min="1282" max="1282" width="19.28515625" customWidth="1"/>
    <col min="1283" max="1283" width="13.5703125" customWidth="1"/>
    <col min="1284" max="1284" width="12.5703125" customWidth="1"/>
    <col min="1285" max="1286" width="12.85546875" customWidth="1"/>
    <col min="1287" max="1288" width="12" customWidth="1"/>
    <col min="1289" max="1291" width="11.140625" customWidth="1"/>
    <col min="1292" max="1292" width="10.5703125" customWidth="1"/>
    <col min="1293" max="1293" width="11.28515625" customWidth="1"/>
    <col min="1294" max="1294" width="12.28515625" customWidth="1"/>
    <col min="1295" max="1296" width="12" customWidth="1"/>
    <col min="1537" max="1537" width="24.42578125" customWidth="1"/>
    <col min="1538" max="1538" width="19.28515625" customWidth="1"/>
    <col min="1539" max="1539" width="13.5703125" customWidth="1"/>
    <col min="1540" max="1540" width="12.5703125" customWidth="1"/>
    <col min="1541" max="1542" width="12.85546875" customWidth="1"/>
    <col min="1543" max="1544" width="12" customWidth="1"/>
    <col min="1545" max="1547" width="11.140625" customWidth="1"/>
    <col min="1548" max="1548" width="10.5703125" customWidth="1"/>
    <col min="1549" max="1549" width="11.28515625" customWidth="1"/>
    <col min="1550" max="1550" width="12.28515625" customWidth="1"/>
    <col min="1551" max="1552" width="12" customWidth="1"/>
    <col min="1793" max="1793" width="24.42578125" customWidth="1"/>
    <col min="1794" max="1794" width="19.28515625" customWidth="1"/>
    <col min="1795" max="1795" width="13.5703125" customWidth="1"/>
    <col min="1796" max="1796" width="12.5703125" customWidth="1"/>
    <col min="1797" max="1798" width="12.85546875" customWidth="1"/>
    <col min="1799" max="1800" width="12" customWidth="1"/>
    <col min="1801" max="1803" width="11.140625" customWidth="1"/>
    <col min="1804" max="1804" width="10.5703125" customWidth="1"/>
    <col min="1805" max="1805" width="11.28515625" customWidth="1"/>
    <col min="1806" max="1806" width="12.28515625" customWidth="1"/>
    <col min="1807" max="1808" width="12" customWidth="1"/>
    <col min="2049" max="2049" width="24.42578125" customWidth="1"/>
    <col min="2050" max="2050" width="19.28515625" customWidth="1"/>
    <col min="2051" max="2051" width="13.5703125" customWidth="1"/>
    <col min="2052" max="2052" width="12.5703125" customWidth="1"/>
    <col min="2053" max="2054" width="12.85546875" customWidth="1"/>
    <col min="2055" max="2056" width="12" customWidth="1"/>
    <col min="2057" max="2059" width="11.140625" customWidth="1"/>
    <col min="2060" max="2060" width="10.5703125" customWidth="1"/>
    <col min="2061" max="2061" width="11.28515625" customWidth="1"/>
    <col min="2062" max="2062" width="12.28515625" customWidth="1"/>
    <col min="2063" max="2064" width="12" customWidth="1"/>
    <col min="2305" max="2305" width="24.42578125" customWidth="1"/>
    <col min="2306" max="2306" width="19.28515625" customWidth="1"/>
    <col min="2307" max="2307" width="13.5703125" customWidth="1"/>
    <col min="2308" max="2308" width="12.5703125" customWidth="1"/>
    <col min="2309" max="2310" width="12.85546875" customWidth="1"/>
    <col min="2311" max="2312" width="12" customWidth="1"/>
    <col min="2313" max="2315" width="11.140625" customWidth="1"/>
    <col min="2316" max="2316" width="10.5703125" customWidth="1"/>
    <col min="2317" max="2317" width="11.28515625" customWidth="1"/>
    <col min="2318" max="2318" width="12.28515625" customWidth="1"/>
    <col min="2319" max="2320" width="12" customWidth="1"/>
    <col min="2561" max="2561" width="24.42578125" customWidth="1"/>
    <col min="2562" max="2562" width="19.28515625" customWidth="1"/>
    <col min="2563" max="2563" width="13.5703125" customWidth="1"/>
    <col min="2564" max="2564" width="12.5703125" customWidth="1"/>
    <col min="2565" max="2566" width="12.85546875" customWidth="1"/>
    <col min="2567" max="2568" width="12" customWidth="1"/>
    <col min="2569" max="2571" width="11.140625" customWidth="1"/>
    <col min="2572" max="2572" width="10.5703125" customWidth="1"/>
    <col min="2573" max="2573" width="11.28515625" customWidth="1"/>
    <col min="2574" max="2574" width="12.28515625" customWidth="1"/>
    <col min="2575" max="2576" width="12" customWidth="1"/>
    <col min="2817" max="2817" width="24.42578125" customWidth="1"/>
    <col min="2818" max="2818" width="19.28515625" customWidth="1"/>
    <col min="2819" max="2819" width="13.5703125" customWidth="1"/>
    <col min="2820" max="2820" width="12.5703125" customWidth="1"/>
    <col min="2821" max="2822" width="12.85546875" customWidth="1"/>
    <col min="2823" max="2824" width="12" customWidth="1"/>
    <col min="2825" max="2827" width="11.140625" customWidth="1"/>
    <col min="2828" max="2828" width="10.5703125" customWidth="1"/>
    <col min="2829" max="2829" width="11.28515625" customWidth="1"/>
    <col min="2830" max="2830" width="12.28515625" customWidth="1"/>
    <col min="2831" max="2832" width="12" customWidth="1"/>
    <col min="3073" max="3073" width="24.42578125" customWidth="1"/>
    <col min="3074" max="3074" width="19.28515625" customWidth="1"/>
    <col min="3075" max="3075" width="13.5703125" customWidth="1"/>
    <col min="3076" max="3076" width="12.5703125" customWidth="1"/>
    <col min="3077" max="3078" width="12.85546875" customWidth="1"/>
    <col min="3079" max="3080" width="12" customWidth="1"/>
    <col min="3081" max="3083" width="11.140625" customWidth="1"/>
    <col min="3084" max="3084" width="10.5703125" customWidth="1"/>
    <col min="3085" max="3085" width="11.28515625" customWidth="1"/>
    <col min="3086" max="3086" width="12.28515625" customWidth="1"/>
    <col min="3087" max="3088" width="12" customWidth="1"/>
    <col min="3329" max="3329" width="24.42578125" customWidth="1"/>
    <col min="3330" max="3330" width="19.28515625" customWidth="1"/>
    <col min="3331" max="3331" width="13.5703125" customWidth="1"/>
    <col min="3332" max="3332" width="12.5703125" customWidth="1"/>
    <col min="3333" max="3334" width="12.85546875" customWidth="1"/>
    <col min="3335" max="3336" width="12" customWidth="1"/>
    <col min="3337" max="3339" width="11.140625" customWidth="1"/>
    <col min="3340" max="3340" width="10.5703125" customWidth="1"/>
    <col min="3341" max="3341" width="11.28515625" customWidth="1"/>
    <col min="3342" max="3342" width="12.28515625" customWidth="1"/>
    <col min="3343" max="3344" width="12" customWidth="1"/>
    <col min="3585" max="3585" width="24.42578125" customWidth="1"/>
    <col min="3586" max="3586" width="19.28515625" customWidth="1"/>
    <col min="3587" max="3587" width="13.5703125" customWidth="1"/>
    <col min="3588" max="3588" width="12.5703125" customWidth="1"/>
    <col min="3589" max="3590" width="12.85546875" customWidth="1"/>
    <col min="3591" max="3592" width="12" customWidth="1"/>
    <col min="3593" max="3595" width="11.140625" customWidth="1"/>
    <col min="3596" max="3596" width="10.5703125" customWidth="1"/>
    <col min="3597" max="3597" width="11.28515625" customWidth="1"/>
    <col min="3598" max="3598" width="12.28515625" customWidth="1"/>
    <col min="3599" max="3600" width="12" customWidth="1"/>
    <col min="3841" max="3841" width="24.42578125" customWidth="1"/>
    <col min="3842" max="3842" width="19.28515625" customWidth="1"/>
    <col min="3843" max="3843" width="13.5703125" customWidth="1"/>
    <col min="3844" max="3844" width="12.5703125" customWidth="1"/>
    <col min="3845" max="3846" width="12.85546875" customWidth="1"/>
    <col min="3847" max="3848" width="12" customWidth="1"/>
    <col min="3849" max="3851" width="11.140625" customWidth="1"/>
    <col min="3852" max="3852" width="10.5703125" customWidth="1"/>
    <col min="3853" max="3853" width="11.28515625" customWidth="1"/>
    <col min="3854" max="3854" width="12.28515625" customWidth="1"/>
    <col min="3855" max="3856" width="12" customWidth="1"/>
    <col min="4097" max="4097" width="24.42578125" customWidth="1"/>
    <col min="4098" max="4098" width="19.28515625" customWidth="1"/>
    <col min="4099" max="4099" width="13.5703125" customWidth="1"/>
    <col min="4100" max="4100" width="12.5703125" customWidth="1"/>
    <col min="4101" max="4102" width="12.85546875" customWidth="1"/>
    <col min="4103" max="4104" width="12" customWidth="1"/>
    <col min="4105" max="4107" width="11.140625" customWidth="1"/>
    <col min="4108" max="4108" width="10.5703125" customWidth="1"/>
    <col min="4109" max="4109" width="11.28515625" customWidth="1"/>
    <col min="4110" max="4110" width="12.28515625" customWidth="1"/>
    <col min="4111" max="4112" width="12" customWidth="1"/>
    <col min="4353" max="4353" width="24.42578125" customWidth="1"/>
    <col min="4354" max="4354" width="19.28515625" customWidth="1"/>
    <col min="4355" max="4355" width="13.5703125" customWidth="1"/>
    <col min="4356" max="4356" width="12.5703125" customWidth="1"/>
    <col min="4357" max="4358" width="12.85546875" customWidth="1"/>
    <col min="4359" max="4360" width="12" customWidth="1"/>
    <col min="4361" max="4363" width="11.140625" customWidth="1"/>
    <col min="4364" max="4364" width="10.5703125" customWidth="1"/>
    <col min="4365" max="4365" width="11.28515625" customWidth="1"/>
    <col min="4366" max="4366" width="12.28515625" customWidth="1"/>
    <col min="4367" max="4368" width="12" customWidth="1"/>
    <col min="4609" max="4609" width="24.42578125" customWidth="1"/>
    <col min="4610" max="4610" width="19.28515625" customWidth="1"/>
    <col min="4611" max="4611" width="13.5703125" customWidth="1"/>
    <col min="4612" max="4612" width="12.5703125" customWidth="1"/>
    <col min="4613" max="4614" width="12.85546875" customWidth="1"/>
    <col min="4615" max="4616" width="12" customWidth="1"/>
    <col min="4617" max="4619" width="11.140625" customWidth="1"/>
    <col min="4620" max="4620" width="10.5703125" customWidth="1"/>
    <col min="4621" max="4621" width="11.28515625" customWidth="1"/>
    <col min="4622" max="4622" width="12.28515625" customWidth="1"/>
    <col min="4623" max="4624" width="12" customWidth="1"/>
    <col min="4865" max="4865" width="24.42578125" customWidth="1"/>
    <col min="4866" max="4866" width="19.28515625" customWidth="1"/>
    <col min="4867" max="4867" width="13.5703125" customWidth="1"/>
    <col min="4868" max="4868" width="12.5703125" customWidth="1"/>
    <col min="4869" max="4870" width="12.85546875" customWidth="1"/>
    <col min="4871" max="4872" width="12" customWidth="1"/>
    <col min="4873" max="4875" width="11.140625" customWidth="1"/>
    <col min="4876" max="4876" width="10.5703125" customWidth="1"/>
    <col min="4877" max="4877" width="11.28515625" customWidth="1"/>
    <col min="4878" max="4878" width="12.28515625" customWidth="1"/>
    <col min="4879" max="4880" width="12" customWidth="1"/>
    <col min="5121" max="5121" width="24.42578125" customWidth="1"/>
    <col min="5122" max="5122" width="19.28515625" customWidth="1"/>
    <col min="5123" max="5123" width="13.5703125" customWidth="1"/>
    <col min="5124" max="5124" width="12.5703125" customWidth="1"/>
    <col min="5125" max="5126" width="12.85546875" customWidth="1"/>
    <col min="5127" max="5128" width="12" customWidth="1"/>
    <col min="5129" max="5131" width="11.140625" customWidth="1"/>
    <col min="5132" max="5132" width="10.5703125" customWidth="1"/>
    <col min="5133" max="5133" width="11.28515625" customWidth="1"/>
    <col min="5134" max="5134" width="12.28515625" customWidth="1"/>
    <col min="5135" max="5136" width="12" customWidth="1"/>
    <col min="5377" max="5377" width="24.42578125" customWidth="1"/>
    <col min="5378" max="5378" width="19.28515625" customWidth="1"/>
    <col min="5379" max="5379" width="13.5703125" customWidth="1"/>
    <col min="5380" max="5380" width="12.5703125" customWidth="1"/>
    <col min="5381" max="5382" width="12.85546875" customWidth="1"/>
    <col min="5383" max="5384" width="12" customWidth="1"/>
    <col min="5385" max="5387" width="11.140625" customWidth="1"/>
    <col min="5388" max="5388" width="10.5703125" customWidth="1"/>
    <col min="5389" max="5389" width="11.28515625" customWidth="1"/>
    <col min="5390" max="5390" width="12.28515625" customWidth="1"/>
    <col min="5391" max="5392" width="12" customWidth="1"/>
    <col min="5633" max="5633" width="24.42578125" customWidth="1"/>
    <col min="5634" max="5634" width="19.28515625" customWidth="1"/>
    <col min="5635" max="5635" width="13.5703125" customWidth="1"/>
    <col min="5636" max="5636" width="12.5703125" customWidth="1"/>
    <col min="5637" max="5638" width="12.85546875" customWidth="1"/>
    <col min="5639" max="5640" width="12" customWidth="1"/>
    <col min="5641" max="5643" width="11.140625" customWidth="1"/>
    <col min="5644" max="5644" width="10.5703125" customWidth="1"/>
    <col min="5645" max="5645" width="11.28515625" customWidth="1"/>
    <col min="5646" max="5646" width="12.28515625" customWidth="1"/>
    <col min="5647" max="5648" width="12" customWidth="1"/>
    <col min="5889" max="5889" width="24.42578125" customWidth="1"/>
    <col min="5890" max="5890" width="19.28515625" customWidth="1"/>
    <col min="5891" max="5891" width="13.5703125" customWidth="1"/>
    <col min="5892" max="5892" width="12.5703125" customWidth="1"/>
    <col min="5893" max="5894" width="12.85546875" customWidth="1"/>
    <col min="5895" max="5896" width="12" customWidth="1"/>
    <col min="5897" max="5899" width="11.140625" customWidth="1"/>
    <col min="5900" max="5900" width="10.5703125" customWidth="1"/>
    <col min="5901" max="5901" width="11.28515625" customWidth="1"/>
    <col min="5902" max="5902" width="12.28515625" customWidth="1"/>
    <col min="5903" max="5904" width="12" customWidth="1"/>
    <col min="6145" max="6145" width="24.42578125" customWidth="1"/>
    <col min="6146" max="6146" width="19.28515625" customWidth="1"/>
    <col min="6147" max="6147" width="13.5703125" customWidth="1"/>
    <col min="6148" max="6148" width="12.5703125" customWidth="1"/>
    <col min="6149" max="6150" width="12.85546875" customWidth="1"/>
    <col min="6151" max="6152" width="12" customWidth="1"/>
    <col min="6153" max="6155" width="11.140625" customWidth="1"/>
    <col min="6156" max="6156" width="10.5703125" customWidth="1"/>
    <col min="6157" max="6157" width="11.28515625" customWidth="1"/>
    <col min="6158" max="6158" width="12.28515625" customWidth="1"/>
    <col min="6159" max="6160" width="12" customWidth="1"/>
    <col min="6401" max="6401" width="24.42578125" customWidth="1"/>
    <col min="6402" max="6402" width="19.28515625" customWidth="1"/>
    <col min="6403" max="6403" width="13.5703125" customWidth="1"/>
    <col min="6404" max="6404" width="12.5703125" customWidth="1"/>
    <col min="6405" max="6406" width="12.85546875" customWidth="1"/>
    <col min="6407" max="6408" width="12" customWidth="1"/>
    <col min="6409" max="6411" width="11.140625" customWidth="1"/>
    <col min="6412" max="6412" width="10.5703125" customWidth="1"/>
    <col min="6413" max="6413" width="11.28515625" customWidth="1"/>
    <col min="6414" max="6414" width="12.28515625" customWidth="1"/>
    <col min="6415" max="6416" width="12" customWidth="1"/>
    <col min="6657" max="6657" width="24.42578125" customWidth="1"/>
    <col min="6658" max="6658" width="19.28515625" customWidth="1"/>
    <col min="6659" max="6659" width="13.5703125" customWidth="1"/>
    <col min="6660" max="6660" width="12.5703125" customWidth="1"/>
    <col min="6661" max="6662" width="12.85546875" customWidth="1"/>
    <col min="6663" max="6664" width="12" customWidth="1"/>
    <col min="6665" max="6667" width="11.140625" customWidth="1"/>
    <col min="6668" max="6668" width="10.5703125" customWidth="1"/>
    <col min="6669" max="6669" width="11.28515625" customWidth="1"/>
    <col min="6670" max="6670" width="12.28515625" customWidth="1"/>
    <col min="6671" max="6672" width="12" customWidth="1"/>
    <col min="6913" max="6913" width="24.42578125" customWidth="1"/>
    <col min="6914" max="6914" width="19.28515625" customWidth="1"/>
    <col min="6915" max="6915" width="13.5703125" customWidth="1"/>
    <col min="6916" max="6916" width="12.5703125" customWidth="1"/>
    <col min="6917" max="6918" width="12.85546875" customWidth="1"/>
    <col min="6919" max="6920" width="12" customWidth="1"/>
    <col min="6921" max="6923" width="11.140625" customWidth="1"/>
    <col min="6924" max="6924" width="10.5703125" customWidth="1"/>
    <col min="6925" max="6925" width="11.28515625" customWidth="1"/>
    <col min="6926" max="6926" width="12.28515625" customWidth="1"/>
    <col min="6927" max="6928" width="12" customWidth="1"/>
    <col min="7169" max="7169" width="24.42578125" customWidth="1"/>
    <col min="7170" max="7170" width="19.28515625" customWidth="1"/>
    <col min="7171" max="7171" width="13.5703125" customWidth="1"/>
    <col min="7172" max="7172" width="12.5703125" customWidth="1"/>
    <col min="7173" max="7174" width="12.85546875" customWidth="1"/>
    <col min="7175" max="7176" width="12" customWidth="1"/>
    <col min="7177" max="7179" width="11.140625" customWidth="1"/>
    <col min="7180" max="7180" width="10.5703125" customWidth="1"/>
    <col min="7181" max="7181" width="11.28515625" customWidth="1"/>
    <col min="7182" max="7182" width="12.28515625" customWidth="1"/>
    <col min="7183" max="7184" width="12" customWidth="1"/>
    <col min="7425" max="7425" width="24.42578125" customWidth="1"/>
    <col min="7426" max="7426" width="19.28515625" customWidth="1"/>
    <col min="7427" max="7427" width="13.5703125" customWidth="1"/>
    <col min="7428" max="7428" width="12.5703125" customWidth="1"/>
    <col min="7429" max="7430" width="12.85546875" customWidth="1"/>
    <col min="7431" max="7432" width="12" customWidth="1"/>
    <col min="7433" max="7435" width="11.140625" customWidth="1"/>
    <col min="7436" max="7436" width="10.5703125" customWidth="1"/>
    <col min="7437" max="7437" width="11.28515625" customWidth="1"/>
    <col min="7438" max="7438" width="12.28515625" customWidth="1"/>
    <col min="7439" max="7440" width="12" customWidth="1"/>
    <col min="7681" max="7681" width="24.42578125" customWidth="1"/>
    <col min="7682" max="7682" width="19.28515625" customWidth="1"/>
    <col min="7683" max="7683" width="13.5703125" customWidth="1"/>
    <col min="7684" max="7684" width="12.5703125" customWidth="1"/>
    <col min="7685" max="7686" width="12.85546875" customWidth="1"/>
    <col min="7687" max="7688" width="12" customWidth="1"/>
    <col min="7689" max="7691" width="11.140625" customWidth="1"/>
    <col min="7692" max="7692" width="10.5703125" customWidth="1"/>
    <col min="7693" max="7693" width="11.28515625" customWidth="1"/>
    <col min="7694" max="7694" width="12.28515625" customWidth="1"/>
    <col min="7695" max="7696" width="12" customWidth="1"/>
    <col min="7937" max="7937" width="24.42578125" customWidth="1"/>
    <col min="7938" max="7938" width="19.28515625" customWidth="1"/>
    <col min="7939" max="7939" width="13.5703125" customWidth="1"/>
    <col min="7940" max="7940" width="12.5703125" customWidth="1"/>
    <col min="7941" max="7942" width="12.85546875" customWidth="1"/>
    <col min="7943" max="7944" width="12" customWidth="1"/>
    <col min="7945" max="7947" width="11.140625" customWidth="1"/>
    <col min="7948" max="7948" width="10.5703125" customWidth="1"/>
    <col min="7949" max="7949" width="11.28515625" customWidth="1"/>
    <col min="7950" max="7950" width="12.28515625" customWidth="1"/>
    <col min="7951" max="7952" width="12" customWidth="1"/>
    <col min="8193" max="8193" width="24.42578125" customWidth="1"/>
    <col min="8194" max="8194" width="19.28515625" customWidth="1"/>
    <col min="8195" max="8195" width="13.5703125" customWidth="1"/>
    <col min="8196" max="8196" width="12.5703125" customWidth="1"/>
    <col min="8197" max="8198" width="12.85546875" customWidth="1"/>
    <col min="8199" max="8200" width="12" customWidth="1"/>
    <col min="8201" max="8203" width="11.140625" customWidth="1"/>
    <col min="8204" max="8204" width="10.5703125" customWidth="1"/>
    <col min="8205" max="8205" width="11.28515625" customWidth="1"/>
    <col min="8206" max="8206" width="12.28515625" customWidth="1"/>
    <col min="8207" max="8208" width="12" customWidth="1"/>
    <col min="8449" max="8449" width="24.42578125" customWidth="1"/>
    <col min="8450" max="8450" width="19.28515625" customWidth="1"/>
    <col min="8451" max="8451" width="13.5703125" customWidth="1"/>
    <col min="8452" max="8452" width="12.5703125" customWidth="1"/>
    <col min="8453" max="8454" width="12.85546875" customWidth="1"/>
    <col min="8455" max="8456" width="12" customWidth="1"/>
    <col min="8457" max="8459" width="11.140625" customWidth="1"/>
    <col min="8460" max="8460" width="10.5703125" customWidth="1"/>
    <col min="8461" max="8461" width="11.28515625" customWidth="1"/>
    <col min="8462" max="8462" width="12.28515625" customWidth="1"/>
    <col min="8463" max="8464" width="12" customWidth="1"/>
    <col min="8705" max="8705" width="24.42578125" customWidth="1"/>
    <col min="8706" max="8706" width="19.28515625" customWidth="1"/>
    <col min="8707" max="8707" width="13.5703125" customWidth="1"/>
    <col min="8708" max="8708" width="12.5703125" customWidth="1"/>
    <col min="8709" max="8710" width="12.85546875" customWidth="1"/>
    <col min="8711" max="8712" width="12" customWidth="1"/>
    <col min="8713" max="8715" width="11.140625" customWidth="1"/>
    <col min="8716" max="8716" width="10.5703125" customWidth="1"/>
    <col min="8717" max="8717" width="11.28515625" customWidth="1"/>
    <col min="8718" max="8718" width="12.28515625" customWidth="1"/>
    <col min="8719" max="8720" width="12" customWidth="1"/>
    <col min="8961" max="8961" width="24.42578125" customWidth="1"/>
    <col min="8962" max="8962" width="19.28515625" customWidth="1"/>
    <col min="8963" max="8963" width="13.5703125" customWidth="1"/>
    <col min="8964" max="8964" width="12.5703125" customWidth="1"/>
    <col min="8965" max="8966" width="12.85546875" customWidth="1"/>
    <col min="8967" max="8968" width="12" customWidth="1"/>
    <col min="8969" max="8971" width="11.140625" customWidth="1"/>
    <col min="8972" max="8972" width="10.5703125" customWidth="1"/>
    <col min="8973" max="8973" width="11.28515625" customWidth="1"/>
    <col min="8974" max="8974" width="12.28515625" customWidth="1"/>
    <col min="8975" max="8976" width="12" customWidth="1"/>
    <col min="9217" max="9217" width="24.42578125" customWidth="1"/>
    <col min="9218" max="9218" width="19.28515625" customWidth="1"/>
    <col min="9219" max="9219" width="13.5703125" customWidth="1"/>
    <col min="9220" max="9220" width="12.5703125" customWidth="1"/>
    <col min="9221" max="9222" width="12.85546875" customWidth="1"/>
    <col min="9223" max="9224" width="12" customWidth="1"/>
    <col min="9225" max="9227" width="11.140625" customWidth="1"/>
    <col min="9228" max="9228" width="10.5703125" customWidth="1"/>
    <col min="9229" max="9229" width="11.28515625" customWidth="1"/>
    <col min="9230" max="9230" width="12.28515625" customWidth="1"/>
    <col min="9231" max="9232" width="12" customWidth="1"/>
    <col min="9473" max="9473" width="24.42578125" customWidth="1"/>
    <col min="9474" max="9474" width="19.28515625" customWidth="1"/>
    <col min="9475" max="9475" width="13.5703125" customWidth="1"/>
    <col min="9476" max="9476" width="12.5703125" customWidth="1"/>
    <col min="9477" max="9478" width="12.85546875" customWidth="1"/>
    <col min="9479" max="9480" width="12" customWidth="1"/>
    <col min="9481" max="9483" width="11.140625" customWidth="1"/>
    <col min="9484" max="9484" width="10.5703125" customWidth="1"/>
    <col min="9485" max="9485" width="11.28515625" customWidth="1"/>
    <col min="9486" max="9486" width="12.28515625" customWidth="1"/>
    <col min="9487" max="9488" width="12" customWidth="1"/>
    <col min="9729" max="9729" width="24.42578125" customWidth="1"/>
    <col min="9730" max="9730" width="19.28515625" customWidth="1"/>
    <col min="9731" max="9731" width="13.5703125" customWidth="1"/>
    <col min="9732" max="9732" width="12.5703125" customWidth="1"/>
    <col min="9733" max="9734" width="12.85546875" customWidth="1"/>
    <col min="9735" max="9736" width="12" customWidth="1"/>
    <col min="9737" max="9739" width="11.140625" customWidth="1"/>
    <col min="9740" max="9740" width="10.5703125" customWidth="1"/>
    <col min="9741" max="9741" width="11.28515625" customWidth="1"/>
    <col min="9742" max="9742" width="12.28515625" customWidth="1"/>
    <col min="9743" max="9744" width="12" customWidth="1"/>
    <col min="9985" max="9985" width="24.42578125" customWidth="1"/>
    <col min="9986" max="9986" width="19.28515625" customWidth="1"/>
    <col min="9987" max="9987" width="13.5703125" customWidth="1"/>
    <col min="9988" max="9988" width="12.5703125" customWidth="1"/>
    <col min="9989" max="9990" width="12.85546875" customWidth="1"/>
    <col min="9991" max="9992" width="12" customWidth="1"/>
    <col min="9993" max="9995" width="11.140625" customWidth="1"/>
    <col min="9996" max="9996" width="10.5703125" customWidth="1"/>
    <col min="9997" max="9997" width="11.28515625" customWidth="1"/>
    <col min="9998" max="9998" width="12.28515625" customWidth="1"/>
    <col min="9999" max="10000" width="12" customWidth="1"/>
    <col min="10241" max="10241" width="24.42578125" customWidth="1"/>
    <col min="10242" max="10242" width="19.28515625" customWidth="1"/>
    <col min="10243" max="10243" width="13.5703125" customWidth="1"/>
    <col min="10244" max="10244" width="12.5703125" customWidth="1"/>
    <col min="10245" max="10246" width="12.85546875" customWidth="1"/>
    <col min="10247" max="10248" width="12" customWidth="1"/>
    <col min="10249" max="10251" width="11.140625" customWidth="1"/>
    <col min="10252" max="10252" width="10.5703125" customWidth="1"/>
    <col min="10253" max="10253" width="11.28515625" customWidth="1"/>
    <col min="10254" max="10254" width="12.28515625" customWidth="1"/>
    <col min="10255" max="10256" width="12" customWidth="1"/>
    <col min="10497" max="10497" width="24.42578125" customWidth="1"/>
    <col min="10498" max="10498" width="19.28515625" customWidth="1"/>
    <col min="10499" max="10499" width="13.5703125" customWidth="1"/>
    <col min="10500" max="10500" width="12.5703125" customWidth="1"/>
    <col min="10501" max="10502" width="12.85546875" customWidth="1"/>
    <col min="10503" max="10504" width="12" customWidth="1"/>
    <col min="10505" max="10507" width="11.140625" customWidth="1"/>
    <col min="10508" max="10508" width="10.5703125" customWidth="1"/>
    <col min="10509" max="10509" width="11.28515625" customWidth="1"/>
    <col min="10510" max="10510" width="12.28515625" customWidth="1"/>
    <col min="10511" max="10512" width="12" customWidth="1"/>
    <col min="10753" max="10753" width="24.42578125" customWidth="1"/>
    <col min="10754" max="10754" width="19.28515625" customWidth="1"/>
    <col min="10755" max="10755" width="13.5703125" customWidth="1"/>
    <col min="10756" max="10756" width="12.5703125" customWidth="1"/>
    <col min="10757" max="10758" width="12.85546875" customWidth="1"/>
    <col min="10759" max="10760" width="12" customWidth="1"/>
    <col min="10761" max="10763" width="11.140625" customWidth="1"/>
    <col min="10764" max="10764" width="10.5703125" customWidth="1"/>
    <col min="10765" max="10765" width="11.28515625" customWidth="1"/>
    <col min="10766" max="10766" width="12.28515625" customWidth="1"/>
    <col min="10767" max="10768" width="12" customWidth="1"/>
    <col min="11009" max="11009" width="24.42578125" customWidth="1"/>
    <col min="11010" max="11010" width="19.28515625" customWidth="1"/>
    <col min="11011" max="11011" width="13.5703125" customWidth="1"/>
    <col min="11012" max="11012" width="12.5703125" customWidth="1"/>
    <col min="11013" max="11014" width="12.85546875" customWidth="1"/>
    <col min="11015" max="11016" width="12" customWidth="1"/>
    <col min="11017" max="11019" width="11.140625" customWidth="1"/>
    <col min="11020" max="11020" width="10.5703125" customWidth="1"/>
    <col min="11021" max="11021" width="11.28515625" customWidth="1"/>
    <col min="11022" max="11022" width="12.28515625" customWidth="1"/>
    <col min="11023" max="11024" width="12" customWidth="1"/>
    <col min="11265" max="11265" width="24.42578125" customWidth="1"/>
    <col min="11266" max="11266" width="19.28515625" customWidth="1"/>
    <col min="11267" max="11267" width="13.5703125" customWidth="1"/>
    <col min="11268" max="11268" width="12.5703125" customWidth="1"/>
    <col min="11269" max="11270" width="12.85546875" customWidth="1"/>
    <col min="11271" max="11272" width="12" customWidth="1"/>
    <col min="11273" max="11275" width="11.140625" customWidth="1"/>
    <col min="11276" max="11276" width="10.5703125" customWidth="1"/>
    <col min="11277" max="11277" width="11.28515625" customWidth="1"/>
    <col min="11278" max="11278" width="12.28515625" customWidth="1"/>
    <col min="11279" max="11280" width="12" customWidth="1"/>
    <col min="11521" max="11521" width="24.42578125" customWidth="1"/>
    <col min="11522" max="11522" width="19.28515625" customWidth="1"/>
    <col min="11523" max="11523" width="13.5703125" customWidth="1"/>
    <col min="11524" max="11524" width="12.5703125" customWidth="1"/>
    <col min="11525" max="11526" width="12.85546875" customWidth="1"/>
    <col min="11527" max="11528" width="12" customWidth="1"/>
    <col min="11529" max="11531" width="11.140625" customWidth="1"/>
    <col min="11532" max="11532" width="10.5703125" customWidth="1"/>
    <col min="11533" max="11533" width="11.28515625" customWidth="1"/>
    <col min="11534" max="11534" width="12.28515625" customWidth="1"/>
    <col min="11535" max="11536" width="12" customWidth="1"/>
    <col min="11777" max="11777" width="24.42578125" customWidth="1"/>
    <col min="11778" max="11778" width="19.28515625" customWidth="1"/>
    <col min="11779" max="11779" width="13.5703125" customWidth="1"/>
    <col min="11780" max="11780" width="12.5703125" customWidth="1"/>
    <col min="11781" max="11782" width="12.85546875" customWidth="1"/>
    <col min="11783" max="11784" width="12" customWidth="1"/>
    <col min="11785" max="11787" width="11.140625" customWidth="1"/>
    <col min="11788" max="11788" width="10.5703125" customWidth="1"/>
    <col min="11789" max="11789" width="11.28515625" customWidth="1"/>
    <col min="11790" max="11790" width="12.28515625" customWidth="1"/>
    <col min="11791" max="11792" width="12" customWidth="1"/>
    <col min="12033" max="12033" width="24.42578125" customWidth="1"/>
    <col min="12034" max="12034" width="19.28515625" customWidth="1"/>
    <col min="12035" max="12035" width="13.5703125" customWidth="1"/>
    <col min="12036" max="12036" width="12.5703125" customWidth="1"/>
    <col min="12037" max="12038" width="12.85546875" customWidth="1"/>
    <col min="12039" max="12040" width="12" customWidth="1"/>
    <col min="12041" max="12043" width="11.140625" customWidth="1"/>
    <col min="12044" max="12044" width="10.5703125" customWidth="1"/>
    <col min="12045" max="12045" width="11.28515625" customWidth="1"/>
    <col min="12046" max="12046" width="12.28515625" customWidth="1"/>
    <col min="12047" max="12048" width="12" customWidth="1"/>
    <col min="12289" max="12289" width="24.42578125" customWidth="1"/>
    <col min="12290" max="12290" width="19.28515625" customWidth="1"/>
    <col min="12291" max="12291" width="13.5703125" customWidth="1"/>
    <col min="12292" max="12292" width="12.5703125" customWidth="1"/>
    <col min="12293" max="12294" width="12.85546875" customWidth="1"/>
    <col min="12295" max="12296" width="12" customWidth="1"/>
    <col min="12297" max="12299" width="11.140625" customWidth="1"/>
    <col min="12300" max="12300" width="10.5703125" customWidth="1"/>
    <col min="12301" max="12301" width="11.28515625" customWidth="1"/>
    <col min="12302" max="12302" width="12.28515625" customWidth="1"/>
    <col min="12303" max="12304" width="12" customWidth="1"/>
    <col min="12545" max="12545" width="24.42578125" customWidth="1"/>
    <col min="12546" max="12546" width="19.28515625" customWidth="1"/>
    <col min="12547" max="12547" width="13.5703125" customWidth="1"/>
    <col min="12548" max="12548" width="12.5703125" customWidth="1"/>
    <col min="12549" max="12550" width="12.85546875" customWidth="1"/>
    <col min="12551" max="12552" width="12" customWidth="1"/>
    <col min="12553" max="12555" width="11.140625" customWidth="1"/>
    <col min="12556" max="12556" width="10.5703125" customWidth="1"/>
    <col min="12557" max="12557" width="11.28515625" customWidth="1"/>
    <col min="12558" max="12558" width="12.28515625" customWidth="1"/>
    <col min="12559" max="12560" width="12" customWidth="1"/>
    <col min="12801" max="12801" width="24.42578125" customWidth="1"/>
    <col min="12802" max="12802" width="19.28515625" customWidth="1"/>
    <col min="12803" max="12803" width="13.5703125" customWidth="1"/>
    <col min="12804" max="12804" width="12.5703125" customWidth="1"/>
    <col min="12805" max="12806" width="12.85546875" customWidth="1"/>
    <col min="12807" max="12808" width="12" customWidth="1"/>
    <col min="12809" max="12811" width="11.140625" customWidth="1"/>
    <col min="12812" max="12812" width="10.5703125" customWidth="1"/>
    <col min="12813" max="12813" width="11.28515625" customWidth="1"/>
    <col min="12814" max="12814" width="12.28515625" customWidth="1"/>
    <col min="12815" max="12816" width="12" customWidth="1"/>
    <col min="13057" max="13057" width="24.42578125" customWidth="1"/>
    <col min="13058" max="13058" width="19.28515625" customWidth="1"/>
    <col min="13059" max="13059" width="13.5703125" customWidth="1"/>
    <col min="13060" max="13060" width="12.5703125" customWidth="1"/>
    <col min="13061" max="13062" width="12.85546875" customWidth="1"/>
    <col min="13063" max="13064" width="12" customWidth="1"/>
    <col min="13065" max="13067" width="11.140625" customWidth="1"/>
    <col min="13068" max="13068" width="10.5703125" customWidth="1"/>
    <col min="13069" max="13069" width="11.28515625" customWidth="1"/>
    <col min="13070" max="13070" width="12.28515625" customWidth="1"/>
    <col min="13071" max="13072" width="12" customWidth="1"/>
    <col min="13313" max="13313" width="24.42578125" customWidth="1"/>
    <col min="13314" max="13314" width="19.28515625" customWidth="1"/>
    <col min="13315" max="13315" width="13.5703125" customWidth="1"/>
    <col min="13316" max="13316" width="12.5703125" customWidth="1"/>
    <col min="13317" max="13318" width="12.85546875" customWidth="1"/>
    <col min="13319" max="13320" width="12" customWidth="1"/>
    <col min="13321" max="13323" width="11.140625" customWidth="1"/>
    <col min="13324" max="13324" width="10.5703125" customWidth="1"/>
    <col min="13325" max="13325" width="11.28515625" customWidth="1"/>
    <col min="13326" max="13326" width="12.28515625" customWidth="1"/>
    <col min="13327" max="13328" width="12" customWidth="1"/>
    <col min="13569" max="13569" width="24.42578125" customWidth="1"/>
    <col min="13570" max="13570" width="19.28515625" customWidth="1"/>
    <col min="13571" max="13571" width="13.5703125" customWidth="1"/>
    <col min="13572" max="13572" width="12.5703125" customWidth="1"/>
    <col min="13573" max="13574" width="12.85546875" customWidth="1"/>
    <col min="13575" max="13576" width="12" customWidth="1"/>
    <col min="13577" max="13579" width="11.140625" customWidth="1"/>
    <col min="13580" max="13580" width="10.5703125" customWidth="1"/>
    <col min="13581" max="13581" width="11.28515625" customWidth="1"/>
    <col min="13582" max="13582" width="12.28515625" customWidth="1"/>
    <col min="13583" max="13584" width="12" customWidth="1"/>
    <col min="13825" max="13825" width="24.42578125" customWidth="1"/>
    <col min="13826" max="13826" width="19.28515625" customWidth="1"/>
    <col min="13827" max="13827" width="13.5703125" customWidth="1"/>
    <col min="13828" max="13828" width="12.5703125" customWidth="1"/>
    <col min="13829" max="13830" width="12.85546875" customWidth="1"/>
    <col min="13831" max="13832" width="12" customWidth="1"/>
    <col min="13833" max="13835" width="11.140625" customWidth="1"/>
    <col min="13836" max="13836" width="10.5703125" customWidth="1"/>
    <col min="13837" max="13837" width="11.28515625" customWidth="1"/>
    <col min="13838" max="13838" width="12.28515625" customWidth="1"/>
    <col min="13839" max="13840" width="12" customWidth="1"/>
    <col min="14081" max="14081" width="24.42578125" customWidth="1"/>
    <col min="14082" max="14082" width="19.28515625" customWidth="1"/>
    <col min="14083" max="14083" width="13.5703125" customWidth="1"/>
    <col min="14084" max="14084" width="12.5703125" customWidth="1"/>
    <col min="14085" max="14086" width="12.85546875" customWidth="1"/>
    <col min="14087" max="14088" width="12" customWidth="1"/>
    <col min="14089" max="14091" width="11.140625" customWidth="1"/>
    <col min="14092" max="14092" width="10.5703125" customWidth="1"/>
    <col min="14093" max="14093" width="11.28515625" customWidth="1"/>
    <col min="14094" max="14094" width="12.28515625" customWidth="1"/>
    <col min="14095" max="14096" width="12" customWidth="1"/>
    <col min="14337" max="14337" width="24.42578125" customWidth="1"/>
    <col min="14338" max="14338" width="19.28515625" customWidth="1"/>
    <col min="14339" max="14339" width="13.5703125" customWidth="1"/>
    <col min="14340" max="14340" width="12.5703125" customWidth="1"/>
    <col min="14341" max="14342" width="12.85546875" customWidth="1"/>
    <col min="14343" max="14344" width="12" customWidth="1"/>
    <col min="14345" max="14347" width="11.140625" customWidth="1"/>
    <col min="14348" max="14348" width="10.5703125" customWidth="1"/>
    <col min="14349" max="14349" width="11.28515625" customWidth="1"/>
    <col min="14350" max="14350" width="12.28515625" customWidth="1"/>
    <col min="14351" max="14352" width="12" customWidth="1"/>
    <col min="14593" max="14593" width="24.42578125" customWidth="1"/>
    <col min="14594" max="14594" width="19.28515625" customWidth="1"/>
    <col min="14595" max="14595" width="13.5703125" customWidth="1"/>
    <col min="14596" max="14596" width="12.5703125" customWidth="1"/>
    <col min="14597" max="14598" width="12.85546875" customWidth="1"/>
    <col min="14599" max="14600" width="12" customWidth="1"/>
    <col min="14601" max="14603" width="11.140625" customWidth="1"/>
    <col min="14604" max="14604" width="10.5703125" customWidth="1"/>
    <col min="14605" max="14605" width="11.28515625" customWidth="1"/>
    <col min="14606" max="14606" width="12.28515625" customWidth="1"/>
    <col min="14607" max="14608" width="12" customWidth="1"/>
    <col min="14849" max="14849" width="24.42578125" customWidth="1"/>
    <col min="14850" max="14850" width="19.28515625" customWidth="1"/>
    <col min="14851" max="14851" width="13.5703125" customWidth="1"/>
    <col min="14852" max="14852" width="12.5703125" customWidth="1"/>
    <col min="14853" max="14854" width="12.85546875" customWidth="1"/>
    <col min="14855" max="14856" width="12" customWidth="1"/>
    <col min="14857" max="14859" width="11.140625" customWidth="1"/>
    <col min="14860" max="14860" width="10.5703125" customWidth="1"/>
    <col min="14861" max="14861" width="11.28515625" customWidth="1"/>
    <col min="14862" max="14862" width="12.28515625" customWidth="1"/>
    <col min="14863" max="14864" width="12" customWidth="1"/>
    <col min="15105" max="15105" width="24.42578125" customWidth="1"/>
    <col min="15106" max="15106" width="19.28515625" customWidth="1"/>
    <col min="15107" max="15107" width="13.5703125" customWidth="1"/>
    <col min="15108" max="15108" width="12.5703125" customWidth="1"/>
    <col min="15109" max="15110" width="12.85546875" customWidth="1"/>
    <col min="15111" max="15112" width="12" customWidth="1"/>
    <col min="15113" max="15115" width="11.140625" customWidth="1"/>
    <col min="15116" max="15116" width="10.5703125" customWidth="1"/>
    <col min="15117" max="15117" width="11.28515625" customWidth="1"/>
    <col min="15118" max="15118" width="12.28515625" customWidth="1"/>
    <col min="15119" max="15120" width="12" customWidth="1"/>
    <col min="15361" max="15361" width="24.42578125" customWidth="1"/>
    <col min="15362" max="15362" width="19.28515625" customWidth="1"/>
    <col min="15363" max="15363" width="13.5703125" customWidth="1"/>
    <col min="15364" max="15364" width="12.5703125" customWidth="1"/>
    <col min="15365" max="15366" width="12.85546875" customWidth="1"/>
    <col min="15367" max="15368" width="12" customWidth="1"/>
    <col min="15369" max="15371" width="11.140625" customWidth="1"/>
    <col min="15372" max="15372" width="10.5703125" customWidth="1"/>
    <col min="15373" max="15373" width="11.28515625" customWidth="1"/>
    <col min="15374" max="15374" width="12.28515625" customWidth="1"/>
    <col min="15375" max="15376" width="12" customWidth="1"/>
    <col min="15617" max="15617" width="24.42578125" customWidth="1"/>
    <col min="15618" max="15618" width="19.28515625" customWidth="1"/>
    <col min="15619" max="15619" width="13.5703125" customWidth="1"/>
    <col min="15620" max="15620" width="12.5703125" customWidth="1"/>
    <col min="15621" max="15622" width="12.85546875" customWidth="1"/>
    <col min="15623" max="15624" width="12" customWidth="1"/>
    <col min="15625" max="15627" width="11.140625" customWidth="1"/>
    <col min="15628" max="15628" width="10.5703125" customWidth="1"/>
    <col min="15629" max="15629" width="11.28515625" customWidth="1"/>
    <col min="15630" max="15630" width="12.28515625" customWidth="1"/>
    <col min="15631" max="15632" width="12" customWidth="1"/>
    <col min="15873" max="15873" width="24.42578125" customWidth="1"/>
    <col min="15874" max="15874" width="19.28515625" customWidth="1"/>
    <col min="15875" max="15875" width="13.5703125" customWidth="1"/>
    <col min="15876" max="15876" width="12.5703125" customWidth="1"/>
    <col min="15877" max="15878" width="12.85546875" customWidth="1"/>
    <col min="15879" max="15880" width="12" customWidth="1"/>
    <col min="15881" max="15883" width="11.140625" customWidth="1"/>
    <col min="15884" max="15884" width="10.5703125" customWidth="1"/>
    <col min="15885" max="15885" width="11.28515625" customWidth="1"/>
    <col min="15886" max="15886" width="12.28515625" customWidth="1"/>
    <col min="15887" max="15888" width="12" customWidth="1"/>
    <col min="16129" max="16129" width="24.42578125" customWidth="1"/>
    <col min="16130" max="16130" width="19.28515625" customWidth="1"/>
    <col min="16131" max="16131" width="13.5703125" customWidth="1"/>
    <col min="16132" max="16132" width="12.5703125" customWidth="1"/>
    <col min="16133" max="16134" width="12.85546875" customWidth="1"/>
    <col min="16135" max="16136" width="12" customWidth="1"/>
    <col min="16137" max="16139" width="11.140625" customWidth="1"/>
    <col min="16140" max="16140" width="10.5703125" customWidth="1"/>
    <col min="16141" max="16141" width="11.28515625" customWidth="1"/>
    <col min="16142" max="16142" width="12.28515625" customWidth="1"/>
    <col min="16143" max="16144" width="12" customWidth="1"/>
  </cols>
  <sheetData>
    <row r="1" spans="1:18" ht="36.75" customHeight="1" x14ac:dyDescent="0.25"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8" ht="21.75" customHeight="1" x14ac:dyDescent="0.25">
      <c r="A2" s="691" t="s">
        <v>387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</row>
    <row r="3" spans="1:18" ht="18" x14ac:dyDescent="0.25">
      <c r="A3" s="691" t="s">
        <v>388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</row>
    <row r="4" spans="1:18" ht="4.5" customHeight="1" x14ac:dyDescent="0.25">
      <c r="B4" s="12"/>
      <c r="C4" s="16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8" ht="15" customHeight="1" x14ac:dyDescent="0.25">
      <c r="A5" s="687" t="s">
        <v>0</v>
      </c>
      <c r="B5" s="688"/>
      <c r="C5" s="653" t="s">
        <v>41</v>
      </c>
      <c r="D5" s="654"/>
      <c r="E5" s="654"/>
      <c r="F5" s="654"/>
      <c r="G5" s="654"/>
      <c r="H5" s="654"/>
      <c r="I5" s="654"/>
      <c r="J5" s="654"/>
      <c r="K5" s="654"/>
      <c r="L5" s="654"/>
      <c r="M5" s="653"/>
      <c r="N5" s="653"/>
      <c r="O5" s="653"/>
      <c r="P5" s="653"/>
    </row>
    <row r="6" spans="1:18" ht="19.5" customHeight="1" x14ac:dyDescent="0.25">
      <c r="A6" s="687"/>
      <c r="B6" s="688"/>
      <c r="C6" s="655" t="s">
        <v>85</v>
      </c>
      <c r="D6" s="656" t="s">
        <v>1</v>
      </c>
      <c r="E6" s="656" t="s">
        <v>2</v>
      </c>
      <c r="F6" s="656" t="s">
        <v>3</v>
      </c>
      <c r="G6" s="656" t="s">
        <v>4</v>
      </c>
      <c r="H6" s="656" t="s">
        <v>5</v>
      </c>
      <c r="I6" s="656" t="s">
        <v>6</v>
      </c>
      <c r="J6" s="656" t="s">
        <v>7</v>
      </c>
      <c r="K6" s="656" t="s">
        <v>8</v>
      </c>
      <c r="L6" s="656" t="s">
        <v>9</v>
      </c>
      <c r="M6" s="655" t="s">
        <v>389</v>
      </c>
      <c r="N6" s="655" t="s">
        <v>11</v>
      </c>
      <c r="O6" s="655" t="s">
        <v>12</v>
      </c>
      <c r="P6" s="655" t="s">
        <v>13</v>
      </c>
    </row>
    <row r="7" spans="1:18" s="32" customFormat="1" ht="18.75" customHeight="1" x14ac:dyDescent="0.2">
      <c r="A7" s="657" t="s">
        <v>42</v>
      </c>
      <c r="C7" s="65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35"/>
    </row>
    <row r="8" spans="1:18" ht="15.75" customHeight="1" x14ac:dyDescent="0.25">
      <c r="A8" s="683" t="s">
        <v>100</v>
      </c>
      <c r="B8" s="47" t="s">
        <v>101</v>
      </c>
      <c r="C8" s="659" t="s">
        <v>14</v>
      </c>
      <c r="D8" s="660">
        <v>29.889999999999997</v>
      </c>
      <c r="E8" s="660">
        <v>30.555555555555554</v>
      </c>
      <c r="F8" s="660">
        <v>31.091666666666658</v>
      </c>
      <c r="G8" s="660">
        <v>31.438888888888894</v>
      </c>
      <c r="H8" s="660">
        <v>31.548611111111111</v>
      </c>
      <c r="I8" s="660">
        <v>31.846666666666668</v>
      </c>
      <c r="J8" s="660">
        <v>31.472222222222218</v>
      </c>
      <c r="K8" s="660">
        <v>31.461333333333332</v>
      </c>
      <c r="L8" s="660">
        <v>31.711111111111112</v>
      </c>
      <c r="M8" s="660">
        <v>31.580555555555552</v>
      </c>
      <c r="N8" s="660">
        <v>31.233555555555554</v>
      </c>
      <c r="O8" s="660">
        <v>31.125</v>
      </c>
      <c r="P8" s="661">
        <f>AVERAGE(D8:O8)</f>
        <v>31.24626388888889</v>
      </c>
    </row>
    <row r="9" spans="1:18" ht="15.75" customHeight="1" x14ac:dyDescent="0.25">
      <c r="A9" s="684"/>
      <c r="B9" s="47" t="s">
        <v>102</v>
      </c>
      <c r="C9" s="659" t="s">
        <v>14</v>
      </c>
      <c r="D9" s="660">
        <v>27.211666666666666</v>
      </c>
      <c r="E9" s="660">
        <v>27.25</v>
      </c>
      <c r="F9" s="660">
        <v>27.636111111111109</v>
      </c>
      <c r="G9" s="660">
        <v>27.630555555555549</v>
      </c>
      <c r="H9" s="660">
        <v>27.919444444444451</v>
      </c>
      <c r="I9" s="660">
        <v>27.911111111111104</v>
      </c>
      <c r="J9" s="660">
        <v>27.666666666666668</v>
      </c>
      <c r="K9" s="660">
        <v>27.6</v>
      </c>
      <c r="L9" s="660">
        <v>27.726388888888888</v>
      </c>
      <c r="M9" s="660">
        <v>27.425000000000001</v>
      </c>
      <c r="N9" s="660">
        <v>27.711111111111116</v>
      </c>
      <c r="O9" s="660">
        <v>27.656666666666659</v>
      </c>
      <c r="P9" s="661">
        <f>AVERAGE(D9:O9)</f>
        <v>27.612060185185182</v>
      </c>
    </row>
    <row r="10" spans="1:18" ht="15.75" customHeight="1" x14ac:dyDescent="0.25">
      <c r="A10" s="685"/>
      <c r="B10" s="47" t="s">
        <v>103</v>
      </c>
      <c r="C10" s="659" t="s">
        <v>14</v>
      </c>
      <c r="D10" s="660">
        <v>23.186666666666667</v>
      </c>
      <c r="E10" s="660">
        <v>23.402777777777782</v>
      </c>
      <c r="F10" s="660">
        <v>23.969444444444449</v>
      </c>
      <c r="G10" s="660">
        <v>24.252777777777776</v>
      </c>
      <c r="H10" s="660">
        <v>24.340277777777775</v>
      </c>
      <c r="I10" s="660">
        <v>24.193333333333328</v>
      </c>
      <c r="J10" s="660">
        <v>23.847222222222225</v>
      </c>
      <c r="K10" s="660">
        <v>23.216666666666665</v>
      </c>
      <c r="L10" s="660">
        <v>24.043055555555558</v>
      </c>
      <c r="M10" s="660">
        <v>23.452777777777779</v>
      </c>
      <c r="N10" s="660">
        <v>23.833333333333329</v>
      </c>
      <c r="O10" s="660">
        <v>24.178333333333331</v>
      </c>
      <c r="P10" s="661">
        <f>AVERAGE(D10:O10)</f>
        <v>23.826388888888889</v>
      </c>
    </row>
    <row r="11" spans="1:18" ht="15.75" customHeight="1" x14ac:dyDescent="0.25">
      <c r="B11" s="47" t="s">
        <v>15</v>
      </c>
      <c r="C11" s="659" t="s">
        <v>14</v>
      </c>
      <c r="D11" s="660">
        <v>20.201666666666664</v>
      </c>
      <c r="E11" s="660">
        <v>22.772222222222222</v>
      </c>
      <c r="F11" s="660">
        <v>24.347222222222225</v>
      </c>
      <c r="G11" s="660">
        <v>24.552777777777781</v>
      </c>
      <c r="H11" s="660">
        <v>24.336111111111105</v>
      </c>
      <c r="I11" s="660">
        <v>24.255555555555556</v>
      </c>
      <c r="J11" s="660">
        <v>23.458333333333332</v>
      </c>
      <c r="K11" s="660">
        <v>22.483333333333331</v>
      </c>
      <c r="L11" s="660">
        <v>20.843055555555555</v>
      </c>
      <c r="M11" s="660">
        <v>19.831944444444449</v>
      </c>
      <c r="N11" s="660">
        <v>20.799999999999997</v>
      </c>
      <c r="O11" s="660">
        <v>21.86</v>
      </c>
      <c r="P11" s="661">
        <f>AVERAGE(D11:O11)</f>
        <v>22.478518518518516</v>
      </c>
    </row>
    <row r="12" spans="1:18" ht="15.75" customHeight="1" x14ac:dyDescent="0.25">
      <c r="B12" s="660"/>
      <c r="C12" s="177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1"/>
    </row>
    <row r="13" spans="1:18" s="32" customFormat="1" ht="15.75" customHeight="1" x14ac:dyDescent="0.2">
      <c r="A13" s="62" t="s">
        <v>44</v>
      </c>
      <c r="C13" s="662"/>
      <c r="D13" s="663"/>
      <c r="E13" s="663"/>
      <c r="F13" s="663"/>
      <c r="G13" s="663"/>
      <c r="H13" s="663"/>
      <c r="I13" s="663"/>
      <c r="J13" s="663"/>
      <c r="K13" s="663"/>
      <c r="L13" s="663"/>
      <c r="M13" s="663"/>
      <c r="N13" s="663"/>
      <c r="O13" s="663"/>
      <c r="P13" s="661"/>
    </row>
    <row r="14" spans="1:18" ht="15.75" customHeight="1" x14ac:dyDescent="0.25">
      <c r="A14" s="683" t="s">
        <v>104</v>
      </c>
      <c r="B14" s="47" t="s">
        <v>105</v>
      </c>
      <c r="C14" s="659" t="s">
        <v>14</v>
      </c>
      <c r="D14" s="660">
        <v>67.958666666666673</v>
      </c>
      <c r="E14" s="660">
        <v>68.527777777777757</v>
      </c>
      <c r="F14" s="660">
        <v>68.6388888888889</v>
      </c>
      <c r="G14" s="660">
        <v>68.805555555555543</v>
      </c>
      <c r="H14" s="660">
        <v>68.111111111111128</v>
      </c>
      <c r="I14" s="660">
        <v>68.555555555555571</v>
      </c>
      <c r="J14" s="660">
        <v>68.888888888888872</v>
      </c>
      <c r="K14" s="660">
        <v>68.394444444444446</v>
      </c>
      <c r="L14" s="660">
        <v>68.027777777777786</v>
      </c>
      <c r="M14" s="660">
        <v>68.627777777777766</v>
      </c>
      <c r="N14" s="660">
        <v>68.966666666666669</v>
      </c>
      <c r="O14" s="660">
        <v>68.666666666666671</v>
      </c>
      <c r="P14" s="661">
        <f t="shared" ref="P14:P21" si="0">AVERAGE(D14:O14)</f>
        <v>68.514148148148152</v>
      </c>
      <c r="Q14" s="664"/>
      <c r="R14" s="664"/>
    </row>
    <row r="15" spans="1:18" ht="15.75" customHeight="1" x14ac:dyDescent="0.25">
      <c r="A15" s="684"/>
      <c r="B15" s="47" t="s">
        <v>106</v>
      </c>
      <c r="C15" s="659" t="s">
        <v>14</v>
      </c>
      <c r="D15" s="660">
        <v>71.89166666666668</v>
      </c>
      <c r="E15" s="660">
        <v>72.888888888888886</v>
      </c>
      <c r="F15" s="660">
        <v>72.375</v>
      </c>
      <c r="G15" s="660">
        <v>72.888888888888886</v>
      </c>
      <c r="H15" s="660">
        <v>71.944444444444443</v>
      </c>
      <c r="I15" s="660">
        <v>72.2222222222222</v>
      </c>
      <c r="J15" s="660">
        <v>72.291666666666671</v>
      </c>
      <c r="K15" s="660">
        <v>72.527777777777786</v>
      </c>
      <c r="L15" s="660">
        <v>72.541666666666657</v>
      </c>
      <c r="M15" s="660">
        <v>72.166666666666671</v>
      </c>
      <c r="N15" s="660">
        <v>71.722222222222214</v>
      </c>
      <c r="O15" s="660">
        <v>72.275000000000006</v>
      </c>
      <c r="P15" s="661">
        <f t="shared" si="0"/>
        <v>72.311342592592581</v>
      </c>
    </row>
    <row r="16" spans="1:18" ht="15.75" customHeight="1" x14ac:dyDescent="0.25">
      <c r="A16" s="684"/>
      <c r="B16" s="47" t="s">
        <v>107</v>
      </c>
      <c r="C16" s="659" t="s">
        <v>14</v>
      </c>
      <c r="D16" s="660">
        <v>45.774999999999999</v>
      </c>
      <c r="E16" s="660">
        <v>46.472222222222229</v>
      </c>
      <c r="F16" s="660">
        <v>46.980555555555561</v>
      </c>
      <c r="G16" s="660">
        <v>48.791666666666657</v>
      </c>
      <c r="H16" s="660">
        <v>50.044444444444451</v>
      </c>
      <c r="I16" s="660">
        <v>50.1</v>
      </c>
      <c r="J16" s="660">
        <v>50.638888888888886</v>
      </c>
      <c r="K16" s="660">
        <v>51.749999999999993</v>
      </c>
      <c r="L16" s="660">
        <v>50.69444444444445</v>
      </c>
      <c r="M16" s="660">
        <v>50.208333333333336</v>
      </c>
      <c r="N16" s="660">
        <v>50.43333333333333</v>
      </c>
      <c r="O16" s="660">
        <v>50.600000000000009</v>
      </c>
      <c r="P16" s="661">
        <f t="shared" si="0"/>
        <v>49.37407407407408</v>
      </c>
    </row>
    <row r="17" spans="1:16" ht="15.75" customHeight="1" x14ac:dyDescent="0.25">
      <c r="A17" s="684"/>
      <c r="B17" s="47" t="s">
        <v>108</v>
      </c>
      <c r="C17" s="659" t="s">
        <v>14</v>
      </c>
      <c r="D17" s="660">
        <v>55.907999999999994</v>
      </c>
      <c r="E17" s="660">
        <v>57.055555555555564</v>
      </c>
      <c r="F17" s="660">
        <v>58.25</v>
      </c>
      <c r="G17" s="660">
        <v>59.402777777777771</v>
      </c>
      <c r="H17" s="660">
        <v>57.354166666666679</v>
      </c>
      <c r="I17" s="660">
        <v>57.316666666666656</v>
      </c>
      <c r="J17" s="660">
        <v>56.944444444444457</v>
      </c>
      <c r="K17" s="660">
        <v>55.694444444444443</v>
      </c>
      <c r="L17" s="660">
        <v>56.423611111111114</v>
      </c>
      <c r="M17" s="660">
        <v>57.125</v>
      </c>
      <c r="N17" s="660">
        <v>56.444444444444436</v>
      </c>
      <c r="O17" s="660">
        <v>56.975000000000001</v>
      </c>
      <c r="P17" s="661">
        <f t="shared" si="0"/>
        <v>57.074509259259266</v>
      </c>
    </row>
    <row r="18" spans="1:16" ht="15.75" customHeight="1" x14ac:dyDescent="0.25">
      <c r="A18" s="684"/>
      <c r="B18" s="47" t="s">
        <v>109</v>
      </c>
      <c r="C18" s="659" t="s">
        <v>14</v>
      </c>
      <c r="D18" s="660">
        <v>53.4375</v>
      </c>
      <c r="E18" s="660">
        <v>51.25</v>
      </c>
      <c r="F18" s="660">
        <v>52.5</v>
      </c>
      <c r="G18" s="660">
        <v>52.5</v>
      </c>
      <c r="H18" s="660">
        <v>53.333333333333336</v>
      </c>
      <c r="I18" s="660">
        <v>50</v>
      </c>
      <c r="J18" s="660">
        <v>52.777777777777779</v>
      </c>
      <c r="K18" s="660">
        <v>57.5</v>
      </c>
      <c r="L18" s="660">
        <v>58.75</v>
      </c>
      <c r="M18" s="660">
        <v>57.916666666666664</v>
      </c>
      <c r="N18" s="660">
        <v>60.833333333333336</v>
      </c>
      <c r="O18" s="660">
        <v>60</v>
      </c>
      <c r="P18" s="661">
        <f t="shared" si="0"/>
        <v>55.066550925925924</v>
      </c>
    </row>
    <row r="19" spans="1:16" ht="15.75" customHeight="1" x14ac:dyDescent="0.25">
      <c r="A19" s="685"/>
      <c r="B19" s="47" t="s">
        <v>110</v>
      </c>
      <c r="C19" s="659" t="s">
        <v>14</v>
      </c>
      <c r="D19" s="660">
        <v>48.25033333333333</v>
      </c>
      <c r="E19" s="660">
        <v>48.05555555555555</v>
      </c>
      <c r="F19" s="660">
        <v>48.736111111111114</v>
      </c>
      <c r="G19" s="660">
        <v>50.458333333333343</v>
      </c>
      <c r="H19" s="660">
        <v>52.11805555555555</v>
      </c>
      <c r="I19" s="660">
        <v>53.3</v>
      </c>
      <c r="J19" s="660">
        <v>54.027777777777779</v>
      </c>
      <c r="K19" s="660">
        <v>54.138888888888886</v>
      </c>
      <c r="L19" s="660">
        <v>53.062500000000007</v>
      </c>
      <c r="M19" s="660">
        <v>53.944444444444436</v>
      </c>
      <c r="N19" s="660">
        <v>52.666666666666671</v>
      </c>
      <c r="O19" s="660">
        <v>53.466666666666676</v>
      </c>
      <c r="P19" s="661">
        <f t="shared" si="0"/>
        <v>51.852111111111107</v>
      </c>
    </row>
    <row r="20" spans="1:16" ht="15.75" customHeight="1" x14ac:dyDescent="0.25">
      <c r="A20" s="683" t="s">
        <v>111</v>
      </c>
      <c r="B20" s="47" t="s">
        <v>112</v>
      </c>
      <c r="C20" s="659" t="s">
        <v>14</v>
      </c>
      <c r="D20" s="660">
        <v>91.49966666666667</v>
      </c>
      <c r="E20" s="660">
        <v>93.847222222222229</v>
      </c>
      <c r="F20" s="660">
        <v>117.0486111111111</v>
      </c>
      <c r="G20" s="660">
        <v>110.75</v>
      </c>
      <c r="H20" s="660">
        <v>104.375</v>
      </c>
      <c r="I20" s="660">
        <v>113.92222222222222</v>
      </c>
      <c r="J20" s="660">
        <v>121.05555555555556</v>
      </c>
      <c r="K20" s="660">
        <v>119.48333333333332</v>
      </c>
      <c r="L20" s="660">
        <v>138.85416666666666</v>
      </c>
      <c r="M20" s="660">
        <v>155.43055555555557</v>
      </c>
      <c r="N20" s="660">
        <v>132.46111111111111</v>
      </c>
      <c r="O20" s="660">
        <v>99.466666666666669</v>
      </c>
      <c r="P20" s="661">
        <f t="shared" si="0"/>
        <v>116.51617592592591</v>
      </c>
    </row>
    <row r="21" spans="1:16" ht="15.75" customHeight="1" x14ac:dyDescent="0.25">
      <c r="A21" s="685"/>
      <c r="B21" s="47" t="s">
        <v>113</v>
      </c>
      <c r="C21" s="659" t="s">
        <v>14</v>
      </c>
      <c r="D21" s="660">
        <v>34.01</v>
      </c>
      <c r="E21" s="660">
        <v>31.694444444444446</v>
      </c>
      <c r="F21" s="660">
        <v>41.562499999999993</v>
      </c>
      <c r="G21" s="660">
        <v>40.659722222222221</v>
      </c>
      <c r="H21" s="660">
        <v>39.701388888888893</v>
      </c>
      <c r="I21" s="660">
        <v>43.5</v>
      </c>
      <c r="J21" s="660">
        <v>43.030303030303031</v>
      </c>
      <c r="K21" s="660">
        <v>40.535714285714285</v>
      </c>
      <c r="L21" s="660">
        <v>33</v>
      </c>
      <c r="M21" s="660">
        <v>36.666666666666664</v>
      </c>
      <c r="N21" s="660">
        <v>45.107142857142854</v>
      </c>
      <c r="O21" s="660">
        <v>30.45</v>
      </c>
      <c r="P21" s="661">
        <f t="shared" si="0"/>
        <v>38.326490199615201</v>
      </c>
    </row>
    <row r="22" spans="1:16" ht="15.75" customHeight="1" x14ac:dyDescent="0.25">
      <c r="B22" s="47"/>
      <c r="C22" s="177"/>
      <c r="D22" s="660"/>
      <c r="E22" s="660"/>
      <c r="F22" s="660"/>
      <c r="G22" s="660"/>
      <c r="H22" s="660"/>
      <c r="I22" s="660"/>
      <c r="J22" s="660"/>
      <c r="K22" s="660"/>
      <c r="L22" s="660"/>
      <c r="M22" s="660"/>
      <c r="N22" s="660"/>
      <c r="O22" s="660"/>
      <c r="P22" s="661"/>
    </row>
    <row r="23" spans="1:16" s="32" customFormat="1" ht="15.75" customHeight="1" x14ac:dyDescent="0.2">
      <c r="A23" s="62" t="s">
        <v>45</v>
      </c>
      <c r="C23" s="662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1"/>
    </row>
    <row r="24" spans="1:16" ht="15.75" customHeight="1" x14ac:dyDescent="0.25">
      <c r="B24" s="47" t="s">
        <v>16</v>
      </c>
      <c r="C24" s="659" t="s">
        <v>14</v>
      </c>
      <c r="D24" s="660">
        <v>19.368333333333332</v>
      </c>
      <c r="E24" s="660">
        <v>20.666666666666664</v>
      </c>
      <c r="F24" s="660">
        <v>22.633333333333336</v>
      </c>
      <c r="G24" s="660">
        <v>23.674999999999997</v>
      </c>
      <c r="H24" s="660">
        <v>22.023611111111109</v>
      </c>
      <c r="I24" s="660">
        <v>22.411111111111111</v>
      </c>
      <c r="J24" s="660">
        <v>22.291666666666668</v>
      </c>
      <c r="K24" s="660">
        <v>23.13333333333334</v>
      </c>
      <c r="L24" s="660">
        <v>25.499999999999996</v>
      </c>
      <c r="M24" s="660">
        <v>27.069444444444443</v>
      </c>
      <c r="N24" s="660">
        <v>26.533333333333342</v>
      </c>
      <c r="O24" s="660">
        <v>26.256666666666668</v>
      </c>
      <c r="P24" s="661">
        <f t="shared" ref="P24:P31" si="1">AVERAGE(D24:O24)</f>
        <v>23.463541666666671</v>
      </c>
    </row>
    <row r="25" spans="1:16" ht="15.75" customHeight="1" x14ac:dyDescent="0.25">
      <c r="A25" s="683" t="s">
        <v>17</v>
      </c>
      <c r="B25" s="47" t="s">
        <v>70</v>
      </c>
      <c r="C25" s="659" t="s">
        <v>14</v>
      </c>
      <c r="D25" s="660">
        <v>27.708333333333336</v>
      </c>
      <c r="E25" s="660">
        <v>31.25</v>
      </c>
      <c r="F25" s="660">
        <v>30.743055555555557</v>
      </c>
      <c r="G25" s="660">
        <v>32.38194444444445</v>
      </c>
      <c r="H25" s="660">
        <v>35.375</v>
      </c>
      <c r="I25" s="660">
        <v>39.25</v>
      </c>
      <c r="J25" s="660">
        <v>40.111111111111114</v>
      </c>
      <c r="K25" s="660">
        <v>42.43</v>
      </c>
      <c r="L25" s="660">
        <v>43.180555555555564</v>
      </c>
      <c r="M25" s="660">
        <v>42.541666666666664</v>
      </c>
      <c r="N25" s="660">
        <v>40.955555555555549</v>
      </c>
      <c r="O25" s="660">
        <v>44.9</v>
      </c>
      <c r="P25" s="661">
        <f t="shared" si="1"/>
        <v>37.568935185185182</v>
      </c>
    </row>
    <row r="26" spans="1:16" ht="15.75" customHeight="1" x14ac:dyDescent="0.25">
      <c r="A26" s="685"/>
      <c r="B26" s="47" t="s">
        <v>71</v>
      </c>
      <c r="C26" s="659" t="s">
        <v>14</v>
      </c>
      <c r="D26" s="660">
        <v>40.309666666666665</v>
      </c>
      <c r="E26" s="660">
        <v>41.527777777777786</v>
      </c>
      <c r="F26" s="660">
        <v>43.55555555555555</v>
      </c>
      <c r="G26" s="660">
        <v>49.312499999999993</v>
      </c>
      <c r="H26" s="660">
        <v>57.395833333333336</v>
      </c>
      <c r="I26" s="660">
        <v>59.00555555555556</v>
      </c>
      <c r="J26" s="660">
        <v>55.208333333333336</v>
      </c>
      <c r="K26" s="660">
        <v>51.944444444444443</v>
      </c>
      <c r="L26" s="660">
        <v>52.041666666666664</v>
      </c>
      <c r="M26" s="660">
        <v>56.875</v>
      </c>
      <c r="N26" s="660">
        <v>53.888888888888893</v>
      </c>
      <c r="O26" s="660">
        <v>56.541666666666664</v>
      </c>
      <c r="P26" s="661">
        <f t="shared" si="1"/>
        <v>51.467240740740742</v>
      </c>
    </row>
    <row r="27" spans="1:16" ht="15.75" customHeight="1" x14ac:dyDescent="0.25">
      <c r="B27" s="47" t="s">
        <v>18</v>
      </c>
      <c r="C27" s="659" t="s">
        <v>14</v>
      </c>
      <c r="D27" s="660">
        <v>24.706666666666667</v>
      </c>
      <c r="E27" s="660">
        <v>25.291666666666668</v>
      </c>
      <c r="F27" s="660">
        <v>26.263888888888889</v>
      </c>
      <c r="G27" s="660">
        <v>26.361111111111114</v>
      </c>
      <c r="H27" s="660">
        <v>24.266666666666666</v>
      </c>
      <c r="I27" s="660">
        <v>22.655555555555559</v>
      </c>
      <c r="J27" s="660">
        <v>22.763888888888889</v>
      </c>
      <c r="K27" s="660">
        <v>23.077777777777776</v>
      </c>
      <c r="L27" s="660">
        <v>23.127777777777776</v>
      </c>
      <c r="M27" s="660">
        <v>24.958333333333332</v>
      </c>
      <c r="N27" s="660">
        <v>28.622222222222224</v>
      </c>
      <c r="O27" s="660">
        <v>46.8</v>
      </c>
      <c r="P27" s="661">
        <f t="shared" si="1"/>
        <v>26.57462962962963</v>
      </c>
    </row>
    <row r="28" spans="1:16" ht="15.75" customHeight="1" x14ac:dyDescent="0.25">
      <c r="A28" s="683" t="s">
        <v>114</v>
      </c>
      <c r="B28" s="47" t="s">
        <v>115</v>
      </c>
      <c r="C28" s="659" t="s">
        <v>14</v>
      </c>
      <c r="D28" s="660">
        <v>44.833333333333329</v>
      </c>
      <c r="E28" s="660">
        <v>45.208333333333336</v>
      </c>
      <c r="F28" s="660">
        <v>45.833333333333336</v>
      </c>
      <c r="G28" s="660">
        <v>44.5</v>
      </c>
      <c r="H28" s="660">
        <v>46.611111111111107</v>
      </c>
      <c r="I28" s="660">
        <v>48.551111111111112</v>
      </c>
      <c r="J28" s="660">
        <v>55.347222222222221</v>
      </c>
      <c r="K28" s="660">
        <v>62.483333333333334</v>
      </c>
      <c r="L28" s="660">
        <v>65.652777777777786</v>
      </c>
      <c r="M28" s="660">
        <v>70.166666666666671</v>
      </c>
      <c r="N28" s="660">
        <v>68.599999999999994</v>
      </c>
      <c r="O28" s="660">
        <v>70.55</v>
      </c>
      <c r="P28" s="661">
        <f t="shared" si="1"/>
        <v>55.694768518518515</v>
      </c>
    </row>
    <row r="29" spans="1:16" ht="15.75" customHeight="1" x14ac:dyDescent="0.25">
      <c r="A29" s="684"/>
      <c r="B29" s="47" t="s">
        <v>116</v>
      </c>
      <c r="C29" s="659" t="s">
        <v>14</v>
      </c>
      <c r="D29" s="660">
        <v>40.61633333333333</v>
      </c>
      <c r="E29" s="660">
        <v>41.083333333333336</v>
      </c>
      <c r="F29" s="660">
        <v>40.902777777777779</v>
      </c>
      <c r="G29" s="660">
        <v>41.347222222222221</v>
      </c>
      <c r="H29" s="660">
        <v>44.902777777777779</v>
      </c>
      <c r="I29" s="660">
        <v>47.2</v>
      </c>
      <c r="J29" s="660">
        <v>53.680555555555564</v>
      </c>
      <c r="K29" s="660">
        <v>58.777777777777764</v>
      </c>
      <c r="L29" s="660">
        <v>64.402777777777786</v>
      </c>
      <c r="M29" s="660">
        <v>70.541666666666657</v>
      </c>
      <c r="N29" s="660">
        <v>69.944444444444429</v>
      </c>
      <c r="O29" s="660">
        <v>70.95</v>
      </c>
      <c r="P29" s="661">
        <f t="shared" si="1"/>
        <v>53.695805555555559</v>
      </c>
    </row>
    <row r="30" spans="1:16" ht="15.75" customHeight="1" x14ac:dyDescent="0.25">
      <c r="A30" s="685"/>
      <c r="B30" s="47" t="s">
        <v>117</v>
      </c>
      <c r="C30" s="659" t="s">
        <v>14</v>
      </c>
      <c r="D30" s="660">
        <v>26.332000000000001</v>
      </c>
      <c r="E30" s="660">
        <v>25.791666666666668</v>
      </c>
      <c r="F30" s="660">
        <v>28.597222222222225</v>
      </c>
      <c r="G30" s="660">
        <v>28.888888888888889</v>
      </c>
      <c r="H30" s="660">
        <v>28.022222222222222</v>
      </c>
      <c r="I30" s="660">
        <v>29.822222222222219</v>
      </c>
      <c r="J30" s="660">
        <v>35.041666666666664</v>
      </c>
      <c r="K30" s="660">
        <v>37.544444444444444</v>
      </c>
      <c r="L30" s="660">
        <v>38.638888888888886</v>
      </c>
      <c r="M30" s="660">
        <v>38.797222222222224</v>
      </c>
      <c r="N30" s="660">
        <v>40.144444444444439</v>
      </c>
      <c r="O30" s="660">
        <v>45.708333333333329</v>
      </c>
      <c r="P30" s="661">
        <f t="shared" si="1"/>
        <v>33.610768518518519</v>
      </c>
    </row>
    <row r="31" spans="1:16" ht="15.75" customHeight="1" x14ac:dyDescent="0.25">
      <c r="B31" s="47" t="s">
        <v>118</v>
      </c>
      <c r="C31" s="659" t="s">
        <v>14</v>
      </c>
      <c r="D31" s="660">
        <v>14.725</v>
      </c>
      <c r="E31" s="660">
        <v>16.111111111111111</v>
      </c>
      <c r="F31" s="660">
        <v>17.377777777777776</v>
      </c>
      <c r="G31" s="660">
        <v>18.458333333333332</v>
      </c>
      <c r="H31" s="660">
        <v>21.765277777777772</v>
      </c>
      <c r="I31" s="660">
        <v>24.271111111111111</v>
      </c>
      <c r="J31" s="660">
        <v>25.236111111111111</v>
      </c>
      <c r="K31" s="660">
        <v>26.761111111111109</v>
      </c>
      <c r="L31" s="660">
        <v>26.883333333333336</v>
      </c>
      <c r="M31" s="660">
        <v>26.625</v>
      </c>
      <c r="N31" s="660">
        <v>25.622222222222216</v>
      </c>
      <c r="O31" s="660">
        <v>26.258333333333336</v>
      </c>
      <c r="P31" s="661">
        <f t="shared" si="1"/>
        <v>22.507893518518514</v>
      </c>
    </row>
    <row r="32" spans="1:16" ht="15.75" customHeight="1" x14ac:dyDescent="0.25">
      <c r="B32" s="665"/>
      <c r="C32" s="177"/>
      <c r="D32" s="660"/>
      <c r="E32" s="660"/>
      <c r="F32" s="660"/>
      <c r="G32" s="660"/>
      <c r="H32" s="660"/>
      <c r="I32" s="660"/>
      <c r="J32" s="202"/>
      <c r="K32" s="660"/>
      <c r="L32" s="660"/>
      <c r="M32" s="660"/>
      <c r="N32" s="660"/>
      <c r="O32" s="660"/>
      <c r="P32" s="661"/>
    </row>
    <row r="33" spans="1:16" s="32" customFormat="1" ht="15.75" customHeight="1" x14ac:dyDescent="0.2">
      <c r="A33" s="62" t="s">
        <v>46</v>
      </c>
      <c r="C33" s="662"/>
      <c r="D33" s="663"/>
      <c r="E33" s="663"/>
      <c r="F33" s="663"/>
      <c r="G33" s="663"/>
      <c r="H33" s="663"/>
      <c r="I33" s="663"/>
      <c r="J33" s="59"/>
      <c r="K33" s="663"/>
      <c r="L33" s="663"/>
      <c r="M33" s="663"/>
      <c r="N33" s="663"/>
      <c r="O33" s="663"/>
      <c r="P33" s="661"/>
    </row>
    <row r="34" spans="1:16" ht="15.75" customHeight="1" x14ac:dyDescent="0.25">
      <c r="A34" s="683" t="s">
        <v>119</v>
      </c>
      <c r="B34" s="47" t="s">
        <v>120</v>
      </c>
      <c r="C34" s="659" t="s">
        <v>63</v>
      </c>
      <c r="D34" s="660">
        <v>19.436666666666667</v>
      </c>
      <c r="E34" s="660">
        <v>19.297222222222221</v>
      </c>
      <c r="F34" s="660">
        <v>19.727777777777778</v>
      </c>
      <c r="G34" s="660">
        <v>19.524999999999999</v>
      </c>
      <c r="H34" s="660">
        <v>20.755555555555556</v>
      </c>
      <c r="I34" s="660">
        <v>20.875555555555554</v>
      </c>
      <c r="J34" s="660">
        <v>20.944444444444446</v>
      </c>
      <c r="K34" s="660">
        <v>22.362222222222226</v>
      </c>
      <c r="L34" s="660">
        <v>23.763888888888889</v>
      </c>
      <c r="M34" s="660">
        <v>24.2</v>
      </c>
      <c r="N34" s="660">
        <v>25.784444444444443</v>
      </c>
      <c r="O34" s="660">
        <v>28.22</v>
      </c>
      <c r="P34" s="661">
        <f t="shared" ref="P34:P42" si="2">AVERAGE(D34:O34)</f>
        <v>22.074398148148145</v>
      </c>
    </row>
    <row r="35" spans="1:16" ht="15.75" customHeight="1" x14ac:dyDescent="0.25">
      <c r="A35" s="684"/>
      <c r="B35" s="47" t="s">
        <v>121</v>
      </c>
      <c r="C35" s="659" t="s">
        <v>63</v>
      </c>
      <c r="D35" s="660">
        <v>15.491333333333333</v>
      </c>
      <c r="E35" s="660">
        <v>15.083333333333336</v>
      </c>
      <c r="F35" s="660">
        <v>15.10138888888889</v>
      </c>
      <c r="G35" s="660">
        <v>15.429166666666665</v>
      </c>
      <c r="H35" s="660">
        <v>16.354166666666668</v>
      </c>
      <c r="I35" s="660">
        <v>16.655555555555559</v>
      </c>
      <c r="J35" s="663">
        <v>16.986111111111111</v>
      </c>
      <c r="K35" s="660">
        <v>17.883333333333333</v>
      </c>
      <c r="L35" s="660">
        <v>18.408333333333335</v>
      </c>
      <c r="M35" s="660">
        <v>19.247222222222224</v>
      </c>
      <c r="N35" s="660">
        <v>20.091111111111111</v>
      </c>
      <c r="O35" s="660">
        <v>22.528333333333332</v>
      </c>
      <c r="P35" s="661">
        <f t="shared" si="2"/>
        <v>17.43828240740741</v>
      </c>
    </row>
    <row r="36" spans="1:16" ht="15.75" customHeight="1" x14ac:dyDescent="0.25">
      <c r="A36" s="684"/>
      <c r="B36" s="47" t="s">
        <v>194</v>
      </c>
      <c r="C36" s="659" t="s">
        <v>63</v>
      </c>
      <c r="D36" s="660">
        <v>18.8</v>
      </c>
      <c r="E36" s="660">
        <v>18.5</v>
      </c>
      <c r="F36" s="660">
        <v>18.166666666666668</v>
      </c>
      <c r="G36" s="660">
        <v>18.916666666666668</v>
      </c>
      <c r="H36" s="660">
        <v>19.757575757575758</v>
      </c>
      <c r="I36" s="660">
        <v>19.866666666666667</v>
      </c>
      <c r="J36" s="660">
        <v>19.5</v>
      </c>
      <c r="K36" s="660">
        <v>21.8</v>
      </c>
      <c r="L36" s="660">
        <v>23.25</v>
      </c>
      <c r="M36" s="660">
        <v>24</v>
      </c>
      <c r="N36" s="660">
        <v>25.2</v>
      </c>
      <c r="O36" s="660">
        <v>26.65</v>
      </c>
      <c r="P36" s="661">
        <f t="shared" si="2"/>
        <v>21.200631313131314</v>
      </c>
    </row>
    <row r="37" spans="1:16" ht="15.75" customHeight="1" x14ac:dyDescent="0.25">
      <c r="A37" s="684"/>
      <c r="B37" s="47" t="s">
        <v>390</v>
      </c>
      <c r="C37" s="659" t="s">
        <v>63</v>
      </c>
      <c r="D37" s="660">
        <v>15.3</v>
      </c>
      <c r="E37" s="660">
        <v>14.791666666666666</v>
      </c>
      <c r="F37" s="660">
        <v>14.458333333333334</v>
      </c>
      <c r="G37" s="660">
        <v>15.083333333333334</v>
      </c>
      <c r="H37" s="660">
        <v>15.727272727272727</v>
      </c>
      <c r="I37" s="660">
        <v>16.666666666666668</v>
      </c>
      <c r="J37" s="660">
        <v>16.125</v>
      </c>
      <c r="K37" s="660">
        <v>18.533333333333335</v>
      </c>
      <c r="L37" s="660">
        <v>20.75</v>
      </c>
      <c r="M37" s="660">
        <v>21.5</v>
      </c>
      <c r="N37" s="660">
        <v>22.2</v>
      </c>
      <c r="O37" s="660">
        <v>23.05</v>
      </c>
      <c r="P37" s="661">
        <f t="shared" si="2"/>
        <v>17.848800505050505</v>
      </c>
    </row>
    <row r="38" spans="1:16" ht="15.75" customHeight="1" x14ac:dyDescent="0.25">
      <c r="A38" s="684"/>
      <c r="B38" s="47" t="s">
        <v>122</v>
      </c>
      <c r="C38" s="659" t="s">
        <v>63</v>
      </c>
      <c r="D38" s="660">
        <v>13.116666666666669</v>
      </c>
      <c r="E38" s="660">
        <v>13.645833333333334</v>
      </c>
      <c r="F38" s="660">
        <v>13.291666666666666</v>
      </c>
      <c r="G38" s="660">
        <v>13.305555555555555</v>
      </c>
      <c r="H38" s="660">
        <v>14.958333333333334</v>
      </c>
      <c r="I38" s="660">
        <v>15.266666666666664</v>
      </c>
      <c r="J38" s="660">
        <v>16.097222222222225</v>
      </c>
      <c r="K38" s="660">
        <v>17.677777777777781</v>
      </c>
      <c r="L38" s="660">
        <v>17.569444444444446</v>
      </c>
      <c r="M38" s="660">
        <v>17.513888888888889</v>
      </c>
      <c r="N38" s="660">
        <v>19.923076923076923</v>
      </c>
      <c r="O38" s="660">
        <v>22.3</v>
      </c>
      <c r="P38" s="661">
        <f t="shared" si="2"/>
        <v>16.22217770655271</v>
      </c>
    </row>
    <row r="39" spans="1:16" ht="15.75" customHeight="1" x14ac:dyDescent="0.25">
      <c r="A39" s="684"/>
      <c r="B39" s="47" t="s">
        <v>123</v>
      </c>
      <c r="C39" s="659" t="s">
        <v>63</v>
      </c>
      <c r="D39" s="660">
        <v>10.266999999999999</v>
      </c>
      <c r="E39" s="660">
        <v>9.7638888888888893</v>
      </c>
      <c r="F39" s="660">
        <v>9.6944444444444446</v>
      </c>
      <c r="G39" s="660">
        <v>10.055555555555555</v>
      </c>
      <c r="H39" s="660">
        <v>11.833333333333334</v>
      </c>
      <c r="I39" s="660">
        <v>12.6</v>
      </c>
      <c r="J39" s="660">
        <v>12.902777777777777</v>
      </c>
      <c r="K39" s="660">
        <v>13.78888888888889</v>
      </c>
      <c r="L39" s="660">
        <v>14.583333333333334</v>
      </c>
      <c r="M39" s="660">
        <v>13.708333333333334</v>
      </c>
      <c r="N39" s="660">
        <v>15.023809523809522</v>
      </c>
      <c r="O39" s="660">
        <v>17.149999999999999</v>
      </c>
      <c r="P39" s="661">
        <f t="shared" si="2"/>
        <v>12.614280423280421</v>
      </c>
    </row>
    <row r="40" spans="1:16" ht="15.75" customHeight="1" x14ac:dyDescent="0.25">
      <c r="A40" s="684"/>
      <c r="B40" s="665" t="s">
        <v>391</v>
      </c>
      <c r="C40" s="659" t="s">
        <v>63</v>
      </c>
      <c r="D40" s="660">
        <v>7.2333333333333343</v>
      </c>
      <c r="E40" s="660">
        <v>8.25</v>
      </c>
      <c r="F40" s="660">
        <v>8.0833333333333339</v>
      </c>
      <c r="G40" s="660">
        <v>8.1875</v>
      </c>
      <c r="H40" s="660">
        <v>8.6694444444444443</v>
      </c>
      <c r="I40" s="660">
        <v>9.102222222222224</v>
      </c>
      <c r="J40" s="660">
        <v>9.1666666666666661</v>
      </c>
      <c r="K40" s="660">
        <v>10.083333333333336</v>
      </c>
      <c r="L40" s="660">
        <v>10.902777777777777</v>
      </c>
      <c r="M40" s="660">
        <v>10.5625</v>
      </c>
      <c r="N40" s="660">
        <v>12.427777777777779</v>
      </c>
      <c r="O40" s="660">
        <v>14.966666666666669</v>
      </c>
      <c r="P40" s="661">
        <f t="shared" si="2"/>
        <v>9.8029629629629635</v>
      </c>
    </row>
    <row r="41" spans="1:16" ht="18" customHeight="1" x14ac:dyDescent="0.25">
      <c r="A41" s="685"/>
      <c r="B41" s="666" t="s">
        <v>212</v>
      </c>
      <c r="C41" s="659" t="s">
        <v>63</v>
      </c>
      <c r="D41" s="660">
        <v>16.946666666666665</v>
      </c>
      <c r="E41" s="660">
        <v>17.277777777777779</v>
      </c>
      <c r="F41" s="660">
        <v>17.638888888888889</v>
      </c>
      <c r="G41" s="660">
        <v>16.802777777777777</v>
      </c>
      <c r="H41" s="660">
        <v>18.086111111111112</v>
      </c>
      <c r="I41" s="660">
        <v>19.079999999999998</v>
      </c>
      <c r="J41" s="660">
        <v>18.861111111111111</v>
      </c>
      <c r="K41" s="660">
        <v>19.528888888888893</v>
      </c>
      <c r="L41" s="660">
        <v>21.016666666666666</v>
      </c>
      <c r="M41" s="660">
        <v>21.981944444444441</v>
      </c>
      <c r="N41" s="660">
        <v>22.911111111111111</v>
      </c>
      <c r="O41" s="660">
        <v>26.593333333333334</v>
      </c>
      <c r="P41" s="661">
        <f t="shared" si="2"/>
        <v>19.727106481481481</v>
      </c>
    </row>
    <row r="42" spans="1:16" ht="18" customHeight="1" x14ac:dyDescent="0.25">
      <c r="A42" s="667"/>
      <c r="B42" s="47" t="s">
        <v>392</v>
      </c>
      <c r="C42" s="659" t="s">
        <v>63</v>
      </c>
      <c r="D42" s="660">
        <v>5.2569999999999997</v>
      </c>
      <c r="E42" s="660">
        <v>5.3055555555555554</v>
      </c>
      <c r="F42" s="660">
        <v>5.6888888888888873</v>
      </c>
      <c r="G42" s="660">
        <v>5.8277777777777784</v>
      </c>
      <c r="H42" s="660">
        <v>5.7138888888888886</v>
      </c>
      <c r="I42" s="660">
        <v>5.2488888888888869</v>
      </c>
      <c r="J42" s="660">
        <v>5.1157407407407414</v>
      </c>
      <c r="K42" s="660">
        <v>5.3711111111111096</v>
      </c>
      <c r="L42" s="660">
        <v>5.2527777777777782</v>
      </c>
      <c r="M42" s="660">
        <v>5.3111111111111118</v>
      </c>
      <c r="N42" s="660">
        <v>5.5977777777777771</v>
      </c>
      <c r="O42" s="660">
        <v>6.4233333333333338</v>
      </c>
      <c r="P42" s="661">
        <f t="shared" si="2"/>
        <v>5.5094876543209876</v>
      </c>
    </row>
    <row r="43" spans="1:16" ht="79.5" customHeight="1" x14ac:dyDescent="0.25">
      <c r="A43" s="691" t="s">
        <v>387</v>
      </c>
      <c r="B43" s="691"/>
      <c r="C43" s="691"/>
      <c r="D43" s="691"/>
      <c r="E43" s="691"/>
      <c r="F43" s="691"/>
      <c r="G43" s="691"/>
      <c r="H43" s="691"/>
      <c r="I43" s="691"/>
      <c r="J43" s="691"/>
      <c r="K43" s="691"/>
      <c r="L43" s="691"/>
      <c r="M43" s="691"/>
      <c r="N43" s="691"/>
      <c r="O43" s="691"/>
      <c r="P43" s="691"/>
    </row>
    <row r="44" spans="1:16" ht="22.5" customHeight="1" x14ac:dyDescent="0.25">
      <c r="A44" s="691" t="str">
        <f>A3</f>
        <v>Mercados de Santo Domingo, Enero-Diciembre 2022, (En RD$)</v>
      </c>
      <c r="B44" s="691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</row>
    <row r="45" spans="1:16" ht="6.75" customHeight="1" x14ac:dyDescent="0.25">
      <c r="B45" s="12"/>
      <c r="C45" s="169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6.5" customHeight="1" x14ac:dyDescent="0.25">
      <c r="A46" s="687" t="s">
        <v>0</v>
      </c>
      <c r="B46" s="688"/>
      <c r="C46" s="653" t="s">
        <v>41</v>
      </c>
      <c r="D46" s="654"/>
      <c r="E46" s="654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654"/>
    </row>
    <row r="47" spans="1:16" ht="19.5" customHeight="1" x14ac:dyDescent="0.25">
      <c r="A47" s="687"/>
      <c r="B47" s="688"/>
      <c r="C47" s="655" t="s">
        <v>85</v>
      </c>
      <c r="D47" s="656" t="s">
        <v>1</v>
      </c>
      <c r="E47" s="656" t="s">
        <v>2</v>
      </c>
      <c r="F47" s="656" t="s">
        <v>3</v>
      </c>
      <c r="G47" s="656" t="s">
        <v>4</v>
      </c>
      <c r="H47" s="656" t="s">
        <v>5</v>
      </c>
      <c r="I47" s="656" t="s">
        <v>6</v>
      </c>
      <c r="J47" s="656" t="s">
        <v>7</v>
      </c>
      <c r="K47" s="656" t="s">
        <v>8</v>
      </c>
      <c r="L47" s="656" t="s">
        <v>9</v>
      </c>
      <c r="M47" s="656" t="s">
        <v>389</v>
      </c>
      <c r="N47" s="656" t="s">
        <v>11</v>
      </c>
      <c r="O47" s="656" t="s">
        <v>12</v>
      </c>
      <c r="P47" s="656" t="s">
        <v>13</v>
      </c>
    </row>
    <row r="48" spans="1:16" s="32" customFormat="1" ht="16.5" customHeight="1" x14ac:dyDescent="0.25">
      <c r="A48" s="657" t="s">
        <v>48</v>
      </c>
      <c r="C48" s="668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ht="16.5" customHeight="1" x14ac:dyDescent="0.25">
      <c r="B49" s="47" t="s">
        <v>19</v>
      </c>
      <c r="C49" s="659" t="s">
        <v>63</v>
      </c>
      <c r="D49" s="660">
        <v>51.3</v>
      </c>
      <c r="E49" s="660">
        <v>53.138888888888893</v>
      </c>
      <c r="F49" s="660">
        <v>53.847222222222229</v>
      </c>
      <c r="G49" s="660">
        <v>55.763888888888879</v>
      </c>
      <c r="H49" s="660">
        <v>53.81944444444445</v>
      </c>
      <c r="I49" s="660">
        <v>53.755555555555546</v>
      </c>
      <c r="J49" s="660">
        <v>52.222222222222229</v>
      </c>
      <c r="K49" s="660">
        <v>52.611111111111114</v>
      </c>
      <c r="L49" s="660">
        <v>52.847222222222221</v>
      </c>
      <c r="M49" s="660">
        <v>52.986111111111107</v>
      </c>
      <c r="N49" s="660">
        <v>53.388888888888893</v>
      </c>
      <c r="O49" s="660">
        <v>54.433333333333337</v>
      </c>
      <c r="P49" s="661">
        <f>AVERAGE(D49:O49)</f>
        <v>53.342824074074088</v>
      </c>
    </row>
    <row r="50" spans="1:16" ht="16.5" customHeight="1" x14ac:dyDescent="0.25">
      <c r="B50" s="47"/>
      <c r="C50" s="177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1"/>
    </row>
    <row r="51" spans="1:16" s="32" customFormat="1" ht="16.5" customHeight="1" x14ac:dyDescent="0.2">
      <c r="A51" s="62" t="s">
        <v>49</v>
      </c>
      <c r="C51" s="662"/>
      <c r="D51" s="663"/>
      <c r="E51" s="663"/>
      <c r="F51" s="663"/>
      <c r="G51" s="663"/>
      <c r="H51" s="663"/>
      <c r="I51" s="663"/>
      <c r="J51" s="663"/>
      <c r="K51" s="663"/>
      <c r="L51" s="663"/>
      <c r="M51" s="663"/>
      <c r="N51" s="663"/>
      <c r="O51" s="663"/>
      <c r="P51" s="661"/>
    </row>
    <row r="52" spans="1:16" ht="16.5" customHeight="1" x14ac:dyDescent="0.25">
      <c r="A52" s="683" t="s">
        <v>125</v>
      </c>
      <c r="B52" s="47" t="s">
        <v>126</v>
      </c>
      <c r="C52" s="659" t="s">
        <v>14</v>
      </c>
      <c r="D52" s="660">
        <v>28.749666666666666</v>
      </c>
      <c r="E52" s="660">
        <v>35.055555555555557</v>
      </c>
      <c r="F52" s="660">
        <v>45.69444444444445</v>
      </c>
      <c r="G52" s="660">
        <v>42.986111111111114</v>
      </c>
      <c r="H52" s="660">
        <v>35.166666666666664</v>
      </c>
      <c r="I52" s="660">
        <v>31.828888888888894</v>
      </c>
      <c r="J52" s="660">
        <v>38.750000000000007</v>
      </c>
      <c r="K52" s="660">
        <v>32.861111111111107</v>
      </c>
      <c r="L52" s="660">
        <v>32.833333333333329</v>
      </c>
      <c r="M52" s="660">
        <v>37.361111111111107</v>
      </c>
      <c r="N52" s="660">
        <v>37.588888888888881</v>
      </c>
      <c r="O52" s="660">
        <v>48.43333333333333</v>
      </c>
      <c r="P52" s="661">
        <f t="shared" ref="P52:P83" si="3">AVERAGE(D52:O52)</f>
        <v>37.275759259259253</v>
      </c>
    </row>
    <row r="53" spans="1:16" ht="16.5" customHeight="1" x14ac:dyDescent="0.25">
      <c r="A53" s="684"/>
      <c r="B53" s="47" t="s">
        <v>127</v>
      </c>
      <c r="C53" s="659" t="s">
        <v>14</v>
      </c>
      <c r="D53" s="663">
        <v>79.825363636363633</v>
      </c>
      <c r="E53" s="663">
        <v>67.708333333333329</v>
      </c>
      <c r="F53" s="663">
        <v>54.835858585858574</v>
      </c>
      <c r="G53" s="663">
        <v>55.38510101010101</v>
      </c>
      <c r="H53" s="663">
        <v>45.597348484848482</v>
      </c>
      <c r="I53" s="663">
        <v>44.3040404040404</v>
      </c>
      <c r="J53" s="663">
        <v>43.787878787878789</v>
      </c>
      <c r="K53" s="663">
        <v>98.249999999999986</v>
      </c>
      <c r="L53" s="663">
        <v>92.493055555555543</v>
      </c>
      <c r="M53" s="663">
        <v>98.0138888888889</v>
      </c>
      <c r="N53" s="663">
        <v>98.216666666666683</v>
      </c>
      <c r="O53" s="663">
        <v>131.74166666666665</v>
      </c>
      <c r="P53" s="661">
        <f t="shared" si="3"/>
        <v>75.846600168350179</v>
      </c>
    </row>
    <row r="54" spans="1:16" ht="16.5" customHeight="1" x14ac:dyDescent="0.25">
      <c r="A54" s="684"/>
      <c r="B54" s="47" t="s">
        <v>128</v>
      </c>
      <c r="C54" s="659" t="s">
        <v>14</v>
      </c>
      <c r="D54" s="660">
        <v>81.818181818181813</v>
      </c>
      <c r="E54" s="660"/>
      <c r="F54" s="660"/>
      <c r="G54" s="660"/>
      <c r="H54" s="660"/>
      <c r="I54" s="660">
        <v>40</v>
      </c>
      <c r="J54" s="660"/>
      <c r="K54" s="660"/>
      <c r="L54" s="660"/>
      <c r="M54" s="660"/>
      <c r="N54" s="660"/>
      <c r="O54" s="660">
        <v>60</v>
      </c>
      <c r="P54" s="661">
        <f t="shared" si="3"/>
        <v>60.606060606060602</v>
      </c>
    </row>
    <row r="55" spans="1:16" ht="16.5" customHeight="1" x14ac:dyDescent="0.25">
      <c r="A55" s="685"/>
      <c r="B55" s="47" t="s">
        <v>129</v>
      </c>
      <c r="C55" s="659" t="s">
        <v>14</v>
      </c>
      <c r="D55" s="660">
        <v>45.80833333333333</v>
      </c>
      <c r="E55" s="660">
        <v>60.555555555555564</v>
      </c>
      <c r="F55" s="660">
        <v>51.30555555555555</v>
      </c>
      <c r="G55" s="660">
        <v>85.472222222222229</v>
      </c>
      <c r="H55" s="660">
        <v>92.097222222222214</v>
      </c>
      <c r="I55" s="660">
        <v>73.244444444444454</v>
      </c>
      <c r="J55" s="660">
        <v>51.736111111111107</v>
      </c>
      <c r="K55" s="660">
        <v>50.805555555555557</v>
      </c>
      <c r="L55" s="660">
        <v>55.44444444444445</v>
      </c>
      <c r="M55" s="660">
        <v>66.722222222222214</v>
      </c>
      <c r="N55" s="660">
        <v>57.277777777777779</v>
      </c>
      <c r="O55" s="660">
        <v>67.849999999999994</v>
      </c>
      <c r="P55" s="661">
        <f t="shared" si="3"/>
        <v>63.193287037037038</v>
      </c>
    </row>
    <row r="56" spans="1:16" ht="16.5" customHeight="1" x14ac:dyDescent="0.25">
      <c r="A56" s="683" t="s">
        <v>39</v>
      </c>
      <c r="B56" s="47" t="s">
        <v>130</v>
      </c>
      <c r="C56" s="659" t="s">
        <v>14</v>
      </c>
      <c r="D56" s="660">
        <v>143.02466666666666</v>
      </c>
      <c r="E56" s="660">
        <v>136.38888888888889</v>
      </c>
      <c r="F56" s="660">
        <v>133.45833333333331</v>
      </c>
      <c r="G56" s="660">
        <v>131.02777777777777</v>
      </c>
      <c r="H56" s="660">
        <v>128.34722222222223</v>
      </c>
      <c r="I56" s="660">
        <v>124.70000000000002</v>
      </c>
      <c r="J56" s="660">
        <v>117.36111111111113</v>
      </c>
      <c r="K56" s="660">
        <v>105.61111111111111</v>
      </c>
      <c r="L56" s="660">
        <v>96.8888888888889</v>
      </c>
      <c r="M56" s="660">
        <v>91.75</v>
      </c>
      <c r="N56" s="660">
        <v>119.85555555555557</v>
      </c>
      <c r="O56" s="660">
        <v>136.15</v>
      </c>
      <c r="P56" s="661">
        <f t="shared" si="3"/>
        <v>122.04696296296298</v>
      </c>
    </row>
    <row r="57" spans="1:16" ht="16.5" customHeight="1" x14ac:dyDescent="0.25">
      <c r="A57" s="685"/>
      <c r="B57" s="47" t="s">
        <v>131</v>
      </c>
      <c r="C57" s="659" t="s">
        <v>14</v>
      </c>
      <c r="D57" s="660">
        <v>118.88888888888889</v>
      </c>
      <c r="E57" s="660">
        <v>115.7638888888889</v>
      </c>
      <c r="F57" s="660">
        <v>110</v>
      </c>
      <c r="G57" s="660"/>
      <c r="H57" s="660"/>
      <c r="I57" s="660">
        <v>109.64285714285714</v>
      </c>
      <c r="J57" s="660">
        <v>98.75</v>
      </c>
      <c r="K57" s="660">
        <v>100</v>
      </c>
      <c r="L57" s="660"/>
      <c r="M57" s="660"/>
      <c r="N57" s="660"/>
      <c r="O57" s="660">
        <v>130.625</v>
      </c>
      <c r="P57" s="661">
        <f t="shared" si="3"/>
        <v>111.95294784580499</v>
      </c>
    </row>
    <row r="58" spans="1:16" ht="16.5" customHeight="1" x14ac:dyDescent="0.25">
      <c r="B58" s="47" t="s">
        <v>20</v>
      </c>
      <c r="C58" s="659" t="s">
        <v>14</v>
      </c>
      <c r="D58" s="660">
        <v>35.582999999999998</v>
      </c>
      <c r="E58" s="660">
        <v>35.694444444444443</v>
      </c>
      <c r="F58" s="660">
        <v>33.597222222222221</v>
      </c>
      <c r="G58" s="660">
        <v>31.819444444444446</v>
      </c>
      <c r="H58" s="660">
        <v>31.402777777777782</v>
      </c>
      <c r="I58" s="660">
        <v>30.100000000000009</v>
      </c>
      <c r="J58" s="660">
        <v>29.861111111111111</v>
      </c>
      <c r="K58" s="660">
        <v>32.305555555555557</v>
      </c>
      <c r="L58" s="660">
        <v>33.729166666666664</v>
      </c>
      <c r="M58" s="660">
        <v>34.597222222222221</v>
      </c>
      <c r="N58" s="660">
        <v>33.966666666666669</v>
      </c>
      <c r="O58" s="660">
        <v>36.649999999999991</v>
      </c>
      <c r="P58" s="661">
        <f t="shared" si="3"/>
        <v>33.275550925925927</v>
      </c>
    </row>
    <row r="59" spans="1:16" ht="16.5" customHeight="1" x14ac:dyDescent="0.25">
      <c r="A59" s="683" t="s">
        <v>21</v>
      </c>
      <c r="B59" s="47" t="s">
        <v>132</v>
      </c>
      <c r="C59" s="659" t="s">
        <v>14</v>
      </c>
      <c r="D59" s="660">
        <v>22.95933333333333</v>
      </c>
      <c r="E59" s="660">
        <v>25.027777777777775</v>
      </c>
      <c r="F59" s="660">
        <v>24.71875</v>
      </c>
      <c r="G59" s="660">
        <v>25.987847222222225</v>
      </c>
      <c r="H59" s="660">
        <v>23.125</v>
      </c>
      <c r="I59" s="660">
        <v>23.631944444444446</v>
      </c>
      <c r="J59" s="660">
        <v>23.975694444444443</v>
      </c>
      <c r="K59" s="660">
        <v>25.75</v>
      </c>
      <c r="L59" s="660">
        <v>25.784722222222229</v>
      </c>
      <c r="M59" s="660">
        <v>26.661111111111111</v>
      </c>
      <c r="N59" s="660">
        <v>27.25277777777778</v>
      </c>
      <c r="O59" s="660">
        <v>31.087962962962965</v>
      </c>
      <c r="P59" s="661">
        <f t="shared" si="3"/>
        <v>25.496910108024693</v>
      </c>
    </row>
    <row r="60" spans="1:16" ht="16.5" customHeight="1" x14ac:dyDescent="0.25">
      <c r="A60" s="685"/>
      <c r="B60" s="47" t="s">
        <v>133</v>
      </c>
      <c r="C60" s="659" t="s">
        <v>14</v>
      </c>
      <c r="D60" s="660">
        <v>18.135416666666664</v>
      </c>
      <c r="E60" s="660">
        <v>16.414930555555557</v>
      </c>
      <c r="F60" s="660">
        <v>17.810763888888889</v>
      </c>
      <c r="G60" s="660">
        <v>20.711805555555554</v>
      </c>
      <c r="H60" s="660">
        <v>18.527777777777779</v>
      </c>
      <c r="I60" s="660">
        <v>16.994444444444444</v>
      </c>
      <c r="J60" s="660">
        <v>17.833333333333336</v>
      </c>
      <c r="K60" s="660">
        <v>20.591666666666665</v>
      </c>
      <c r="L60" s="660">
        <v>24.5625</v>
      </c>
      <c r="M60" s="660">
        <v>27.25</v>
      </c>
      <c r="N60" s="660">
        <v>24.500000000000004</v>
      </c>
      <c r="O60" s="660">
        <v>27.679166666666664</v>
      </c>
      <c r="P60" s="661">
        <f t="shared" si="3"/>
        <v>20.917650462962964</v>
      </c>
    </row>
    <row r="61" spans="1:16" ht="16.5" customHeight="1" x14ac:dyDescent="0.25">
      <c r="A61" s="683" t="s">
        <v>382</v>
      </c>
      <c r="B61" s="47" t="s">
        <v>393</v>
      </c>
      <c r="C61" s="659" t="s">
        <v>14</v>
      </c>
      <c r="D61" s="660"/>
      <c r="E61" s="660">
        <v>39.395833333333329</v>
      </c>
      <c r="F61" s="660">
        <v>36.203703703703709</v>
      </c>
      <c r="G61" s="660">
        <v>34.583333333333336</v>
      </c>
      <c r="H61" s="660">
        <v>39.722222222222221</v>
      </c>
      <c r="I61" s="660">
        <v>41</v>
      </c>
      <c r="J61" s="660">
        <v>41.833333333333329</v>
      </c>
      <c r="K61" s="660">
        <v>51.888888888888886</v>
      </c>
      <c r="L61" s="660">
        <v>53.541666666666664</v>
      </c>
      <c r="M61" s="660">
        <v>55.347222222222221</v>
      </c>
      <c r="N61" s="660">
        <v>58.333333333333336</v>
      </c>
      <c r="O61" s="660"/>
      <c r="P61" s="661">
        <f t="shared" si="3"/>
        <v>45.184953703703698</v>
      </c>
    </row>
    <row r="62" spans="1:16" ht="16.5" customHeight="1" x14ac:dyDescent="0.25">
      <c r="A62" s="684"/>
      <c r="B62" s="47" t="s">
        <v>135</v>
      </c>
      <c r="C62" s="659" t="s">
        <v>14</v>
      </c>
      <c r="D62" s="660">
        <v>42.75</v>
      </c>
      <c r="E62" s="660">
        <v>37.041666666666664</v>
      </c>
      <c r="F62" s="660">
        <v>36.722222222222221</v>
      </c>
      <c r="G62" s="660">
        <v>37.541666666666664</v>
      </c>
      <c r="H62" s="660">
        <v>41.826388888888893</v>
      </c>
      <c r="I62" s="660">
        <v>45.811111111111103</v>
      </c>
      <c r="J62" s="660">
        <v>47.986111111111107</v>
      </c>
      <c r="K62" s="660">
        <v>57.194444444444443</v>
      </c>
      <c r="L62" s="660">
        <v>58.590277777777779</v>
      </c>
      <c r="M62" s="660">
        <v>54.270833333333336</v>
      </c>
      <c r="N62" s="660">
        <v>53.25555555555556</v>
      </c>
      <c r="O62" s="660">
        <v>55.333333333333336</v>
      </c>
      <c r="P62" s="661">
        <f t="shared" si="3"/>
        <v>47.36030092592592</v>
      </c>
    </row>
    <row r="63" spans="1:16" ht="16.5" customHeight="1" x14ac:dyDescent="0.25">
      <c r="A63" s="684"/>
      <c r="B63" s="47" t="s">
        <v>136</v>
      </c>
      <c r="C63" s="659" t="s">
        <v>14</v>
      </c>
      <c r="D63" s="660">
        <v>39.450000000000003</v>
      </c>
      <c r="E63" s="660">
        <v>38.402777777777779</v>
      </c>
      <c r="F63" s="660">
        <v>37.75</v>
      </c>
      <c r="G63" s="660">
        <v>37.31944444444445</v>
      </c>
      <c r="H63" s="660">
        <v>39.222222222222221</v>
      </c>
      <c r="I63" s="660">
        <v>43.027777777777786</v>
      </c>
      <c r="J63" s="660">
        <v>43.56944444444445</v>
      </c>
      <c r="K63" s="660">
        <v>51.155555555555551</v>
      </c>
      <c r="L63" s="660">
        <v>54.895833333333336</v>
      </c>
      <c r="M63" s="660">
        <v>55.263888888888886</v>
      </c>
      <c r="N63" s="660">
        <v>54.222222222222221</v>
      </c>
      <c r="O63" s="660">
        <v>55.424999999999997</v>
      </c>
      <c r="P63" s="661">
        <f t="shared" si="3"/>
        <v>45.808680555555561</v>
      </c>
    </row>
    <row r="64" spans="1:16" ht="16.5" customHeight="1" x14ac:dyDescent="0.25">
      <c r="A64" s="685"/>
      <c r="B64" s="47" t="s">
        <v>137</v>
      </c>
      <c r="C64" s="659" t="s">
        <v>14</v>
      </c>
      <c r="D64" s="660">
        <v>42.542000000000002</v>
      </c>
      <c r="E64" s="660">
        <v>38.458333333333336</v>
      </c>
      <c r="F64" s="660">
        <v>36.708333333333336</v>
      </c>
      <c r="G64" s="660">
        <v>40.499999999999993</v>
      </c>
      <c r="H64" s="660"/>
      <c r="I64" s="660"/>
      <c r="J64" s="660"/>
      <c r="K64" s="660">
        <v>50</v>
      </c>
      <c r="L64" s="660">
        <v>61.520833333333336</v>
      </c>
      <c r="M64" s="660">
        <v>59.916666666666664</v>
      </c>
      <c r="N64" s="660">
        <v>58.733333333333334</v>
      </c>
      <c r="O64" s="660">
        <v>60.683333333333323</v>
      </c>
      <c r="P64" s="661">
        <f t="shared" si="3"/>
        <v>49.895870370370375</v>
      </c>
    </row>
    <row r="65" spans="1:16" ht="16.5" customHeight="1" x14ac:dyDescent="0.25">
      <c r="B65" s="47" t="s">
        <v>22</v>
      </c>
      <c r="C65" s="659" t="s">
        <v>14</v>
      </c>
      <c r="D65" s="660">
        <v>24.9</v>
      </c>
      <c r="E65" s="660">
        <v>27.722222222222218</v>
      </c>
      <c r="F65" s="660">
        <v>28.125000000000004</v>
      </c>
      <c r="G65" s="660">
        <v>27.638888888888886</v>
      </c>
      <c r="H65" s="660">
        <v>27.527777777777782</v>
      </c>
      <c r="I65" s="660">
        <v>27.233333333333331</v>
      </c>
      <c r="J65" s="660">
        <v>29.166666666666668</v>
      </c>
      <c r="K65" s="660">
        <v>29.388888888888893</v>
      </c>
      <c r="L65" s="660">
        <v>30.048611111111111</v>
      </c>
      <c r="M65" s="660">
        <v>31.194444444444446</v>
      </c>
      <c r="N65" s="660">
        <v>33.466666666666669</v>
      </c>
      <c r="O65" s="660">
        <v>39.024999999999999</v>
      </c>
      <c r="P65" s="661">
        <f t="shared" si="3"/>
        <v>29.619791666666668</v>
      </c>
    </row>
    <row r="66" spans="1:16" ht="16.5" customHeight="1" x14ac:dyDescent="0.25">
      <c r="B66" s="47" t="s">
        <v>23</v>
      </c>
      <c r="C66" s="659" t="s">
        <v>14</v>
      </c>
      <c r="D66" s="660">
        <v>21.13571428571429</v>
      </c>
      <c r="E66" s="660">
        <v>22.123015873015877</v>
      </c>
      <c r="F66" s="660">
        <v>24.650793650793656</v>
      </c>
      <c r="G66" s="660">
        <v>23.93095238095238</v>
      </c>
      <c r="H66" s="660">
        <v>22.432936507936507</v>
      </c>
      <c r="I66" s="660">
        <v>26.492063492063497</v>
      </c>
      <c r="J66" s="660">
        <v>25.932539682539684</v>
      </c>
      <c r="K66" s="660">
        <v>25.119047619047624</v>
      </c>
      <c r="L66" s="660">
        <v>26.087301587301585</v>
      </c>
      <c r="M66" s="660">
        <v>29.861111111111118</v>
      </c>
      <c r="N66" s="660">
        <v>27.531746031746032</v>
      </c>
      <c r="O66" s="660">
        <v>29.928571428571427</v>
      </c>
      <c r="P66" s="661">
        <f t="shared" si="3"/>
        <v>25.435482804232809</v>
      </c>
    </row>
    <row r="67" spans="1:16" ht="16.5" customHeight="1" x14ac:dyDescent="0.25">
      <c r="B67" s="47" t="s">
        <v>24</v>
      </c>
      <c r="C67" s="659" t="s">
        <v>63</v>
      </c>
      <c r="D67" s="660">
        <v>19.075333333333333</v>
      </c>
      <c r="E67" s="660">
        <v>18.902777777777775</v>
      </c>
      <c r="F67" s="660">
        <v>19.486111111111114</v>
      </c>
      <c r="G67" s="660">
        <v>19.930555555555557</v>
      </c>
      <c r="H67" s="660">
        <v>18.675000000000001</v>
      </c>
      <c r="I67" s="660">
        <v>21.011111111111113</v>
      </c>
      <c r="J67" s="660">
        <v>21.999999999999996</v>
      </c>
      <c r="K67" s="660">
        <v>22.75</v>
      </c>
      <c r="L67" s="660">
        <v>22.972222222222218</v>
      </c>
      <c r="M67" s="660">
        <v>23.133333333333336</v>
      </c>
      <c r="N67" s="660">
        <v>21.966666666666665</v>
      </c>
      <c r="O67" s="660">
        <v>23.783333333333331</v>
      </c>
      <c r="P67" s="661">
        <f t="shared" si="3"/>
        <v>21.140537037037038</v>
      </c>
    </row>
    <row r="68" spans="1:16" ht="16.5" customHeight="1" x14ac:dyDescent="0.25">
      <c r="A68" s="683" t="s">
        <v>138</v>
      </c>
      <c r="B68" s="47" t="s">
        <v>139</v>
      </c>
      <c r="C68" s="659" t="s">
        <v>14</v>
      </c>
      <c r="D68" s="660">
        <v>26.875</v>
      </c>
      <c r="E68" s="660">
        <v>28.333333333333332</v>
      </c>
      <c r="F68" s="660">
        <v>31.409722222222218</v>
      </c>
      <c r="G68" s="660">
        <v>36</v>
      </c>
      <c r="H68" s="660">
        <v>34.652777777777779</v>
      </c>
      <c r="I68" s="660">
        <v>35.294444444444451</v>
      </c>
      <c r="J68" s="660">
        <v>33.437500000000007</v>
      </c>
      <c r="K68" s="660">
        <v>34.31666666666667</v>
      </c>
      <c r="L68" s="660">
        <v>39.13194444444445</v>
      </c>
      <c r="M68" s="660">
        <v>34.548611111111107</v>
      </c>
      <c r="N68" s="660">
        <v>35.794444444444444</v>
      </c>
      <c r="O68" s="660">
        <v>38.033333333333339</v>
      </c>
      <c r="P68" s="661">
        <f t="shared" si="3"/>
        <v>33.985648148148151</v>
      </c>
    </row>
    <row r="69" spans="1:16" ht="16.5" customHeight="1" x14ac:dyDescent="0.25">
      <c r="A69" s="685"/>
      <c r="B69" s="47" t="s">
        <v>140</v>
      </c>
      <c r="C69" s="659" t="s">
        <v>14</v>
      </c>
      <c r="D69" s="660">
        <v>28.583333333333336</v>
      </c>
      <c r="E69" s="660">
        <v>30.444444444444443</v>
      </c>
      <c r="F69" s="660">
        <v>29.619444444444444</v>
      </c>
      <c r="G69" s="660">
        <v>30.868055555555554</v>
      </c>
      <c r="H69" s="660">
        <v>28.05972222222222</v>
      </c>
      <c r="I69" s="660">
        <v>37.915555555555549</v>
      </c>
      <c r="J69" s="660">
        <v>33.458333333333329</v>
      </c>
      <c r="K69" s="660">
        <v>30.999999999999996</v>
      </c>
      <c r="L69" s="660">
        <v>42.50138888888889</v>
      </c>
      <c r="M69" s="660">
        <v>35.722222222222221</v>
      </c>
      <c r="N69" s="660">
        <v>31.888888888888889</v>
      </c>
      <c r="O69" s="660">
        <v>35.583333333333329</v>
      </c>
      <c r="P69" s="661">
        <f t="shared" si="3"/>
        <v>32.970393518518513</v>
      </c>
    </row>
    <row r="70" spans="1:16" ht="16.5" customHeight="1" x14ac:dyDescent="0.25">
      <c r="B70" s="47" t="s">
        <v>25</v>
      </c>
      <c r="C70" s="659" t="s">
        <v>14</v>
      </c>
      <c r="D70" s="660">
        <v>48.649666666666668</v>
      </c>
      <c r="E70" s="660">
        <v>44.847222222222221</v>
      </c>
      <c r="F70" s="660">
        <v>30.805555555555557</v>
      </c>
      <c r="G70" s="660">
        <v>28.350000000000005</v>
      </c>
      <c r="H70" s="660">
        <v>26.480555555555554</v>
      </c>
      <c r="I70" s="660">
        <v>26.431111111111118</v>
      </c>
      <c r="J70" s="660">
        <v>27.680555555555554</v>
      </c>
      <c r="K70" s="660">
        <v>31.716666666666672</v>
      </c>
      <c r="L70" s="660">
        <v>38.340277777777779</v>
      </c>
      <c r="M70" s="660">
        <v>36.000000000000007</v>
      </c>
      <c r="N70" s="660">
        <v>38.277777777777786</v>
      </c>
      <c r="O70" s="660">
        <v>40.174999999999997</v>
      </c>
      <c r="P70" s="661">
        <f t="shared" si="3"/>
        <v>34.81286574074074</v>
      </c>
    </row>
    <row r="71" spans="1:16" ht="16.5" customHeight="1" x14ac:dyDescent="0.25">
      <c r="B71" s="47" t="s">
        <v>26</v>
      </c>
      <c r="C71" s="659" t="s">
        <v>63</v>
      </c>
      <c r="D71" s="660">
        <v>93.410666666666657</v>
      </c>
      <c r="E71" s="660">
        <v>97.055555555555543</v>
      </c>
      <c r="F71" s="660">
        <v>102.19219276094276</v>
      </c>
      <c r="G71" s="660">
        <v>95.438047138047139</v>
      </c>
      <c r="H71" s="660">
        <v>90.034427609427595</v>
      </c>
      <c r="I71" s="660">
        <v>93.451717171717192</v>
      </c>
      <c r="J71" s="660">
        <v>98.694444444444443</v>
      </c>
      <c r="K71" s="660">
        <v>96.305555555555557</v>
      </c>
      <c r="L71" s="660">
        <v>93.895833333333357</v>
      </c>
      <c r="M71" s="660">
        <v>94.6111111111111</v>
      </c>
      <c r="N71" s="660">
        <v>96.19629629629631</v>
      </c>
      <c r="O71" s="660">
        <v>95.091666666666669</v>
      </c>
      <c r="P71" s="661">
        <f t="shared" si="3"/>
        <v>95.531459525813702</v>
      </c>
    </row>
    <row r="72" spans="1:16" ht="16.5" customHeight="1" x14ac:dyDescent="0.25">
      <c r="A72" s="683" t="s">
        <v>141</v>
      </c>
      <c r="B72" s="47" t="s">
        <v>142</v>
      </c>
      <c r="C72" s="659" t="s">
        <v>14</v>
      </c>
      <c r="D72" s="660">
        <v>30.183</v>
      </c>
      <c r="E72" s="660">
        <v>29.375000000000004</v>
      </c>
      <c r="F72" s="660">
        <v>28.569444444444443</v>
      </c>
      <c r="G72" s="660">
        <v>34.902777777777779</v>
      </c>
      <c r="H72" s="660">
        <v>43.75</v>
      </c>
      <c r="I72" s="660">
        <v>38.43333333333333</v>
      </c>
      <c r="J72" s="660">
        <v>35.833333333333336</v>
      </c>
      <c r="K72" s="660">
        <v>37.327777777777776</v>
      </c>
      <c r="L72" s="660">
        <v>37.479166666666671</v>
      </c>
      <c r="M72" s="660">
        <v>40.083333333333336</v>
      </c>
      <c r="N72" s="660">
        <v>41.666666666666657</v>
      </c>
      <c r="O72" s="660">
        <v>45.358333333333327</v>
      </c>
      <c r="P72" s="661">
        <f t="shared" si="3"/>
        <v>36.913513888888893</v>
      </c>
    </row>
    <row r="73" spans="1:16" ht="16.5" customHeight="1" x14ac:dyDescent="0.25">
      <c r="A73" s="685"/>
      <c r="B73" s="47" t="s">
        <v>143</v>
      </c>
      <c r="C73" s="659" t="s">
        <v>14</v>
      </c>
      <c r="D73" s="660">
        <v>29.133666666666663</v>
      </c>
      <c r="E73" s="660">
        <v>31.458333333333332</v>
      </c>
      <c r="F73" s="660">
        <v>28.069444444444446</v>
      </c>
      <c r="G73" s="660">
        <v>33.013888888888886</v>
      </c>
      <c r="H73" s="660">
        <v>35.675000000000004</v>
      </c>
      <c r="I73" s="660">
        <v>26.073333333333331</v>
      </c>
      <c r="J73" s="660">
        <v>25.097222222222225</v>
      </c>
      <c r="K73" s="660">
        <v>26.133333333333333</v>
      </c>
      <c r="L73" s="660">
        <v>25.437500000000004</v>
      </c>
      <c r="M73" s="660">
        <v>33.986111111111107</v>
      </c>
      <c r="N73" s="660">
        <v>35.033333333333331</v>
      </c>
      <c r="O73" s="660">
        <v>36.69166666666667</v>
      </c>
      <c r="P73" s="661">
        <f t="shared" si="3"/>
        <v>30.483569444444445</v>
      </c>
    </row>
    <row r="74" spans="1:16" ht="16.5" customHeight="1" x14ac:dyDescent="0.25">
      <c r="B74" s="47" t="s">
        <v>27</v>
      </c>
      <c r="C74" s="659" t="s">
        <v>14</v>
      </c>
      <c r="D74" s="660">
        <v>37.668333333333337</v>
      </c>
      <c r="E74" s="660">
        <v>42.236111111111107</v>
      </c>
      <c r="F74" s="660">
        <v>35.597222222222221</v>
      </c>
      <c r="G74" s="660">
        <v>28.763888888888886</v>
      </c>
      <c r="H74" s="660">
        <v>27.104166666666668</v>
      </c>
      <c r="I74" s="660">
        <v>26.37777777777778</v>
      </c>
      <c r="J74" s="660">
        <v>24.597222222222218</v>
      </c>
      <c r="K74" s="660">
        <v>24.411111111111111</v>
      </c>
      <c r="L74" s="660">
        <v>25.826388888888889</v>
      </c>
      <c r="M74" s="660">
        <v>28.063888888888886</v>
      </c>
      <c r="N74" s="660">
        <v>30.255555555555553</v>
      </c>
      <c r="O74" s="660">
        <v>32.799999999999997</v>
      </c>
      <c r="P74" s="661">
        <f t="shared" si="3"/>
        <v>30.308472222222221</v>
      </c>
    </row>
    <row r="75" spans="1:16" ht="16.5" customHeight="1" x14ac:dyDescent="0.25">
      <c r="B75" s="47" t="s">
        <v>28</v>
      </c>
      <c r="C75" s="659" t="s">
        <v>14</v>
      </c>
      <c r="D75" s="660">
        <v>39.933</v>
      </c>
      <c r="E75" s="660">
        <v>44.513888888888886</v>
      </c>
      <c r="F75" s="660">
        <v>50.291666666666664</v>
      </c>
      <c r="G75" s="660">
        <v>54.05555555555555</v>
      </c>
      <c r="H75" s="660">
        <v>48.81944444444445</v>
      </c>
      <c r="I75" s="660">
        <v>52.344444444444441</v>
      </c>
      <c r="J75" s="660">
        <v>51.111111111111107</v>
      </c>
      <c r="K75" s="660">
        <v>49.666666666666664</v>
      </c>
      <c r="L75" s="660">
        <v>48.090277777777771</v>
      </c>
      <c r="M75" s="660">
        <v>53.541666666666664</v>
      </c>
      <c r="N75" s="660">
        <v>54.444444444444443</v>
      </c>
      <c r="O75" s="660">
        <v>55.1</v>
      </c>
      <c r="P75" s="661">
        <f t="shared" si="3"/>
        <v>50.159347222222216</v>
      </c>
    </row>
    <row r="76" spans="1:16" ht="16.5" customHeight="1" x14ac:dyDescent="0.25">
      <c r="B76" s="47" t="s">
        <v>50</v>
      </c>
      <c r="C76" s="659" t="s">
        <v>14</v>
      </c>
      <c r="D76" s="660">
        <v>40.632999999999996</v>
      </c>
      <c r="E76" s="660">
        <v>43.263888888888886</v>
      </c>
      <c r="F76" s="660">
        <v>49.166666666666664</v>
      </c>
      <c r="G76" s="660">
        <v>53.777777777777771</v>
      </c>
      <c r="H76" s="660">
        <v>48.750000000000007</v>
      </c>
      <c r="I76" s="660">
        <v>51.122222222222227</v>
      </c>
      <c r="J76" s="660">
        <v>50.902777777777771</v>
      </c>
      <c r="K76" s="660">
        <v>49.472222222222214</v>
      </c>
      <c r="L76" s="660">
        <v>47.354166666666657</v>
      </c>
      <c r="M76" s="660">
        <v>53.347222222222229</v>
      </c>
      <c r="N76" s="660">
        <v>54.722222222222236</v>
      </c>
      <c r="O76" s="660">
        <v>52.9</v>
      </c>
      <c r="P76" s="661">
        <f t="shared" si="3"/>
        <v>49.617680555555552</v>
      </c>
    </row>
    <row r="77" spans="1:16" ht="16.5" customHeight="1" x14ac:dyDescent="0.25">
      <c r="B77" s="47" t="s">
        <v>29</v>
      </c>
      <c r="C77" s="659" t="s">
        <v>14</v>
      </c>
      <c r="D77" s="660">
        <v>49.533333333333339</v>
      </c>
      <c r="E77" s="660">
        <v>49.416666666666664</v>
      </c>
      <c r="F77" s="660">
        <v>49.75</v>
      </c>
      <c r="G77" s="660">
        <v>50.8125</v>
      </c>
      <c r="H77" s="660">
        <v>50.56944444444445</v>
      </c>
      <c r="I77" s="660">
        <v>50.87777777777778</v>
      </c>
      <c r="J77" s="660">
        <v>55.30555555555555</v>
      </c>
      <c r="K77" s="660">
        <v>50.233333333333334</v>
      </c>
      <c r="L77" s="660">
        <v>53.5625</v>
      </c>
      <c r="M77" s="660">
        <v>56.402777777777779</v>
      </c>
      <c r="N77" s="660">
        <v>56.361111111111107</v>
      </c>
      <c r="O77" s="660">
        <v>62.65</v>
      </c>
      <c r="P77" s="661">
        <f t="shared" si="3"/>
        <v>52.956250000000004</v>
      </c>
    </row>
    <row r="78" spans="1:16" ht="16.5" customHeight="1" x14ac:dyDescent="0.25">
      <c r="B78" s="47" t="s">
        <v>30</v>
      </c>
      <c r="C78" s="659" t="s">
        <v>14</v>
      </c>
      <c r="D78" s="660">
        <v>68.483000000000004</v>
      </c>
      <c r="E78" s="660">
        <v>65</v>
      </c>
      <c r="F78" s="660">
        <v>65.055555555555557</v>
      </c>
      <c r="G78" s="660">
        <v>62.286111111111119</v>
      </c>
      <c r="H78" s="660">
        <v>57.721296296296295</v>
      </c>
      <c r="I78" s="660">
        <v>58.396296296296306</v>
      </c>
      <c r="J78" s="660">
        <v>58.25</v>
      </c>
      <c r="K78" s="660">
        <v>63.43333333333333</v>
      </c>
      <c r="L78" s="660">
        <v>57.570833333333333</v>
      </c>
      <c r="M78" s="660">
        <v>72.958333333333329</v>
      </c>
      <c r="N78" s="660">
        <v>79.716666666666669</v>
      </c>
      <c r="O78" s="660">
        <v>76.099999999999994</v>
      </c>
      <c r="P78" s="661">
        <f t="shared" si="3"/>
        <v>65.414285493827165</v>
      </c>
    </row>
    <row r="79" spans="1:16" ht="16.5" customHeight="1" x14ac:dyDescent="0.25">
      <c r="B79" s="47" t="s">
        <v>31</v>
      </c>
      <c r="C79" s="659" t="s">
        <v>95</v>
      </c>
      <c r="D79" s="660">
        <v>123.28749999999999</v>
      </c>
      <c r="E79" s="660">
        <v>122.13541666666664</v>
      </c>
      <c r="F79" s="660">
        <v>120.94444444444446</v>
      </c>
      <c r="G79" s="660">
        <v>130.84375000000003</v>
      </c>
      <c r="H79" s="660">
        <v>133.03819444444443</v>
      </c>
      <c r="I79" s="660">
        <v>143.16666666666666</v>
      </c>
      <c r="J79" s="660">
        <v>148.58333333333334</v>
      </c>
      <c r="K79" s="660">
        <v>145.83888888888887</v>
      </c>
      <c r="L79" s="660">
        <v>156.06574074074072</v>
      </c>
      <c r="M79" s="660">
        <v>144.19826388888887</v>
      </c>
      <c r="N79" s="660">
        <v>140.72685185185185</v>
      </c>
      <c r="O79" s="660">
        <v>147.97083333333333</v>
      </c>
      <c r="P79" s="661">
        <f t="shared" si="3"/>
        <v>138.06665702160493</v>
      </c>
    </row>
    <row r="80" spans="1:16" ht="16.5" customHeight="1" x14ac:dyDescent="0.25">
      <c r="A80" s="683" t="s">
        <v>51</v>
      </c>
      <c r="B80" s="47" t="s">
        <v>144</v>
      </c>
      <c r="C80" s="659" t="s">
        <v>82</v>
      </c>
      <c r="D80" s="669">
        <v>58.108333333333334</v>
      </c>
      <c r="E80" s="669">
        <v>51.101851851851848</v>
      </c>
      <c r="F80" s="669">
        <v>51.129629629629626</v>
      </c>
      <c r="G80" s="669">
        <v>46.597222222222221</v>
      </c>
      <c r="H80" s="669">
        <v>55.80555555555555</v>
      </c>
      <c r="I80" s="669">
        <v>60.162962962962965</v>
      </c>
      <c r="J80" s="669">
        <v>71.546296296296291</v>
      </c>
      <c r="K80" s="669">
        <v>65.861111111111114</v>
      </c>
      <c r="L80" s="669">
        <v>62.25</v>
      </c>
      <c r="M80" s="669">
        <v>59.115740740740733</v>
      </c>
      <c r="N80" s="669">
        <v>61.05555555555555</v>
      </c>
      <c r="O80" s="669">
        <v>60.783333333333324</v>
      </c>
      <c r="P80" s="661">
        <f t="shared" si="3"/>
        <v>58.626466049382714</v>
      </c>
    </row>
    <row r="81" spans="1:16" ht="16.5" customHeight="1" x14ac:dyDescent="0.25">
      <c r="A81" s="685"/>
      <c r="B81" s="47" t="s">
        <v>145</v>
      </c>
      <c r="C81" s="659" t="s">
        <v>82</v>
      </c>
      <c r="D81" s="660">
        <v>54.033333333333339</v>
      </c>
      <c r="E81" s="660">
        <v>46.500000000000007</v>
      </c>
      <c r="F81" s="660">
        <v>54.134259259259245</v>
      </c>
      <c r="G81" s="660">
        <v>49.981481481481474</v>
      </c>
      <c r="H81" s="660">
        <v>52.820833333333326</v>
      </c>
      <c r="I81" s="660">
        <v>66.166666666666671</v>
      </c>
      <c r="J81" s="660">
        <v>92.390046296296305</v>
      </c>
      <c r="K81" s="660">
        <v>73.25</v>
      </c>
      <c r="L81" s="660">
        <v>76.472222222222214</v>
      </c>
      <c r="M81" s="660">
        <v>73.194444444444443</v>
      </c>
      <c r="N81" s="660">
        <v>89.788888888888877</v>
      </c>
      <c r="O81" s="660">
        <v>85.183333333333323</v>
      </c>
      <c r="P81" s="661">
        <f t="shared" si="3"/>
        <v>67.826292438271608</v>
      </c>
    </row>
    <row r="82" spans="1:16" ht="16.5" customHeight="1" x14ac:dyDescent="0.25">
      <c r="A82" s="667"/>
      <c r="B82" s="47" t="s">
        <v>43</v>
      </c>
      <c r="C82" s="659" t="s">
        <v>14</v>
      </c>
      <c r="D82" s="660">
        <v>33.388666666666666</v>
      </c>
      <c r="E82" s="660">
        <v>34.270833333333336</v>
      </c>
      <c r="F82" s="660">
        <v>31.963888888888889</v>
      </c>
      <c r="G82" s="660">
        <v>31.986111111111114</v>
      </c>
      <c r="H82" s="660">
        <v>30.841666666666665</v>
      </c>
      <c r="I82" s="660">
        <v>32.161111111111111</v>
      </c>
      <c r="J82" s="660">
        <v>37.101851851851855</v>
      </c>
      <c r="K82" s="660">
        <v>34.027777777777779</v>
      </c>
      <c r="L82" s="660">
        <v>37.530092592592595</v>
      </c>
      <c r="M82" s="660">
        <v>44.74074074074074</v>
      </c>
      <c r="N82" s="660">
        <v>55.638888888888893</v>
      </c>
      <c r="O82" s="660">
        <v>61.841666666666676</v>
      </c>
      <c r="P82" s="661">
        <f t="shared" si="3"/>
        <v>38.791108024691368</v>
      </c>
    </row>
    <row r="83" spans="1:16" ht="16.5" customHeight="1" x14ac:dyDescent="0.25">
      <c r="A83" s="667"/>
      <c r="B83" s="47" t="s">
        <v>52</v>
      </c>
      <c r="C83" s="659" t="s">
        <v>82</v>
      </c>
      <c r="D83" s="660">
        <v>81.476469696969701</v>
      </c>
      <c r="E83" s="660">
        <v>87.604166666666671</v>
      </c>
      <c r="F83" s="660">
        <v>81.782407407407405</v>
      </c>
      <c r="G83" s="660">
        <v>62.25</v>
      </c>
      <c r="H83" s="660">
        <v>45.506944444444436</v>
      </c>
      <c r="I83" s="660">
        <v>51.071481481481484</v>
      </c>
      <c r="J83" s="660">
        <v>84.555555555555557</v>
      </c>
      <c r="K83" s="660">
        <v>96.25</v>
      </c>
      <c r="L83" s="660">
        <v>101.61250000000001</v>
      </c>
      <c r="M83" s="660">
        <v>121.43055555555556</v>
      </c>
      <c r="N83" s="660">
        <v>112.1</v>
      </c>
      <c r="O83" s="660">
        <v>124.39166666666668</v>
      </c>
      <c r="P83" s="661">
        <f t="shared" si="3"/>
        <v>87.502645622895614</v>
      </c>
    </row>
    <row r="84" spans="1:16" s="11" customFormat="1" x14ac:dyDescent="0.25">
      <c r="A84" s="130"/>
      <c r="B84" s="15"/>
      <c r="C84" s="81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"/>
    </row>
    <row r="85" spans="1:16" s="11" customFormat="1" ht="68.25" customHeight="1" x14ac:dyDescent="0.3">
      <c r="A85" s="686" t="s">
        <v>387</v>
      </c>
      <c r="B85" s="686"/>
      <c r="C85" s="686"/>
      <c r="D85" s="686"/>
      <c r="E85" s="686"/>
      <c r="F85" s="686"/>
      <c r="G85" s="686"/>
      <c r="H85" s="686"/>
      <c r="I85" s="686"/>
      <c r="J85" s="686"/>
      <c r="K85" s="686"/>
      <c r="L85" s="686"/>
      <c r="M85" s="686"/>
      <c r="N85" s="686"/>
      <c r="O85" s="686"/>
      <c r="P85" s="686"/>
    </row>
    <row r="86" spans="1:16" s="11" customFormat="1" ht="25.5" customHeight="1" x14ac:dyDescent="0.3">
      <c r="A86" s="686" t="str">
        <f>A3</f>
        <v>Mercados de Santo Domingo, Enero-Diciembre 2022, (En RD$)</v>
      </c>
      <c r="B86" s="686"/>
      <c r="C86" s="686"/>
      <c r="D86" s="686"/>
      <c r="E86" s="686"/>
      <c r="F86" s="686"/>
      <c r="G86" s="686"/>
      <c r="H86" s="686"/>
      <c r="I86" s="686"/>
      <c r="J86" s="686"/>
      <c r="K86" s="686"/>
      <c r="L86" s="686"/>
      <c r="M86" s="686"/>
      <c r="N86" s="686"/>
      <c r="O86" s="686"/>
      <c r="P86" s="686"/>
    </row>
    <row r="87" spans="1:16" s="11" customFormat="1" ht="6.75" customHeight="1" x14ac:dyDescent="0.25">
      <c r="A87" s="130"/>
      <c r="B87" s="8"/>
      <c r="C87" s="79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6.5" customHeight="1" x14ac:dyDescent="0.25">
      <c r="A88" s="687" t="s">
        <v>0</v>
      </c>
      <c r="B88" s="688"/>
      <c r="C88" s="653" t="s">
        <v>41</v>
      </c>
      <c r="D88" s="654"/>
      <c r="E88" s="654"/>
      <c r="F88" s="654"/>
      <c r="G88" s="654"/>
      <c r="H88" s="654"/>
      <c r="I88" s="654"/>
      <c r="J88" s="654"/>
      <c r="K88" s="654"/>
      <c r="L88" s="654"/>
      <c r="M88" s="653"/>
      <c r="N88" s="653"/>
      <c r="O88" s="653"/>
      <c r="P88" s="653"/>
    </row>
    <row r="89" spans="1:16" ht="19.5" customHeight="1" x14ac:dyDescent="0.25">
      <c r="A89" s="687"/>
      <c r="B89" s="688"/>
      <c r="C89" s="655" t="s">
        <v>85</v>
      </c>
      <c r="D89" s="656" t="s">
        <v>1</v>
      </c>
      <c r="E89" s="656" t="s">
        <v>2</v>
      </c>
      <c r="F89" s="656" t="s">
        <v>3</v>
      </c>
      <c r="G89" s="656" t="s">
        <v>4</v>
      </c>
      <c r="H89" s="656" t="s">
        <v>5</v>
      </c>
      <c r="I89" s="656" t="s">
        <v>6</v>
      </c>
      <c r="J89" s="656" t="s">
        <v>7</v>
      </c>
      <c r="K89" s="656" t="s">
        <v>8</v>
      </c>
      <c r="L89" s="656" t="s">
        <v>9</v>
      </c>
      <c r="M89" s="655" t="s">
        <v>389</v>
      </c>
      <c r="N89" s="655" t="s">
        <v>11</v>
      </c>
      <c r="O89" s="655" t="s">
        <v>12</v>
      </c>
      <c r="P89" s="655" t="s">
        <v>13</v>
      </c>
    </row>
    <row r="90" spans="1:16" s="32" customFormat="1" ht="19.5" customHeight="1" x14ac:dyDescent="0.25">
      <c r="A90" s="670" t="s">
        <v>53</v>
      </c>
      <c r="C90" s="662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</row>
    <row r="91" spans="1:16" ht="18" customHeight="1" x14ac:dyDescent="0.25">
      <c r="A91" s="683" t="s">
        <v>32</v>
      </c>
      <c r="B91" s="47" t="s">
        <v>394</v>
      </c>
      <c r="C91" s="659" t="s">
        <v>63</v>
      </c>
      <c r="D91" s="660">
        <v>35</v>
      </c>
      <c r="E91" s="660">
        <v>23.888888888888889</v>
      </c>
      <c r="F91" s="660">
        <v>28.680555555555557</v>
      </c>
      <c r="G91" s="660">
        <v>37.222222222222221</v>
      </c>
      <c r="H91" s="660">
        <v>39.868055555555557</v>
      </c>
      <c r="I91" s="660">
        <v>41.616666666666667</v>
      </c>
      <c r="J91" s="660">
        <v>35.715277777777779</v>
      </c>
      <c r="K91" s="660">
        <v>34.883333333333333</v>
      </c>
      <c r="L91" s="660">
        <v>26.987500000000001</v>
      </c>
      <c r="M91" s="660">
        <v>25.763888888888889</v>
      </c>
      <c r="N91" s="660">
        <v>29.317777777777778</v>
      </c>
      <c r="O91" s="660">
        <v>30.916666666666668</v>
      </c>
      <c r="P91" s="661">
        <f t="shared" ref="P91:P127" si="4">AVERAGE(D91:O91)</f>
        <v>32.488402777777786</v>
      </c>
    </row>
    <row r="92" spans="1:16" ht="18" customHeight="1" x14ac:dyDescent="0.25">
      <c r="A92" s="684"/>
      <c r="B92" s="47" t="s">
        <v>395</v>
      </c>
      <c r="C92" s="659" t="s">
        <v>63</v>
      </c>
      <c r="D92" s="660">
        <v>29.583333333333332</v>
      </c>
      <c r="E92" s="660">
        <v>34.791666666666664</v>
      </c>
      <c r="F92" s="660">
        <v>40.430555555555557</v>
      </c>
      <c r="G92" s="660">
        <v>45.013888888888893</v>
      </c>
      <c r="H92" s="660">
        <v>55.555555555555564</v>
      </c>
      <c r="I92" s="660">
        <v>73.571428571428569</v>
      </c>
      <c r="J92" s="660"/>
      <c r="K92" s="660"/>
      <c r="L92" s="660"/>
      <c r="M92" s="660"/>
      <c r="N92" s="660">
        <v>23.666666666666664</v>
      </c>
      <c r="O92" s="660">
        <v>28.80833333333333</v>
      </c>
      <c r="P92" s="661">
        <f t="shared" si="4"/>
        <v>41.427678571428579</v>
      </c>
    </row>
    <row r="93" spans="1:16" ht="21" customHeight="1" x14ac:dyDescent="0.25">
      <c r="A93" s="684"/>
      <c r="B93" s="47" t="s">
        <v>396</v>
      </c>
      <c r="C93" s="659" t="s">
        <v>63</v>
      </c>
      <c r="D93" s="660"/>
      <c r="E93" s="660">
        <v>50</v>
      </c>
      <c r="F93" s="660"/>
      <c r="G93" s="660"/>
      <c r="H93" s="660">
        <v>73.333333333333329</v>
      </c>
      <c r="I93" s="660">
        <v>78.363095238095255</v>
      </c>
      <c r="J93" s="660">
        <v>62.8125</v>
      </c>
      <c r="K93" s="660">
        <v>51.62777777777778</v>
      </c>
      <c r="L93" s="660">
        <v>39.93055555555555</v>
      </c>
      <c r="M93" s="660">
        <v>49.333333333333336</v>
      </c>
      <c r="N93" s="660"/>
      <c r="O93" s="660"/>
      <c r="P93" s="661">
        <f t="shared" si="4"/>
        <v>57.914370748299312</v>
      </c>
    </row>
    <row r="94" spans="1:16" ht="16.5" customHeight="1" x14ac:dyDescent="0.25">
      <c r="A94" s="684"/>
      <c r="B94" s="47" t="s">
        <v>397</v>
      </c>
      <c r="C94" s="659" t="s">
        <v>63</v>
      </c>
      <c r="D94" s="660">
        <v>25</v>
      </c>
      <c r="E94" s="660">
        <v>32.25</v>
      </c>
      <c r="F94" s="660">
        <v>41.5</v>
      </c>
      <c r="G94" s="660">
        <v>52.6875</v>
      </c>
      <c r="H94" s="660">
        <v>69.145833333333329</v>
      </c>
      <c r="I94" s="660">
        <v>71.25</v>
      </c>
      <c r="J94" s="660"/>
      <c r="K94" s="660"/>
      <c r="L94" s="660">
        <v>27.5</v>
      </c>
      <c r="M94" s="660"/>
      <c r="N94" s="660"/>
      <c r="O94" s="660"/>
      <c r="P94" s="661">
        <f t="shared" si="4"/>
        <v>45.619047619047613</v>
      </c>
    </row>
    <row r="95" spans="1:16" ht="18" customHeight="1" x14ac:dyDescent="0.25">
      <c r="A95" s="684"/>
      <c r="B95" s="47" t="s">
        <v>398</v>
      </c>
      <c r="C95" s="659" t="s">
        <v>63</v>
      </c>
      <c r="D95" s="660"/>
      <c r="E95" s="660"/>
      <c r="F95" s="660">
        <v>40</v>
      </c>
      <c r="G95" s="660">
        <v>55</v>
      </c>
      <c r="H95" s="660">
        <v>77.5</v>
      </c>
      <c r="I95" s="660">
        <v>81.361111111111114</v>
      </c>
      <c r="J95" s="660">
        <v>66.881944444444443</v>
      </c>
      <c r="K95" s="660">
        <v>53.022222222222226</v>
      </c>
      <c r="L95" s="660">
        <v>44.666666666666664</v>
      </c>
      <c r="M95" s="660">
        <v>54.375</v>
      </c>
      <c r="N95" s="660">
        <v>65</v>
      </c>
      <c r="O95" s="660"/>
      <c r="P95" s="661">
        <f t="shared" si="4"/>
        <v>59.756327160493839</v>
      </c>
    </row>
    <row r="96" spans="1:16" ht="18" customHeight="1" x14ac:dyDescent="0.25">
      <c r="A96" s="683" t="s">
        <v>34</v>
      </c>
      <c r="B96" s="47" t="s">
        <v>151</v>
      </c>
      <c r="C96" s="659" t="s">
        <v>63</v>
      </c>
      <c r="D96" s="660">
        <v>55</v>
      </c>
      <c r="E96" s="660">
        <v>72</v>
      </c>
      <c r="F96" s="660"/>
      <c r="G96" s="660">
        <v>62.25</v>
      </c>
      <c r="H96" s="660"/>
      <c r="I96" s="660">
        <v>63.071428571428569</v>
      </c>
      <c r="J96" s="660">
        <v>77.5</v>
      </c>
      <c r="K96" s="660">
        <v>81.333333333333329</v>
      </c>
      <c r="L96" s="660">
        <v>76.180555555555557</v>
      </c>
      <c r="M96" s="660">
        <v>66.875</v>
      </c>
      <c r="N96" s="660">
        <v>74.666666666666671</v>
      </c>
      <c r="O96" s="660">
        <v>74.722222222222229</v>
      </c>
      <c r="P96" s="661">
        <f t="shared" si="4"/>
        <v>70.359920634920627</v>
      </c>
    </row>
    <row r="97" spans="1:16" ht="18" customHeight="1" x14ac:dyDescent="0.25">
      <c r="A97" s="684"/>
      <c r="B97" s="47" t="s">
        <v>152</v>
      </c>
      <c r="C97" s="659" t="s">
        <v>63</v>
      </c>
      <c r="D97" s="660"/>
      <c r="E97" s="660">
        <v>42</v>
      </c>
      <c r="F97" s="660"/>
      <c r="G97" s="660">
        <v>50</v>
      </c>
      <c r="H97" s="660">
        <v>3.3333333333333335</v>
      </c>
      <c r="I97" s="660">
        <v>35</v>
      </c>
      <c r="J97" s="660">
        <v>75</v>
      </c>
      <c r="K97" s="660">
        <v>66.833333333333329</v>
      </c>
      <c r="L97" s="660">
        <v>56.5625</v>
      </c>
      <c r="M97" s="660">
        <v>46.666666666666671</v>
      </c>
      <c r="N97" s="660">
        <v>56.666666666666664</v>
      </c>
      <c r="O97" s="660">
        <v>50</v>
      </c>
      <c r="P97" s="661">
        <f t="shared" si="4"/>
        <v>48.206249999999997</v>
      </c>
    </row>
    <row r="98" spans="1:16" ht="18" customHeight="1" x14ac:dyDescent="0.25">
      <c r="A98" s="684"/>
      <c r="B98" s="47" t="s">
        <v>153</v>
      </c>
      <c r="C98" s="659" t="s">
        <v>63</v>
      </c>
      <c r="D98" s="660">
        <v>35</v>
      </c>
      <c r="E98" s="660"/>
      <c r="F98" s="660"/>
      <c r="G98" s="660"/>
      <c r="H98" s="660"/>
      <c r="I98" s="660"/>
      <c r="J98" s="660">
        <v>60</v>
      </c>
      <c r="K98" s="660">
        <v>51.5</v>
      </c>
      <c r="L98" s="660">
        <v>37.291666666666671</v>
      </c>
      <c r="M98" s="660">
        <v>30.666666666666664</v>
      </c>
      <c r="N98" s="660">
        <v>30</v>
      </c>
      <c r="O98" s="660">
        <v>40</v>
      </c>
      <c r="P98" s="661">
        <f t="shared" si="4"/>
        <v>40.636904761904766</v>
      </c>
    </row>
    <row r="99" spans="1:16" ht="18" customHeight="1" x14ac:dyDescent="0.25">
      <c r="A99" s="684"/>
      <c r="B99" s="47" t="s">
        <v>154</v>
      </c>
      <c r="C99" s="659" t="s">
        <v>63</v>
      </c>
      <c r="D99" s="660">
        <v>69.44</v>
      </c>
      <c r="E99" s="660">
        <v>77.556944444444454</v>
      </c>
      <c r="F99" s="660">
        <v>76.530555555555551</v>
      </c>
      <c r="G99" s="660">
        <v>71.105555555555554</v>
      </c>
      <c r="H99" s="660">
        <v>74.655555555555551</v>
      </c>
      <c r="I99" s="660">
        <v>90.65</v>
      </c>
      <c r="J99" s="660">
        <v>96.805555555555557</v>
      </c>
      <c r="K99" s="660">
        <v>96.377777777777766</v>
      </c>
      <c r="L99" s="660">
        <v>89.333333333333329</v>
      </c>
      <c r="M99" s="660">
        <v>94.813888888888883</v>
      </c>
      <c r="N99" s="660">
        <v>96.5</v>
      </c>
      <c r="O99" s="660">
        <v>94.108333333333334</v>
      </c>
      <c r="P99" s="661">
        <f t="shared" si="4"/>
        <v>85.656458333333333</v>
      </c>
    </row>
    <row r="100" spans="1:16" ht="18" customHeight="1" x14ac:dyDescent="0.25">
      <c r="A100" s="684"/>
      <c r="B100" s="47" t="s">
        <v>155</v>
      </c>
      <c r="C100" s="659" t="s">
        <v>63</v>
      </c>
      <c r="D100" s="660">
        <v>50.791666666666671</v>
      </c>
      <c r="E100" s="660">
        <v>53.658333333333324</v>
      </c>
      <c r="F100" s="660">
        <v>56.94444444444445</v>
      </c>
      <c r="G100" s="660">
        <v>54.715277777777771</v>
      </c>
      <c r="H100" s="660">
        <v>55.173611111111114</v>
      </c>
      <c r="I100" s="660">
        <v>66.3</v>
      </c>
      <c r="J100" s="660">
        <v>69.402777777777786</v>
      </c>
      <c r="K100" s="660">
        <v>72.622222222222234</v>
      </c>
      <c r="L100" s="660">
        <v>69.118055555555557</v>
      </c>
      <c r="M100" s="660">
        <v>71.368055555555557</v>
      </c>
      <c r="N100" s="660">
        <v>73.533333333333331</v>
      </c>
      <c r="O100" s="660">
        <v>72.5</v>
      </c>
      <c r="P100" s="661">
        <f t="shared" si="4"/>
        <v>63.843981481481478</v>
      </c>
    </row>
    <row r="101" spans="1:16" ht="18" customHeight="1" x14ac:dyDescent="0.25">
      <c r="A101" s="685"/>
      <c r="B101" s="47" t="s">
        <v>156</v>
      </c>
      <c r="C101" s="659" t="s">
        <v>63</v>
      </c>
      <c r="D101" s="660">
        <v>28.833666666666669</v>
      </c>
      <c r="E101" s="660">
        <v>33.888888888888893</v>
      </c>
      <c r="F101" s="660">
        <v>31.666666666666668</v>
      </c>
      <c r="G101" s="660">
        <v>33.138888888888893</v>
      </c>
      <c r="H101" s="660">
        <v>34.75</v>
      </c>
      <c r="I101" s="660">
        <v>40.222222222222221</v>
      </c>
      <c r="J101" s="660">
        <v>51.597222222222229</v>
      </c>
      <c r="K101" s="660">
        <v>54.199999999999996</v>
      </c>
      <c r="L101" s="660">
        <v>48.236111111111114</v>
      </c>
      <c r="M101" s="660">
        <v>48.078703703703702</v>
      </c>
      <c r="N101" s="660">
        <v>51.916666666666664</v>
      </c>
      <c r="O101" s="660">
        <v>51.333333333333336</v>
      </c>
      <c r="P101" s="661">
        <f t="shared" si="4"/>
        <v>42.321864197530864</v>
      </c>
    </row>
    <row r="102" spans="1:16" ht="18" customHeight="1" x14ac:dyDescent="0.25">
      <c r="B102" s="47" t="s">
        <v>33</v>
      </c>
      <c r="C102" s="659" t="s">
        <v>63</v>
      </c>
      <c r="D102" s="660">
        <v>4.8199999999999994</v>
      </c>
      <c r="E102" s="660">
        <v>5.0263888888888886</v>
      </c>
      <c r="F102" s="660">
        <v>5.2041666666666666</v>
      </c>
      <c r="G102" s="660">
        <v>5.6347222222222229</v>
      </c>
      <c r="H102" s="660">
        <v>5.2763888888888895</v>
      </c>
      <c r="I102" s="660">
        <v>5.514074074074073</v>
      </c>
      <c r="J102" s="660">
        <v>5.0083333333333337</v>
      </c>
      <c r="K102" s="660">
        <v>5.2466666666666679</v>
      </c>
      <c r="L102" s="660">
        <v>5.3555555555555552</v>
      </c>
      <c r="M102" s="660">
        <v>5.2958333333333334</v>
      </c>
      <c r="N102" s="660">
        <v>5.2155555555555564</v>
      </c>
      <c r="O102" s="660">
        <v>6.1016666666666675</v>
      </c>
      <c r="P102" s="661">
        <f t="shared" si="4"/>
        <v>5.308279320987654</v>
      </c>
    </row>
    <row r="103" spans="1:16" ht="18" customHeight="1" x14ac:dyDescent="0.25">
      <c r="A103" s="683" t="s">
        <v>157</v>
      </c>
      <c r="B103" s="47" t="s">
        <v>146</v>
      </c>
      <c r="C103" s="659" t="s">
        <v>80</v>
      </c>
      <c r="D103" s="660">
        <v>105.40277777777777</v>
      </c>
      <c r="E103" s="660">
        <v>96.287878787878796</v>
      </c>
      <c r="F103" s="660">
        <v>98.965277777777771</v>
      </c>
      <c r="G103" s="660">
        <v>90.166666666666671</v>
      </c>
      <c r="H103" s="660">
        <v>67.708333333333329</v>
      </c>
      <c r="I103" s="660">
        <v>49.446428571428569</v>
      </c>
      <c r="J103" s="660">
        <v>44.348484848484851</v>
      </c>
      <c r="K103" s="660">
        <v>57.361111111111114</v>
      </c>
      <c r="L103" s="660">
        <v>74.625</v>
      </c>
      <c r="M103" s="660">
        <v>68.75</v>
      </c>
      <c r="N103" s="660">
        <v>65.7</v>
      </c>
      <c r="O103" s="660">
        <v>73.900000000000006</v>
      </c>
      <c r="P103" s="661">
        <f t="shared" si="4"/>
        <v>74.388496572871574</v>
      </c>
    </row>
    <row r="104" spans="1:16" ht="18" customHeight="1" x14ac:dyDescent="0.25">
      <c r="A104" s="685"/>
      <c r="B104" s="47" t="s">
        <v>158</v>
      </c>
      <c r="C104" s="659" t="s">
        <v>80</v>
      </c>
      <c r="D104" s="660">
        <v>115.98366666666666</v>
      </c>
      <c r="E104" s="660">
        <v>140.06944444444443</v>
      </c>
      <c r="F104" s="660">
        <v>134.00833333333333</v>
      </c>
      <c r="G104" s="660">
        <v>127.46999999999998</v>
      </c>
      <c r="H104" s="660">
        <v>98.416666666666671</v>
      </c>
      <c r="I104" s="660">
        <v>57.539999999999992</v>
      </c>
      <c r="J104" s="660">
        <v>48.330555555555549</v>
      </c>
      <c r="K104" s="660">
        <v>57.60844444444443</v>
      </c>
      <c r="L104" s="660">
        <v>67.163333333333327</v>
      </c>
      <c r="M104" s="660">
        <v>65.566666666666677</v>
      </c>
      <c r="N104" s="660">
        <v>59.797777777777782</v>
      </c>
      <c r="O104" s="660">
        <v>83.066666666666663</v>
      </c>
      <c r="P104" s="661">
        <f t="shared" si="4"/>
        <v>87.918462962962963</v>
      </c>
    </row>
    <row r="105" spans="1:16" ht="18" customHeight="1" x14ac:dyDescent="0.25">
      <c r="A105" s="683" t="s">
        <v>35</v>
      </c>
      <c r="B105" s="47" t="s">
        <v>159</v>
      </c>
      <c r="C105" s="659" t="s">
        <v>63</v>
      </c>
      <c r="D105" s="660">
        <v>83.541333333333327</v>
      </c>
      <c r="E105" s="660">
        <v>86.770833333333329</v>
      </c>
      <c r="F105" s="660">
        <v>97.395833333333329</v>
      </c>
      <c r="G105" s="660">
        <v>69.9861111111111</v>
      </c>
      <c r="H105" s="660">
        <v>78.152777777777771</v>
      </c>
      <c r="I105" s="660">
        <v>72.460000000000008</v>
      </c>
      <c r="J105" s="660">
        <v>69.291666666666671</v>
      </c>
      <c r="K105" s="660">
        <v>68.25555555555556</v>
      </c>
      <c r="L105" s="660">
        <v>75.347222222222214</v>
      </c>
      <c r="M105" s="660">
        <v>82.972222222222214</v>
      </c>
      <c r="N105" s="660">
        <v>78.327777777777769</v>
      </c>
      <c r="O105" s="660">
        <v>76.424999999999983</v>
      </c>
      <c r="P105" s="661">
        <f t="shared" si="4"/>
        <v>78.243861111111087</v>
      </c>
    </row>
    <row r="106" spans="1:16" ht="18" customHeight="1" x14ac:dyDescent="0.25">
      <c r="A106" s="684"/>
      <c r="B106" s="47" t="s">
        <v>160</v>
      </c>
      <c r="C106" s="659" t="s">
        <v>63</v>
      </c>
      <c r="D106" s="660">
        <v>56.108000000000004</v>
      </c>
      <c r="E106" s="660">
        <v>53.708333333333336</v>
      </c>
      <c r="F106" s="660">
        <v>60.819444444444436</v>
      </c>
      <c r="G106" s="660">
        <v>52.020833333333336</v>
      </c>
      <c r="H106" s="660">
        <v>54.993055555555564</v>
      </c>
      <c r="I106" s="660">
        <v>51.344444444444449</v>
      </c>
      <c r="J106" s="660">
        <v>52.430555555555564</v>
      </c>
      <c r="K106" s="660">
        <v>54.1</v>
      </c>
      <c r="L106" s="660">
        <v>56.826388888888886</v>
      </c>
      <c r="M106" s="660">
        <v>60.229166666666664</v>
      </c>
      <c r="N106" s="660">
        <v>58.033333333333331</v>
      </c>
      <c r="O106" s="660">
        <v>56.091666666666661</v>
      </c>
      <c r="P106" s="661">
        <f t="shared" si="4"/>
        <v>55.558768518518519</v>
      </c>
    </row>
    <row r="107" spans="1:16" ht="21.75" customHeight="1" x14ac:dyDescent="0.25">
      <c r="A107" s="684"/>
      <c r="B107" s="47" t="s">
        <v>161</v>
      </c>
      <c r="C107" s="659" t="s">
        <v>63</v>
      </c>
      <c r="D107" s="660"/>
      <c r="E107" s="660">
        <v>113.33333333333333</v>
      </c>
      <c r="F107" s="660">
        <v>120.45454545454545</v>
      </c>
      <c r="G107" s="660">
        <v>121.25</v>
      </c>
      <c r="H107" s="660">
        <v>117.72727272727273</v>
      </c>
      <c r="I107" s="660">
        <v>103.46153846153847</v>
      </c>
      <c r="J107" s="660">
        <v>100</v>
      </c>
      <c r="K107" s="660">
        <v>101.42857142857143</v>
      </c>
      <c r="L107" s="660">
        <v>104.09090909090909</v>
      </c>
      <c r="M107" s="660">
        <v>108.33333333333333</v>
      </c>
      <c r="N107" s="660">
        <v>103.57142857142857</v>
      </c>
      <c r="O107" s="660">
        <v>101.42857142857143</v>
      </c>
      <c r="P107" s="661">
        <f t="shared" si="4"/>
        <v>108.64359125722763</v>
      </c>
    </row>
    <row r="108" spans="1:16" ht="21.75" customHeight="1" x14ac:dyDescent="0.25">
      <c r="A108" s="685"/>
      <c r="B108" s="47" t="s">
        <v>162</v>
      </c>
      <c r="C108" s="659" t="s">
        <v>63</v>
      </c>
      <c r="D108" s="660"/>
      <c r="E108" s="660"/>
      <c r="F108" s="660">
        <v>100</v>
      </c>
      <c r="G108" s="660"/>
      <c r="H108" s="660"/>
      <c r="I108" s="660">
        <v>61.428571428571431</v>
      </c>
      <c r="J108" s="660">
        <v>65</v>
      </c>
      <c r="K108" s="660">
        <v>68.571428571428569</v>
      </c>
      <c r="L108" s="660">
        <v>80.555555555555557</v>
      </c>
      <c r="M108" s="660">
        <v>92.5</v>
      </c>
      <c r="N108" s="660">
        <v>81.538461538461533</v>
      </c>
      <c r="O108" s="660">
        <v>80</v>
      </c>
      <c r="P108" s="661">
        <f t="shared" si="4"/>
        <v>78.699252136752136</v>
      </c>
    </row>
    <row r="109" spans="1:16" ht="18" customHeight="1" x14ac:dyDescent="0.25">
      <c r="A109" s="683" t="s">
        <v>163</v>
      </c>
      <c r="B109" s="47" t="s">
        <v>164</v>
      </c>
      <c r="C109" s="659" t="s">
        <v>80</v>
      </c>
      <c r="D109" s="660">
        <v>90.4</v>
      </c>
      <c r="E109" s="660">
        <v>100.59166666666668</v>
      </c>
      <c r="F109" s="660">
        <v>104.28888888888888</v>
      </c>
      <c r="G109" s="660">
        <v>124.58888888888889</v>
      </c>
      <c r="H109" s="660">
        <v>143.95833333333331</v>
      </c>
      <c r="I109" s="660">
        <v>155.60444444444448</v>
      </c>
      <c r="J109" s="660">
        <v>148.52777777777774</v>
      </c>
      <c r="K109" s="660">
        <v>134.36666666666665</v>
      </c>
      <c r="L109" s="660">
        <v>115.56666666666666</v>
      </c>
      <c r="M109" s="660">
        <v>90.555555555555543</v>
      </c>
      <c r="N109" s="660">
        <v>88.944444444444443</v>
      </c>
      <c r="O109" s="660">
        <v>97.41</v>
      </c>
      <c r="P109" s="661">
        <f t="shared" si="4"/>
        <v>116.23361111111109</v>
      </c>
    </row>
    <row r="110" spans="1:16" ht="18" customHeight="1" x14ac:dyDescent="0.25">
      <c r="A110" s="685"/>
      <c r="B110" s="47" t="s">
        <v>165</v>
      </c>
      <c r="C110" s="659" t="s">
        <v>80</v>
      </c>
      <c r="D110" s="660">
        <v>88.041666666666671</v>
      </c>
      <c r="E110" s="660">
        <v>104.22222222222223</v>
      </c>
      <c r="F110" s="660">
        <v>121.7638888888889</v>
      </c>
      <c r="G110" s="660">
        <v>131.9388888888889</v>
      </c>
      <c r="H110" s="660">
        <v>161.13888888888889</v>
      </c>
      <c r="I110" s="660">
        <v>190.47777777777776</v>
      </c>
      <c r="J110" s="660">
        <v>182.3125</v>
      </c>
      <c r="K110" s="660">
        <v>162.46111111111111</v>
      </c>
      <c r="L110" s="660">
        <v>132.23333333333332</v>
      </c>
      <c r="M110" s="660">
        <v>124.60138888888888</v>
      </c>
      <c r="N110" s="660">
        <v>126.59333333333332</v>
      </c>
      <c r="O110" s="660">
        <v>129.345</v>
      </c>
      <c r="P110" s="661">
        <f t="shared" si="4"/>
        <v>137.92749999999998</v>
      </c>
    </row>
    <row r="111" spans="1:16" ht="18" customHeight="1" x14ac:dyDescent="0.25">
      <c r="A111" s="683" t="s">
        <v>36</v>
      </c>
      <c r="B111" s="47" t="s">
        <v>166</v>
      </c>
      <c r="C111" s="659" t="s">
        <v>63</v>
      </c>
      <c r="D111" s="660">
        <v>72.900000000000006</v>
      </c>
      <c r="E111" s="660">
        <v>76.611111111111114</v>
      </c>
      <c r="F111" s="660">
        <v>72.902777777777786</v>
      </c>
      <c r="G111" s="660">
        <v>63.111111111111107</v>
      </c>
      <c r="H111" s="660">
        <v>68.0763888888889</v>
      </c>
      <c r="I111" s="660">
        <v>64.805555555555557</v>
      </c>
      <c r="J111" s="660">
        <v>75.895833333333343</v>
      </c>
      <c r="K111" s="660">
        <v>88.183333333333337</v>
      </c>
      <c r="L111" s="660">
        <v>97.444444444444443</v>
      </c>
      <c r="M111" s="660">
        <v>88.5</v>
      </c>
      <c r="N111" s="660">
        <v>81.477777777777789</v>
      </c>
      <c r="O111" s="660">
        <v>85.783333333333346</v>
      </c>
      <c r="P111" s="661">
        <f t="shared" si="4"/>
        <v>77.974305555555546</v>
      </c>
    </row>
    <row r="112" spans="1:16" ht="18" customHeight="1" x14ac:dyDescent="0.25">
      <c r="A112" s="685"/>
      <c r="B112" s="47" t="s">
        <v>167</v>
      </c>
      <c r="C112" s="659" t="s">
        <v>63</v>
      </c>
      <c r="D112" s="660">
        <v>50.516333333333328</v>
      </c>
      <c r="E112" s="660">
        <v>51.208333333333336</v>
      </c>
      <c r="F112" s="660">
        <v>50.770833333333336</v>
      </c>
      <c r="G112" s="660">
        <v>46.013888888888886</v>
      </c>
      <c r="H112" s="660">
        <v>47.93518518518519</v>
      </c>
      <c r="I112" s="660">
        <v>45.766666666666666</v>
      </c>
      <c r="J112" s="660">
        <v>54.131944444444436</v>
      </c>
      <c r="K112" s="660">
        <v>67.955555555555549</v>
      </c>
      <c r="L112" s="660">
        <v>70.0625</v>
      </c>
      <c r="M112" s="660">
        <v>59.888888888888893</v>
      </c>
      <c r="N112" s="660">
        <v>61.29</v>
      </c>
      <c r="O112" s="660">
        <v>63.083333333333336</v>
      </c>
      <c r="P112" s="661">
        <f t="shared" si="4"/>
        <v>55.71862191358025</v>
      </c>
    </row>
    <row r="113" spans="1:16" ht="18" customHeight="1" x14ac:dyDescent="0.25">
      <c r="B113" s="47" t="s">
        <v>62</v>
      </c>
      <c r="C113" s="659" t="s">
        <v>63</v>
      </c>
      <c r="D113" s="660">
        <v>22.166666666666668</v>
      </c>
      <c r="E113" s="660">
        <v>19.486111111111111</v>
      </c>
      <c r="F113" s="660">
        <v>21.980555555555554</v>
      </c>
      <c r="G113" s="660">
        <v>23.111111111111111</v>
      </c>
      <c r="H113" s="660">
        <v>24.375</v>
      </c>
      <c r="I113" s="660">
        <v>24.766666666666666</v>
      </c>
      <c r="J113" s="660">
        <v>20</v>
      </c>
      <c r="K113" s="660">
        <v>13</v>
      </c>
      <c r="L113" s="660">
        <v>21.305555555555557</v>
      </c>
      <c r="M113" s="660">
        <v>20.402777777777782</v>
      </c>
      <c r="N113" s="660">
        <v>21.803703703703704</v>
      </c>
      <c r="O113" s="660">
        <v>23.541666666666668</v>
      </c>
      <c r="P113" s="661">
        <f t="shared" si="4"/>
        <v>21.328317901234566</v>
      </c>
    </row>
    <row r="114" spans="1:16" ht="18" customHeight="1" x14ac:dyDescent="0.25">
      <c r="A114" s="683" t="s">
        <v>37</v>
      </c>
      <c r="B114" s="47" t="s">
        <v>168</v>
      </c>
      <c r="C114" s="659" t="s">
        <v>63</v>
      </c>
      <c r="D114" s="660">
        <v>347.75</v>
      </c>
      <c r="E114" s="660">
        <v>374.65277777777777</v>
      </c>
      <c r="F114" s="660">
        <v>373.64583333333331</v>
      </c>
      <c r="G114" s="660">
        <v>304.6875</v>
      </c>
      <c r="H114" s="660">
        <v>273.36805555555554</v>
      </c>
      <c r="I114" s="660">
        <v>269.36111111111109</v>
      </c>
      <c r="J114" s="660">
        <v>255.9722222222222</v>
      </c>
      <c r="K114" s="660">
        <v>293.1111111111112</v>
      </c>
      <c r="L114" s="660">
        <v>276.87500000000006</v>
      </c>
      <c r="M114" s="660">
        <v>278.54166666666669</v>
      </c>
      <c r="N114" s="660">
        <v>309.11666666666667</v>
      </c>
      <c r="O114" s="660">
        <v>323.66666666666669</v>
      </c>
      <c r="P114" s="661">
        <f t="shared" si="4"/>
        <v>306.72905092592595</v>
      </c>
    </row>
    <row r="115" spans="1:16" ht="18" customHeight="1" x14ac:dyDescent="0.25">
      <c r="A115" s="684"/>
      <c r="B115" s="47" t="s">
        <v>169</v>
      </c>
      <c r="C115" s="659" t="s">
        <v>63</v>
      </c>
      <c r="D115" s="660">
        <v>227.47299999999996</v>
      </c>
      <c r="E115" s="660">
        <v>243.2847222222222</v>
      </c>
      <c r="F115" s="660">
        <v>251.11111111111109</v>
      </c>
      <c r="G115" s="660">
        <v>201.16249999999999</v>
      </c>
      <c r="H115" s="660">
        <v>184.89444444444447</v>
      </c>
      <c r="I115" s="660">
        <v>188.62666666666667</v>
      </c>
      <c r="J115" s="660">
        <v>183.57500000000005</v>
      </c>
      <c r="K115" s="660">
        <v>215.9111111111111</v>
      </c>
      <c r="L115" s="660">
        <v>197.05972222222223</v>
      </c>
      <c r="M115" s="660">
        <v>200.13888888888889</v>
      </c>
      <c r="N115" s="660">
        <v>213.06666666666666</v>
      </c>
      <c r="O115" s="660">
        <v>243.75</v>
      </c>
      <c r="P115" s="661">
        <f t="shared" si="4"/>
        <v>212.50448611111111</v>
      </c>
    </row>
    <row r="116" spans="1:16" ht="16.5" customHeight="1" x14ac:dyDescent="0.25">
      <c r="A116" s="685"/>
      <c r="B116" s="47" t="s">
        <v>170</v>
      </c>
      <c r="C116" s="659" t="s">
        <v>63</v>
      </c>
      <c r="D116" s="660">
        <v>147.62466666666668</v>
      </c>
      <c r="E116" s="660">
        <v>152.13194444444446</v>
      </c>
      <c r="F116" s="660">
        <v>170.52083333333334</v>
      </c>
      <c r="G116" s="660">
        <v>126.45833333333333</v>
      </c>
      <c r="H116" s="660">
        <v>102.0486111111111</v>
      </c>
      <c r="I116" s="660">
        <v>118.90555555555555</v>
      </c>
      <c r="J116" s="660">
        <v>110.01666666666669</v>
      </c>
      <c r="K116" s="660">
        <v>125.29</v>
      </c>
      <c r="L116" s="660">
        <v>130.43055555555554</v>
      </c>
      <c r="M116" s="660">
        <v>128.19444444444446</v>
      </c>
      <c r="N116" s="660">
        <v>126.78333333333333</v>
      </c>
      <c r="O116" s="660">
        <v>161.12499999999997</v>
      </c>
      <c r="P116" s="661">
        <f t="shared" si="4"/>
        <v>133.29416203703704</v>
      </c>
    </row>
    <row r="117" spans="1:16" ht="18.75" customHeight="1" x14ac:dyDescent="0.25">
      <c r="A117" s="683" t="s">
        <v>171</v>
      </c>
      <c r="B117" s="47" t="s">
        <v>54</v>
      </c>
      <c r="C117" s="659" t="s">
        <v>63</v>
      </c>
      <c r="D117" s="660"/>
      <c r="E117" s="660">
        <v>35</v>
      </c>
      <c r="F117" s="660">
        <v>37.118055555555557</v>
      </c>
      <c r="G117" s="660">
        <v>32.826388888888886</v>
      </c>
      <c r="H117" s="660">
        <v>31.076388888888886</v>
      </c>
      <c r="I117" s="660">
        <v>27.434444444444445</v>
      </c>
      <c r="J117" s="660">
        <v>25.022222222222222</v>
      </c>
      <c r="K117" s="660">
        <v>30.138888888888889</v>
      </c>
      <c r="L117" s="660">
        <v>30</v>
      </c>
      <c r="M117" s="660">
        <v>30.833333333333332</v>
      </c>
      <c r="N117" s="660"/>
      <c r="O117" s="660"/>
      <c r="P117" s="661">
        <f t="shared" si="4"/>
        <v>31.049969135802467</v>
      </c>
    </row>
    <row r="118" spans="1:16" ht="18" customHeight="1" x14ac:dyDescent="0.25">
      <c r="A118" s="684"/>
      <c r="B118" s="47" t="s">
        <v>172</v>
      </c>
      <c r="C118" s="659" t="s">
        <v>63</v>
      </c>
      <c r="D118" s="660">
        <v>17.207916666666666</v>
      </c>
      <c r="E118" s="660">
        <v>17.798611111111111</v>
      </c>
      <c r="F118" s="660">
        <v>16.845833333333335</v>
      </c>
      <c r="G118" s="660">
        <v>17.361111111111111</v>
      </c>
      <c r="H118" s="660">
        <v>20.161111111111108</v>
      </c>
      <c r="I118" s="660">
        <v>17.31111111111111</v>
      </c>
      <c r="J118" s="660">
        <v>20.984848484848484</v>
      </c>
      <c r="K118" s="660">
        <v>17.5</v>
      </c>
      <c r="L118" s="660">
        <v>15</v>
      </c>
      <c r="M118" s="660"/>
      <c r="N118" s="660"/>
      <c r="O118" s="660">
        <v>11.666666666666666</v>
      </c>
      <c r="P118" s="661">
        <f t="shared" si="4"/>
        <v>17.183720959595959</v>
      </c>
    </row>
    <row r="119" spans="1:16" ht="18" customHeight="1" x14ac:dyDescent="0.25">
      <c r="A119" s="684"/>
      <c r="B119" s="47" t="s">
        <v>399</v>
      </c>
      <c r="C119" s="659" t="s">
        <v>63</v>
      </c>
      <c r="D119" s="660">
        <v>22.018518518518519</v>
      </c>
      <c r="E119" s="660">
        <v>23</v>
      </c>
      <c r="F119" s="660">
        <v>21.513888888888886</v>
      </c>
      <c r="G119" s="660">
        <v>21.893055555555559</v>
      </c>
      <c r="H119" s="660">
        <v>21.548611111111111</v>
      </c>
      <c r="I119" s="660">
        <v>20.588888888888892</v>
      </c>
      <c r="J119" s="660">
        <v>21.583333333333332</v>
      </c>
      <c r="K119" s="660">
        <v>23.75</v>
      </c>
      <c r="L119" s="660">
        <v>20</v>
      </c>
      <c r="M119" s="660">
        <v>25</v>
      </c>
      <c r="N119" s="660"/>
      <c r="O119" s="660">
        <v>26.333333333333336</v>
      </c>
      <c r="P119" s="661">
        <f t="shared" si="4"/>
        <v>22.47542087542088</v>
      </c>
    </row>
    <row r="120" spans="1:16" ht="18" customHeight="1" x14ac:dyDescent="0.25">
      <c r="A120" s="684"/>
      <c r="B120" s="47" t="s">
        <v>174</v>
      </c>
      <c r="C120" s="659" t="s">
        <v>63</v>
      </c>
      <c r="D120" s="660">
        <v>11.066666666666666</v>
      </c>
      <c r="E120" s="660">
        <v>12.681818181818182</v>
      </c>
      <c r="F120" s="660">
        <v>7.916666666666667</v>
      </c>
      <c r="G120" s="660">
        <v>6.833333333333333</v>
      </c>
      <c r="H120" s="660">
        <v>7.1527777777777786</v>
      </c>
      <c r="I120" s="660">
        <v>7.7744444444444447</v>
      </c>
      <c r="J120" s="660">
        <v>6.3472222222222223</v>
      </c>
      <c r="K120" s="660">
        <v>11.333333333333334</v>
      </c>
      <c r="L120" s="660">
        <v>10</v>
      </c>
      <c r="M120" s="660"/>
      <c r="N120" s="660"/>
      <c r="O120" s="660">
        <v>10</v>
      </c>
      <c r="P120" s="661">
        <f t="shared" si="4"/>
        <v>9.1106262626262637</v>
      </c>
    </row>
    <row r="121" spans="1:16" ht="18" customHeight="1" x14ac:dyDescent="0.25">
      <c r="A121" s="684"/>
      <c r="B121" s="47" t="s">
        <v>175</v>
      </c>
      <c r="C121" s="659" t="s">
        <v>63</v>
      </c>
      <c r="D121" s="660">
        <v>16</v>
      </c>
      <c r="E121" s="660">
        <v>14.888888888888889</v>
      </c>
      <c r="F121" s="660">
        <v>15.638888888888891</v>
      </c>
      <c r="G121" s="660">
        <v>14.222222222222221</v>
      </c>
      <c r="H121" s="660">
        <v>14.25</v>
      </c>
      <c r="I121" s="660">
        <v>14.25</v>
      </c>
      <c r="J121" s="660">
        <v>16.7</v>
      </c>
      <c r="K121" s="660"/>
      <c r="L121" s="660">
        <v>17.5</v>
      </c>
      <c r="M121" s="660">
        <v>17.5</v>
      </c>
      <c r="N121" s="660"/>
      <c r="O121" s="660"/>
      <c r="P121" s="661">
        <f t="shared" si="4"/>
        <v>15.66111111111111</v>
      </c>
    </row>
    <row r="122" spans="1:16" ht="15.75" customHeight="1" x14ac:dyDescent="0.25">
      <c r="A122" s="684"/>
      <c r="B122" s="47" t="s">
        <v>176</v>
      </c>
      <c r="C122" s="659" t="s">
        <v>63</v>
      </c>
      <c r="D122" s="660">
        <v>50</v>
      </c>
      <c r="E122" s="660">
        <v>38.095238095238095</v>
      </c>
      <c r="F122" s="660">
        <v>34.861111111111107</v>
      </c>
      <c r="G122" s="660">
        <v>33.472222222222221</v>
      </c>
      <c r="H122" s="660">
        <v>29.479166666666668</v>
      </c>
      <c r="I122" s="660">
        <v>31.238888888888887</v>
      </c>
      <c r="J122" s="660">
        <v>28.652777777777775</v>
      </c>
      <c r="K122" s="660">
        <v>26.858888888888892</v>
      </c>
      <c r="L122" s="660">
        <v>33.564814814814817</v>
      </c>
      <c r="M122" s="660">
        <v>43.625</v>
      </c>
      <c r="N122" s="660">
        <v>44.160256410256416</v>
      </c>
      <c r="O122" s="660">
        <v>50</v>
      </c>
      <c r="P122" s="661">
        <f t="shared" si="4"/>
        <v>37.000697072988743</v>
      </c>
    </row>
    <row r="123" spans="1:16" ht="19.5" customHeight="1" x14ac:dyDescent="0.25">
      <c r="A123" s="685"/>
      <c r="B123" s="47" t="s">
        <v>400</v>
      </c>
      <c r="C123" s="659" t="s">
        <v>63</v>
      </c>
      <c r="D123" s="660"/>
      <c r="E123" s="660">
        <v>18.180555555555554</v>
      </c>
      <c r="F123" s="660">
        <v>17.458333333333332</v>
      </c>
      <c r="G123" s="660">
        <v>18.696969696969699</v>
      </c>
      <c r="H123" s="660">
        <v>18.136363636363637</v>
      </c>
      <c r="I123" s="660">
        <v>10.544444444444444</v>
      </c>
      <c r="J123" s="660">
        <v>7.2</v>
      </c>
      <c r="K123" s="660"/>
      <c r="L123" s="660"/>
      <c r="M123" s="660"/>
      <c r="N123" s="660"/>
      <c r="O123" s="660">
        <v>10</v>
      </c>
      <c r="P123" s="661">
        <f t="shared" si="4"/>
        <v>14.316666666666668</v>
      </c>
    </row>
    <row r="124" spans="1:16" ht="18" customHeight="1" x14ac:dyDescent="0.25">
      <c r="B124" s="47" t="s">
        <v>38</v>
      </c>
      <c r="C124" s="659" t="s">
        <v>80</v>
      </c>
      <c r="D124" s="660">
        <v>92.665333333333336</v>
      </c>
      <c r="E124" s="660">
        <v>118.80555555555559</v>
      </c>
      <c r="F124" s="660">
        <v>127.96666666666665</v>
      </c>
      <c r="G124" s="660">
        <v>150.06944444444446</v>
      </c>
      <c r="H124" s="660">
        <v>110.89722222222223</v>
      </c>
      <c r="I124" s="660">
        <v>118.45333333333335</v>
      </c>
      <c r="J124" s="660">
        <v>130.26388888888889</v>
      </c>
      <c r="K124" s="660">
        <v>153.35111111111109</v>
      </c>
      <c r="L124" s="660">
        <v>157.1</v>
      </c>
      <c r="M124" s="660">
        <v>180.82777777777775</v>
      </c>
      <c r="N124" s="660">
        <v>181.74888888888887</v>
      </c>
      <c r="O124" s="660">
        <v>171.69666666666666</v>
      </c>
      <c r="P124" s="661">
        <f t="shared" si="4"/>
        <v>141.15382407407407</v>
      </c>
    </row>
    <row r="125" spans="1:16" ht="18" customHeight="1" x14ac:dyDescent="0.25">
      <c r="A125" s="683" t="s">
        <v>60</v>
      </c>
      <c r="B125" s="47" t="s">
        <v>177</v>
      </c>
      <c r="C125" s="659" t="s">
        <v>63</v>
      </c>
      <c r="D125" s="660">
        <v>35.75</v>
      </c>
      <c r="E125" s="660">
        <v>35.733796296296298</v>
      </c>
      <c r="F125" s="660">
        <v>35.125</v>
      </c>
      <c r="G125" s="660">
        <v>36.201388888888893</v>
      </c>
      <c r="H125" s="660">
        <v>35.375000000000007</v>
      </c>
      <c r="I125" s="660">
        <v>33.572222222222223</v>
      </c>
      <c r="J125" s="660">
        <v>32.625</v>
      </c>
      <c r="K125" s="660">
        <v>36.544444444444444</v>
      </c>
      <c r="L125" s="660">
        <v>38.888888888888893</v>
      </c>
      <c r="M125" s="660">
        <v>42.173611111111107</v>
      </c>
      <c r="N125" s="660">
        <v>42.354444444444439</v>
      </c>
      <c r="O125" s="660">
        <v>39.351666666666667</v>
      </c>
      <c r="P125" s="661">
        <f t="shared" si="4"/>
        <v>36.974621913580243</v>
      </c>
    </row>
    <row r="126" spans="1:16" ht="18" customHeight="1" x14ac:dyDescent="0.25">
      <c r="A126" s="685"/>
      <c r="B126" s="47" t="s">
        <v>178</v>
      </c>
      <c r="C126" s="659" t="s">
        <v>63</v>
      </c>
      <c r="D126" s="660">
        <v>22.024999999999999</v>
      </c>
      <c r="E126" s="660">
        <v>24.541666666666668</v>
      </c>
      <c r="F126" s="660">
        <v>24.611111111111111</v>
      </c>
      <c r="G126" s="660">
        <v>24.006944444444443</v>
      </c>
      <c r="H126" s="660">
        <v>21.381944444444446</v>
      </c>
      <c r="I126" s="660">
        <v>20.694444444444443</v>
      </c>
      <c r="J126" s="660">
        <v>21.305555555555554</v>
      </c>
      <c r="K126" s="660">
        <v>24.277777777777779</v>
      </c>
      <c r="L126" s="660">
        <v>27.152777777777775</v>
      </c>
      <c r="M126" s="660">
        <v>30.847222222222225</v>
      </c>
      <c r="N126" s="660">
        <v>27.494444444444447</v>
      </c>
      <c r="O126" s="660">
        <v>29.416666666666664</v>
      </c>
      <c r="P126" s="661">
        <f t="shared" si="4"/>
        <v>24.812962962962967</v>
      </c>
    </row>
    <row r="127" spans="1:16" ht="18" customHeight="1" x14ac:dyDescent="0.25">
      <c r="A127" s="667"/>
      <c r="B127" s="47" t="s">
        <v>61</v>
      </c>
      <c r="C127" s="659" t="s">
        <v>81</v>
      </c>
      <c r="D127" s="660">
        <v>49.050000000000004</v>
      </c>
      <c r="E127" s="660">
        <v>53.152777777777779</v>
      </c>
      <c r="F127" s="660">
        <v>49.58506944444445</v>
      </c>
      <c r="G127" s="660">
        <v>47.635416666666664</v>
      </c>
      <c r="H127" s="660">
        <v>48.5</v>
      </c>
      <c r="I127" s="660">
        <v>47.611111111111107</v>
      </c>
      <c r="J127" s="660">
        <v>45.902777777777771</v>
      </c>
      <c r="K127" s="660">
        <v>46.805555555555557</v>
      </c>
      <c r="L127" s="660">
        <v>45.625</v>
      </c>
      <c r="M127" s="660">
        <v>51.111111111111114</v>
      </c>
      <c r="N127" s="660">
        <v>56.305555555555557</v>
      </c>
      <c r="O127" s="660">
        <v>62.816666666666677</v>
      </c>
      <c r="P127" s="661">
        <f t="shared" si="4"/>
        <v>50.341753472222223</v>
      </c>
    </row>
    <row r="128" spans="1:16" x14ac:dyDescent="0.25">
      <c r="B128" s="15"/>
      <c r="C128" s="81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4"/>
    </row>
    <row r="129" spans="1:16" x14ac:dyDescent="0.25">
      <c r="B129" s="15"/>
      <c r="C129" s="81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"/>
    </row>
    <row r="130" spans="1:16" ht="57" customHeight="1" x14ac:dyDescent="0.3">
      <c r="A130" s="686" t="s">
        <v>387</v>
      </c>
      <c r="B130" s="686"/>
      <c r="C130" s="686"/>
      <c r="D130" s="686"/>
      <c r="E130" s="686"/>
      <c r="F130" s="686"/>
      <c r="G130" s="686"/>
      <c r="H130" s="686"/>
      <c r="I130" s="686"/>
      <c r="J130" s="686"/>
      <c r="K130" s="686"/>
      <c r="L130" s="686"/>
      <c r="M130" s="686"/>
      <c r="N130" s="686"/>
      <c r="O130" s="686"/>
      <c r="P130" s="686"/>
    </row>
    <row r="131" spans="1:16" ht="18" customHeight="1" x14ac:dyDescent="0.3">
      <c r="A131" s="686" t="str">
        <f>A3</f>
        <v>Mercados de Santo Domingo, Enero-Diciembre 2022, (En RD$)</v>
      </c>
      <c r="B131" s="686"/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</row>
    <row r="132" spans="1:16" ht="3" customHeight="1" x14ac:dyDescent="0.25">
      <c r="B132" s="8"/>
      <c r="C132" s="7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" customHeight="1" x14ac:dyDescent="0.25">
      <c r="A133" s="687" t="s">
        <v>0</v>
      </c>
      <c r="B133" s="688"/>
      <c r="C133" s="653" t="s">
        <v>41</v>
      </c>
      <c r="D133" s="653"/>
      <c r="E133" s="653"/>
      <c r="F133" s="653"/>
      <c r="G133" s="653"/>
      <c r="H133" s="653"/>
      <c r="I133" s="653"/>
      <c r="J133" s="653"/>
      <c r="K133" s="653"/>
      <c r="L133" s="653"/>
      <c r="M133" s="653"/>
      <c r="N133" s="653"/>
      <c r="O133" s="653"/>
      <c r="P133" s="653"/>
    </row>
    <row r="134" spans="1:16" ht="21" customHeight="1" x14ac:dyDescent="0.25">
      <c r="A134" s="687"/>
      <c r="B134" s="688"/>
      <c r="C134" s="655" t="s">
        <v>85</v>
      </c>
      <c r="D134" s="655" t="s">
        <v>1</v>
      </c>
      <c r="E134" s="655" t="s">
        <v>2</v>
      </c>
      <c r="F134" s="655" t="s">
        <v>3</v>
      </c>
      <c r="G134" s="655" t="s">
        <v>4</v>
      </c>
      <c r="H134" s="655" t="s">
        <v>5</v>
      </c>
      <c r="I134" s="655" t="s">
        <v>6</v>
      </c>
      <c r="J134" s="655" t="s">
        <v>7</v>
      </c>
      <c r="K134" s="655" t="s">
        <v>8</v>
      </c>
      <c r="L134" s="655" t="s">
        <v>9</v>
      </c>
      <c r="M134" s="655" t="s">
        <v>389</v>
      </c>
      <c r="N134" s="655" t="s">
        <v>11</v>
      </c>
      <c r="O134" s="655" t="s">
        <v>12</v>
      </c>
      <c r="P134" s="655" t="s">
        <v>13</v>
      </c>
    </row>
    <row r="135" spans="1:16" s="32" customFormat="1" ht="17.25" customHeight="1" x14ac:dyDescent="0.2">
      <c r="A135" s="671" t="s">
        <v>64</v>
      </c>
      <c r="C135" s="672"/>
      <c r="D135" s="679">
        <f>SUM(D136+D137+D139)/3</f>
        <v>174.50555555555556</v>
      </c>
      <c r="E135" s="679">
        <f t="shared" ref="E135:O135" si="5">SUM(E136+E137+E139)/3</f>
        <v>180</v>
      </c>
      <c r="F135" s="679">
        <f t="shared" si="5"/>
        <v>186.31018518518522</v>
      </c>
      <c r="G135" s="679">
        <f t="shared" si="5"/>
        <v>191.74537037037041</v>
      </c>
      <c r="H135" s="679">
        <f t="shared" si="5"/>
        <v>188.25694444444443</v>
      </c>
      <c r="I135" s="679">
        <f t="shared" si="5"/>
        <v>181.32777777777778</v>
      </c>
      <c r="J135" s="679">
        <f t="shared" si="5"/>
        <v>184.59722222222226</v>
      </c>
      <c r="K135" s="679">
        <f t="shared" si="5"/>
        <v>187.69629629629631</v>
      </c>
      <c r="L135" s="679">
        <f t="shared" si="5"/>
        <v>184.70833333333334</v>
      </c>
      <c r="M135" s="679">
        <f t="shared" si="5"/>
        <v>190.47685185185185</v>
      </c>
      <c r="N135" s="679">
        <f t="shared" si="5"/>
        <v>188.3962962962963</v>
      </c>
      <c r="O135" s="679">
        <f t="shared" si="5"/>
        <v>190.94166666666669</v>
      </c>
      <c r="P135" s="51"/>
    </row>
    <row r="136" spans="1:16" ht="21.75" customHeight="1" x14ac:dyDescent="0.25">
      <c r="A136" s="689" t="s">
        <v>179</v>
      </c>
      <c r="B136" s="47" t="s">
        <v>180</v>
      </c>
      <c r="C136" s="659" t="s">
        <v>14</v>
      </c>
      <c r="D136" s="660">
        <v>175.07499999999999</v>
      </c>
      <c r="E136" s="660">
        <v>177.08333333333334</v>
      </c>
      <c r="F136" s="660">
        <v>182.95833333333334</v>
      </c>
      <c r="G136" s="660">
        <v>190.4027777777778</v>
      </c>
      <c r="H136" s="660">
        <v>189.12499999999997</v>
      </c>
      <c r="I136" s="660">
        <v>182.57777777777781</v>
      </c>
      <c r="J136" s="660">
        <v>186.11111111111111</v>
      </c>
      <c r="K136" s="660">
        <v>186.3055555555556</v>
      </c>
      <c r="L136" s="660">
        <v>181.91666666666666</v>
      </c>
      <c r="M136" s="660">
        <v>185.56944444444443</v>
      </c>
      <c r="N136" s="660">
        <v>185.61111111111111</v>
      </c>
      <c r="O136" s="660">
        <v>186.68333333333334</v>
      </c>
      <c r="P136" s="661">
        <f>AVERAGE(D136:O136)</f>
        <v>184.11828703703705</v>
      </c>
    </row>
    <row r="137" spans="1:16" ht="21.75" customHeight="1" x14ac:dyDescent="0.25">
      <c r="A137" s="690"/>
      <c r="B137" s="47" t="s">
        <v>181</v>
      </c>
      <c r="C137" s="659" t="s">
        <v>14</v>
      </c>
      <c r="D137" s="660">
        <v>174.77499999999998</v>
      </c>
      <c r="E137" s="660">
        <v>177.08333333333334</v>
      </c>
      <c r="F137" s="660">
        <v>182.95833333333334</v>
      </c>
      <c r="G137" s="660">
        <v>190.25000000000003</v>
      </c>
      <c r="H137" s="660">
        <v>188.91666666666663</v>
      </c>
      <c r="I137" s="660">
        <v>182.55555555555557</v>
      </c>
      <c r="J137" s="660">
        <v>186.11111111111111</v>
      </c>
      <c r="K137" s="660">
        <v>186.58333333333337</v>
      </c>
      <c r="L137" s="660">
        <v>181.91666666666666</v>
      </c>
      <c r="M137" s="660">
        <v>185.63888888888889</v>
      </c>
      <c r="N137" s="660">
        <v>185.72222222222223</v>
      </c>
      <c r="O137" s="660">
        <v>186.68333333333334</v>
      </c>
      <c r="P137" s="661">
        <f t="shared" ref="P137:P142" si="6">AVERAGE(D137:O137)</f>
        <v>184.09953703703707</v>
      </c>
    </row>
    <row r="138" spans="1:16" ht="21.75" customHeight="1" x14ac:dyDescent="0.25">
      <c r="A138" s="690"/>
      <c r="B138" s="47" t="s">
        <v>182</v>
      </c>
      <c r="C138" s="659" t="s">
        <v>14</v>
      </c>
      <c r="D138" s="660">
        <v>116.33333333333334</v>
      </c>
      <c r="E138" s="660">
        <v>117.70833333333336</v>
      </c>
      <c r="F138" s="660">
        <v>122.09722222222224</v>
      </c>
      <c r="G138" s="660">
        <v>121.3611111111111</v>
      </c>
      <c r="H138" s="660">
        <v>123.79166666666667</v>
      </c>
      <c r="I138" s="660">
        <v>126.36666666666669</v>
      </c>
      <c r="J138" s="660">
        <v>124.38888888888887</v>
      </c>
      <c r="K138" s="660">
        <v>124.50000000000001</v>
      </c>
      <c r="L138" s="660">
        <v>124.83194444444446</v>
      </c>
      <c r="M138" s="660">
        <v>123.81944444444444</v>
      </c>
      <c r="N138" s="660">
        <v>127.31111111111113</v>
      </c>
      <c r="O138" s="660">
        <v>128.02500000000003</v>
      </c>
      <c r="P138" s="661">
        <f t="shared" si="6"/>
        <v>123.37789351851852</v>
      </c>
    </row>
    <row r="139" spans="1:16" ht="21.75" customHeight="1" x14ac:dyDescent="0.25">
      <c r="A139" s="690"/>
      <c r="B139" s="47" t="s">
        <v>183</v>
      </c>
      <c r="C139" s="659" t="s">
        <v>14</v>
      </c>
      <c r="D139" s="660">
        <v>173.66666666666666</v>
      </c>
      <c r="E139" s="660">
        <v>185.83333333333334</v>
      </c>
      <c r="F139" s="660">
        <v>193.01388888888891</v>
      </c>
      <c r="G139" s="660">
        <v>194.58333333333334</v>
      </c>
      <c r="H139" s="660">
        <v>186.72916666666666</v>
      </c>
      <c r="I139" s="660">
        <v>178.85</v>
      </c>
      <c r="J139" s="660">
        <v>181.56944444444446</v>
      </c>
      <c r="K139" s="660">
        <v>190.20000000000002</v>
      </c>
      <c r="L139" s="660">
        <v>190.29166666666666</v>
      </c>
      <c r="M139" s="660">
        <v>200.22222222222226</v>
      </c>
      <c r="N139" s="660">
        <v>193.85555555555555</v>
      </c>
      <c r="O139" s="660">
        <v>199.45833333333331</v>
      </c>
      <c r="P139" s="661">
        <f t="shared" si="6"/>
        <v>189.02280092592594</v>
      </c>
    </row>
    <row r="140" spans="1:16" ht="21.75" customHeight="1" x14ac:dyDescent="0.25">
      <c r="A140" s="683" t="s">
        <v>184</v>
      </c>
      <c r="B140" s="47" t="s">
        <v>185</v>
      </c>
      <c r="C140" s="659" t="s">
        <v>14</v>
      </c>
      <c r="D140" s="660">
        <v>107.758</v>
      </c>
      <c r="E140" s="660">
        <v>112.22222222222223</v>
      </c>
      <c r="F140" s="660">
        <v>117.47222222222224</v>
      </c>
      <c r="G140" s="660">
        <v>116.73611111111109</v>
      </c>
      <c r="H140" s="660">
        <v>117.47222222222221</v>
      </c>
      <c r="I140" s="660">
        <v>116.56666666666666</v>
      </c>
      <c r="J140" s="660">
        <v>117.91666666666664</v>
      </c>
      <c r="K140" s="660">
        <v>118.36111111111109</v>
      </c>
      <c r="L140" s="660">
        <v>116.71527777777777</v>
      </c>
      <c r="M140" s="660">
        <v>119.4861111111111</v>
      </c>
      <c r="N140" s="660">
        <v>117.38888888888891</v>
      </c>
      <c r="O140" s="660">
        <v>119.88333333333333</v>
      </c>
      <c r="P140" s="661">
        <f t="shared" si="6"/>
        <v>116.4982361111111</v>
      </c>
    </row>
    <row r="141" spans="1:16" ht="21.75" customHeight="1" x14ac:dyDescent="0.25">
      <c r="A141" s="684"/>
      <c r="B141" s="47" t="s">
        <v>186</v>
      </c>
      <c r="C141" s="659" t="s">
        <v>14</v>
      </c>
      <c r="D141" s="660">
        <v>102.41666666666666</v>
      </c>
      <c r="E141" s="660">
        <v>100.72222222222223</v>
      </c>
      <c r="F141" s="660">
        <v>107.83333333333333</v>
      </c>
      <c r="G141" s="660">
        <v>109.84722222222223</v>
      </c>
      <c r="H141" s="660">
        <v>110.65277777777779</v>
      </c>
      <c r="I141" s="660">
        <v>110.18888888888887</v>
      </c>
      <c r="J141" s="660">
        <v>111.31944444444444</v>
      </c>
      <c r="K141" s="660">
        <v>110.91666666666666</v>
      </c>
      <c r="L141" s="660">
        <v>111.77083333333331</v>
      </c>
      <c r="M141" s="660">
        <v>113.93055555555559</v>
      </c>
      <c r="N141" s="660">
        <v>113.94444444444447</v>
      </c>
      <c r="O141" s="660">
        <v>119.6</v>
      </c>
      <c r="P141" s="661">
        <f t="shared" si="6"/>
        <v>110.26192129629631</v>
      </c>
    </row>
    <row r="142" spans="1:16" ht="21.75" customHeight="1" x14ac:dyDescent="0.25">
      <c r="A142" s="685"/>
      <c r="B142" s="47" t="s">
        <v>187</v>
      </c>
      <c r="C142" s="659" t="s">
        <v>14</v>
      </c>
      <c r="D142" s="660">
        <v>112.65866666666666</v>
      </c>
      <c r="E142" s="660">
        <v>112.52777777777779</v>
      </c>
      <c r="F142" s="660">
        <v>117.11111111111113</v>
      </c>
      <c r="G142" s="660">
        <v>116.94444444444444</v>
      </c>
      <c r="H142" s="660">
        <v>116.73611111111113</v>
      </c>
      <c r="I142" s="660">
        <v>116.02222222222223</v>
      </c>
      <c r="J142" s="660">
        <v>117.08333333333333</v>
      </c>
      <c r="K142" s="660">
        <v>115.1388888888889</v>
      </c>
      <c r="L142" s="660">
        <v>116.91666666666667</v>
      </c>
      <c r="M142" s="660">
        <v>119.20833333333333</v>
      </c>
      <c r="N142" s="660">
        <v>117.72222222222224</v>
      </c>
      <c r="O142" s="660">
        <v>116.74166666666665</v>
      </c>
      <c r="P142" s="661">
        <f t="shared" si="6"/>
        <v>116.23428703703702</v>
      </c>
    </row>
    <row r="143" spans="1:16" s="32" customFormat="1" ht="21.75" customHeight="1" x14ac:dyDescent="0.2">
      <c r="A143" s="673" t="s">
        <v>65</v>
      </c>
      <c r="C143" s="674"/>
      <c r="D143" s="675"/>
      <c r="E143" s="675"/>
      <c r="F143" s="675"/>
      <c r="G143" s="675"/>
      <c r="H143" s="675"/>
      <c r="I143" s="675"/>
      <c r="J143" s="675"/>
      <c r="K143" s="675"/>
      <c r="L143" s="675"/>
      <c r="M143" s="675"/>
      <c r="N143" s="675"/>
      <c r="O143" s="675"/>
      <c r="P143" s="661"/>
    </row>
    <row r="144" spans="1:16" ht="21.75" customHeight="1" x14ac:dyDescent="0.25">
      <c r="A144" s="683" t="s">
        <v>188</v>
      </c>
      <c r="B144" s="47" t="s">
        <v>189</v>
      </c>
      <c r="C144" s="659" t="s">
        <v>14</v>
      </c>
      <c r="D144" s="660">
        <v>51.777777777777779</v>
      </c>
      <c r="E144" s="660">
        <v>52.958333333333336</v>
      </c>
      <c r="F144" s="660">
        <v>55.791666666666664</v>
      </c>
      <c r="G144" s="660">
        <v>57.5</v>
      </c>
      <c r="H144" s="660">
        <v>59.333333333333336</v>
      </c>
      <c r="I144" s="660">
        <v>61.307692307692307</v>
      </c>
      <c r="J144" s="660">
        <v>62.75</v>
      </c>
      <c r="K144" s="660">
        <v>53.633333333333333</v>
      </c>
      <c r="L144" s="660">
        <v>50.708333333333336</v>
      </c>
      <c r="M144" s="660">
        <v>53.75</v>
      </c>
      <c r="N144" s="660">
        <v>51.4</v>
      </c>
      <c r="O144" s="660">
        <v>57.875</v>
      </c>
      <c r="P144" s="661">
        <f>AVERAGE(D144:O144)</f>
        <v>55.732122507122504</v>
      </c>
    </row>
    <row r="145" spans="1:19" ht="21.75" customHeight="1" x14ac:dyDescent="0.25">
      <c r="A145" s="685"/>
      <c r="B145" s="47" t="s">
        <v>190</v>
      </c>
      <c r="C145" s="659" t="s">
        <v>14</v>
      </c>
      <c r="D145" s="660">
        <v>72.576333333333338</v>
      </c>
      <c r="E145" s="660">
        <v>71.347222222222229</v>
      </c>
      <c r="F145" s="660">
        <v>76.736111111111114</v>
      </c>
      <c r="G145" s="660">
        <v>77.211111111111109</v>
      </c>
      <c r="H145" s="660">
        <v>78.752777777777766</v>
      </c>
      <c r="I145" s="660">
        <v>82.248888888888871</v>
      </c>
      <c r="J145" s="660">
        <v>80.6111111111111</v>
      </c>
      <c r="K145" s="660">
        <v>75.277777777777771</v>
      </c>
      <c r="L145" s="660">
        <v>72.965277777777771</v>
      </c>
      <c r="M145" s="660">
        <v>70.641666666666666</v>
      </c>
      <c r="N145" s="660">
        <v>71.066666666666663</v>
      </c>
      <c r="O145" s="660">
        <v>75.883333333333326</v>
      </c>
      <c r="P145" s="661">
        <f>AVERAGE(D145:O145)</f>
        <v>75.443189814814815</v>
      </c>
      <c r="R145" s="664"/>
      <c r="S145" s="664"/>
    </row>
    <row r="146" spans="1:19" ht="21.75" customHeight="1" x14ac:dyDescent="0.25">
      <c r="A146" s="667"/>
      <c r="B146" s="47" t="s">
        <v>97</v>
      </c>
      <c r="C146" s="659" t="s">
        <v>63</v>
      </c>
      <c r="D146" s="663">
        <v>6.7757777777777779</v>
      </c>
      <c r="E146" s="663">
        <v>6.5254629629629619</v>
      </c>
      <c r="F146" s="663">
        <v>6.5601851851851842</v>
      </c>
      <c r="G146" s="663">
        <v>6.4766666666666657</v>
      </c>
      <c r="H146" s="663">
        <v>6.2759259259259261</v>
      </c>
      <c r="I146" s="663">
        <v>6.329259259259258</v>
      </c>
      <c r="J146" s="663">
        <v>6.4930555555555562</v>
      </c>
      <c r="K146" s="663">
        <v>6.9629629629629646</v>
      </c>
      <c r="L146" s="663">
        <v>6.753703703703704</v>
      </c>
      <c r="M146" s="663">
        <v>6.4148148148148154</v>
      </c>
      <c r="N146" s="663">
        <v>6.4333333333333336</v>
      </c>
      <c r="O146" s="663">
        <v>6.9377777777777769</v>
      </c>
      <c r="P146" s="661">
        <f>AVERAGE(D146:O146)</f>
        <v>6.5782438271604953</v>
      </c>
    </row>
    <row r="147" spans="1:19" ht="18" customHeight="1" x14ac:dyDescent="0.25">
      <c r="A147" s="673" t="s">
        <v>204</v>
      </c>
      <c r="B147" s="676"/>
      <c r="C147" s="677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678"/>
    </row>
    <row r="148" spans="1:19" ht="18" customHeight="1" x14ac:dyDescent="0.25">
      <c r="A148" s="667"/>
      <c r="B148" s="47" t="s">
        <v>205</v>
      </c>
      <c r="C148" s="659" t="s">
        <v>206</v>
      </c>
      <c r="D148" s="663">
        <v>68.408666666666662</v>
      </c>
      <c r="E148" s="663">
        <v>69.25</v>
      </c>
      <c r="F148" s="663">
        <v>70.208333333333343</v>
      </c>
      <c r="G148" s="663">
        <v>70.486111111111114</v>
      </c>
      <c r="H148" s="663">
        <v>70.791666666666671</v>
      </c>
      <c r="I148" s="663">
        <v>70.644444444444446</v>
      </c>
      <c r="J148" s="663">
        <v>72.083333333333329</v>
      </c>
      <c r="K148" s="663">
        <v>73.366666666666688</v>
      </c>
      <c r="L148" s="663">
        <v>74.152777777777771</v>
      </c>
      <c r="M148" s="663">
        <v>71.263888888888886</v>
      </c>
      <c r="N148" s="663">
        <v>75.722222222222214</v>
      </c>
      <c r="O148" s="663">
        <v>77.125</v>
      </c>
      <c r="P148" s="661">
        <f>AVERAGE(D148:O148)</f>
        <v>71.958592592592595</v>
      </c>
    </row>
    <row r="149" spans="1:19" ht="7.5" customHeight="1" x14ac:dyDescent="0.25">
      <c r="B149" s="1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2"/>
    </row>
    <row r="150" spans="1:19" x14ac:dyDescent="0.25">
      <c r="A150" s="231" t="s">
        <v>401</v>
      </c>
      <c r="C150" s="83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9" ht="14.25" customHeight="1" x14ac:dyDescent="0.25">
      <c r="A151" s="243" t="s">
        <v>402</v>
      </c>
      <c r="C151" s="83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9" x14ac:dyDescent="0.25">
      <c r="B152" s="11"/>
      <c r="C152" s="83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9" x14ac:dyDescent="0.25">
      <c r="B153" s="11"/>
      <c r="C153" s="83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9" x14ac:dyDescent="0.25">
      <c r="B154" s="11"/>
      <c r="C154" s="83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9" x14ac:dyDescent="0.25">
      <c r="B155" s="11"/>
      <c r="C155" s="83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9" x14ac:dyDescent="0.25">
      <c r="B156" s="11"/>
      <c r="C156" s="83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9" x14ac:dyDescent="0.25">
      <c r="B157" s="11"/>
      <c r="C157" s="83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9" x14ac:dyDescent="0.25">
      <c r="B158" s="11"/>
      <c r="C158" s="83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9" x14ac:dyDescent="0.25">
      <c r="B159" s="11"/>
      <c r="C159" s="83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9" x14ac:dyDescent="0.25">
      <c r="B160" s="11"/>
      <c r="C160" s="83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25">
      <c r="B161" s="11"/>
      <c r="C161" s="83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25">
      <c r="B162" s="11"/>
      <c r="C162" s="83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25">
      <c r="B163" s="11"/>
      <c r="C163" s="83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25">
      <c r="B164" s="11"/>
      <c r="C164" s="83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25">
      <c r="B165" s="11"/>
      <c r="C165" s="83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</sheetData>
  <mergeCells count="38">
    <mergeCell ref="A140:A142"/>
    <mergeCell ref="A144:A145"/>
    <mergeCell ref="A117:A123"/>
    <mergeCell ref="A125:A126"/>
    <mergeCell ref="A130:P130"/>
    <mergeCell ref="A131:P131"/>
    <mergeCell ref="A133:B134"/>
    <mergeCell ref="A136:A139"/>
    <mergeCell ref="A114:A116"/>
    <mergeCell ref="A72:A73"/>
    <mergeCell ref="A80:A81"/>
    <mergeCell ref="A85:P85"/>
    <mergeCell ref="A86:P86"/>
    <mergeCell ref="A88:B89"/>
    <mergeCell ref="A91:A95"/>
    <mergeCell ref="A96:A101"/>
    <mergeCell ref="A103:A104"/>
    <mergeCell ref="A105:A108"/>
    <mergeCell ref="A109:A110"/>
    <mergeCell ref="A111:A112"/>
    <mergeCell ref="A68:A69"/>
    <mergeCell ref="A20:A21"/>
    <mergeCell ref="A25:A26"/>
    <mergeCell ref="A28:A30"/>
    <mergeCell ref="A34:A41"/>
    <mergeCell ref="A43:P43"/>
    <mergeCell ref="A44:P44"/>
    <mergeCell ref="A46:B47"/>
    <mergeCell ref="A52:A55"/>
    <mergeCell ref="A56:A57"/>
    <mergeCell ref="A59:A60"/>
    <mergeCell ref="A61:A64"/>
    <mergeCell ref="A14:A19"/>
    <mergeCell ref="B1:P1"/>
    <mergeCell ref="A2:P2"/>
    <mergeCell ref="A3:P3"/>
    <mergeCell ref="A5:B6"/>
    <mergeCell ref="A8:A10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90"/>
  <sheetViews>
    <sheetView topLeftCell="A54" zoomScaleNormal="100" workbookViewId="0">
      <selection activeCell="D68" sqref="D68:O68"/>
    </sheetView>
  </sheetViews>
  <sheetFormatPr baseColWidth="10" defaultColWidth="7.85546875" defaultRowHeight="15" x14ac:dyDescent="0.25"/>
  <cols>
    <col min="1" max="1" width="17.42578125" style="11" customWidth="1"/>
    <col min="2" max="2" width="22.42578125" customWidth="1"/>
    <col min="3" max="3" width="12.7109375" style="1" customWidth="1"/>
    <col min="4" max="4" width="9.28515625" bestFit="1" customWidth="1"/>
    <col min="5" max="15" width="9" customWidth="1"/>
    <col min="16" max="16" width="10.28515625" customWidth="1"/>
    <col min="17" max="17" width="8.42578125" style="11" bestFit="1" customWidth="1"/>
    <col min="18" max="38" width="7.85546875" style="11"/>
  </cols>
  <sheetData>
    <row r="1" spans="1:16" ht="21" customHeight="1" x14ac:dyDescent="0.25">
      <c r="B1" s="11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6" ht="17.25" x14ac:dyDescent="0.3">
      <c r="B2" s="686" t="s">
        <v>93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</row>
    <row r="3" spans="1:16" ht="17.25" customHeight="1" x14ac:dyDescent="0.25">
      <c r="B3" s="686" t="s">
        <v>202</v>
      </c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</row>
    <row r="4" spans="1:16" ht="4.5" customHeight="1" x14ac:dyDescent="0.25"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</row>
    <row r="5" spans="1:16" x14ac:dyDescent="0.25">
      <c r="A5" s="697" t="s">
        <v>0</v>
      </c>
      <c r="B5" s="695" t="s">
        <v>192</v>
      </c>
      <c r="C5" s="115" t="s">
        <v>41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ht="19.5" customHeight="1" x14ac:dyDescent="0.25">
      <c r="A6" s="698"/>
      <c r="B6" s="696"/>
      <c r="C6" s="116" t="s">
        <v>85</v>
      </c>
      <c r="D6" s="116" t="s">
        <v>1</v>
      </c>
      <c r="E6" s="116" t="s">
        <v>2</v>
      </c>
      <c r="F6" s="116" t="s">
        <v>3</v>
      </c>
      <c r="G6" s="116" t="s">
        <v>4</v>
      </c>
      <c r="H6" s="116" t="s">
        <v>5</v>
      </c>
      <c r="I6" s="116" t="s">
        <v>6</v>
      </c>
      <c r="J6" s="116" t="s">
        <v>7</v>
      </c>
      <c r="K6" s="116" t="s">
        <v>8</v>
      </c>
      <c r="L6" s="116" t="s">
        <v>9</v>
      </c>
      <c r="M6" s="116" t="s">
        <v>10</v>
      </c>
      <c r="N6" s="116" t="s">
        <v>11</v>
      </c>
      <c r="O6" s="116" t="s">
        <v>12</v>
      </c>
      <c r="P6" s="116" t="s">
        <v>13</v>
      </c>
    </row>
    <row r="7" spans="1:16" s="32" customFormat="1" ht="19.5" customHeight="1" x14ac:dyDescent="0.25">
      <c r="A7" s="60" t="s">
        <v>42</v>
      </c>
      <c r="C7" s="34"/>
      <c r="D7" s="129">
        <f>AVERAGE(D8:D10)</f>
        <v>24.491666666666671</v>
      </c>
      <c r="E7" s="129">
        <f t="shared" ref="E7:O7" si="0">AVERAGE(E8:E10)</f>
        <v>24.616666666666671</v>
      </c>
      <c r="F7" s="129">
        <f t="shared" si="0"/>
        <v>24.919047619047621</v>
      </c>
      <c r="G7" s="129">
        <f t="shared" si="0"/>
        <v>24.905555555555555</v>
      </c>
      <c r="H7" s="129">
        <f t="shared" si="0"/>
        <v>25.222222222222225</v>
      </c>
      <c r="I7" s="129">
        <f t="shared" si="0"/>
        <v>25.962962962962965</v>
      </c>
      <c r="J7" s="129">
        <f t="shared" si="0"/>
        <v>26.000000000000004</v>
      </c>
      <c r="K7" s="129">
        <f t="shared" si="0"/>
        <v>25.966666666666669</v>
      </c>
      <c r="L7" s="129">
        <f t="shared" si="0"/>
        <v>26.44814814814815</v>
      </c>
      <c r="M7" s="129">
        <f t="shared" si="0"/>
        <v>26.754166666666674</v>
      </c>
      <c r="N7" s="129">
        <f t="shared" si="0"/>
        <v>26.311111111111114</v>
      </c>
      <c r="O7" s="129">
        <f t="shared" si="0"/>
        <v>26.570683760683764</v>
      </c>
      <c r="P7" s="39">
        <f>AVERAGE(D7:O7)</f>
        <v>25.680741503866511</v>
      </c>
    </row>
    <row r="8" spans="1:16" ht="15.75" customHeight="1" x14ac:dyDescent="0.25">
      <c r="A8" s="683" t="s">
        <v>100</v>
      </c>
      <c r="B8" s="36" t="s">
        <v>213</v>
      </c>
      <c r="C8" s="37" t="s">
        <v>14</v>
      </c>
      <c r="D8" s="38">
        <v>27.433333333333334</v>
      </c>
      <c r="E8" s="38">
        <v>27.766666666666666</v>
      </c>
      <c r="F8" s="38">
        <v>27.928571428571434</v>
      </c>
      <c r="G8" s="38">
        <v>28</v>
      </c>
      <c r="H8" s="38">
        <v>28.570833333333336</v>
      </c>
      <c r="I8" s="38">
        <v>29.344444444444449</v>
      </c>
      <c r="J8" s="38">
        <v>29.913888888888891</v>
      </c>
      <c r="K8" s="38">
        <v>29.563636363636366</v>
      </c>
      <c r="L8" s="38">
        <v>30.205555555555559</v>
      </c>
      <c r="M8" s="38">
        <v>30.794444444444448</v>
      </c>
      <c r="N8" s="38">
        <v>30.380555555555556</v>
      </c>
      <c r="O8" s="38">
        <v>30.064358974358978</v>
      </c>
      <c r="P8" s="39">
        <f>AVERAGE(D8:O8)</f>
        <v>29.163857415732412</v>
      </c>
    </row>
    <row r="9" spans="1:16" ht="15.75" customHeight="1" x14ac:dyDescent="0.25">
      <c r="A9" s="684"/>
      <c r="B9" s="36" t="s">
        <v>102</v>
      </c>
      <c r="C9" s="37" t="s">
        <v>14</v>
      </c>
      <c r="D9" s="38">
        <v>24.579166666666669</v>
      </c>
      <c r="E9" s="38">
        <v>24.700000000000003</v>
      </c>
      <c r="F9" s="38">
        <v>24.857142857142861</v>
      </c>
      <c r="G9" s="38">
        <v>24.733333333333334</v>
      </c>
      <c r="H9" s="38">
        <v>24.983333333333331</v>
      </c>
      <c r="I9" s="38">
        <v>26.131111111111114</v>
      </c>
      <c r="J9" s="38">
        <v>25.698611111111116</v>
      </c>
      <c r="K9" s="38">
        <v>26.140909090909087</v>
      </c>
      <c r="L9" s="38">
        <v>26.695555555555554</v>
      </c>
      <c r="M9" s="38">
        <v>26.529166666666669</v>
      </c>
      <c r="N9" s="38">
        <v>26.020833333333332</v>
      </c>
      <c r="O9" s="38">
        <v>26.733589743589746</v>
      </c>
      <c r="P9" s="39">
        <f t="shared" ref="P9:P42" si="1">AVERAGE(D9:O9)</f>
        <v>25.650229400229403</v>
      </c>
    </row>
    <row r="10" spans="1:16" ht="15.75" customHeight="1" x14ac:dyDescent="0.25">
      <c r="A10" s="685"/>
      <c r="B10" s="36" t="s">
        <v>103</v>
      </c>
      <c r="C10" s="37" t="s">
        <v>14</v>
      </c>
      <c r="D10" s="38">
        <v>21.462500000000002</v>
      </c>
      <c r="E10" s="38">
        <v>21.383333333333336</v>
      </c>
      <c r="F10" s="38">
        <v>21.971428571428572</v>
      </c>
      <c r="G10" s="38">
        <v>21.983333333333334</v>
      </c>
      <c r="H10" s="38">
        <v>22.112500000000001</v>
      </c>
      <c r="I10" s="38">
        <v>22.413333333333338</v>
      </c>
      <c r="J10" s="38">
        <v>22.387499999999999</v>
      </c>
      <c r="K10" s="38">
        <v>22.195454545454545</v>
      </c>
      <c r="L10" s="38">
        <v>22.443333333333335</v>
      </c>
      <c r="M10" s="38">
        <v>22.938888888888894</v>
      </c>
      <c r="N10" s="38">
        <v>22.531944444444445</v>
      </c>
      <c r="O10" s="38">
        <v>22.914102564102564</v>
      </c>
      <c r="P10" s="39">
        <f t="shared" si="1"/>
        <v>22.228137695637695</v>
      </c>
    </row>
    <row r="11" spans="1:16" ht="15.75" customHeight="1" x14ac:dyDescent="0.25">
      <c r="B11" s="36" t="s">
        <v>15</v>
      </c>
      <c r="C11" s="37" t="s">
        <v>14</v>
      </c>
      <c r="D11" s="38">
        <v>15.037499999999996</v>
      </c>
      <c r="E11" s="38">
        <v>15.445833333333333</v>
      </c>
      <c r="F11" s="38">
        <v>15.83928571428571</v>
      </c>
      <c r="G11" s="38">
        <v>15.979166666666666</v>
      </c>
      <c r="H11" s="38">
        <v>16.058333333333334</v>
      </c>
      <c r="I11" s="38">
        <v>16.405555555555555</v>
      </c>
      <c r="J11" s="38">
        <v>15.908333333333333</v>
      </c>
      <c r="K11" s="38">
        <v>15.481818181818186</v>
      </c>
      <c r="L11" s="38">
        <v>15.193333333333333</v>
      </c>
      <c r="M11" s="38">
        <v>15.341666666666669</v>
      </c>
      <c r="N11" s="38">
        <v>14.983333333333334</v>
      </c>
      <c r="O11" s="38">
        <v>15.626666666666667</v>
      </c>
      <c r="P11" s="39">
        <f t="shared" si="1"/>
        <v>15.608402176527173</v>
      </c>
    </row>
    <row r="12" spans="1:16" ht="15.75" customHeight="1" x14ac:dyDescent="0.25">
      <c r="B12" s="40"/>
      <c r="C12" s="41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1:16" s="32" customFormat="1" ht="15.75" customHeight="1" x14ac:dyDescent="0.25">
      <c r="A13" s="61" t="s">
        <v>44</v>
      </c>
      <c r="C13" s="43"/>
      <c r="D13" s="44">
        <f>AVERAGE(D14:D15)</f>
        <v>72.125</v>
      </c>
      <c r="E13" s="44">
        <f t="shared" ref="E13:O13" si="2">AVERAGE(E14:E15)</f>
        <v>70.058333333333337</v>
      </c>
      <c r="F13" s="44">
        <f t="shared" si="2"/>
        <v>70.907142857142858</v>
      </c>
      <c r="G13" s="44">
        <f t="shared" si="2"/>
        <v>71.27291666666666</v>
      </c>
      <c r="H13" s="44">
        <f t="shared" si="2"/>
        <v>70.902083333333337</v>
      </c>
      <c r="I13" s="44">
        <f t="shared" si="2"/>
        <v>70.72</v>
      </c>
      <c r="J13" s="44">
        <f t="shared" si="2"/>
        <v>71.22430555555556</v>
      </c>
      <c r="K13" s="44">
        <f t="shared" si="2"/>
        <v>71.222727272727269</v>
      </c>
      <c r="L13" s="44">
        <f t="shared" si="2"/>
        <v>69.594444444444449</v>
      </c>
      <c r="M13" s="44">
        <f t="shared" si="2"/>
        <v>69.386805555555554</v>
      </c>
      <c r="N13" s="44">
        <f t="shared" si="2"/>
        <v>70.522569444444457</v>
      </c>
      <c r="O13" s="44">
        <f t="shared" si="2"/>
        <v>70.509871794871799</v>
      </c>
      <c r="P13" s="39"/>
    </row>
    <row r="14" spans="1:16" ht="15.75" customHeight="1" x14ac:dyDescent="0.25">
      <c r="A14" s="683" t="s">
        <v>104</v>
      </c>
      <c r="B14" s="36" t="s">
        <v>105</v>
      </c>
      <c r="C14" s="37" t="s">
        <v>14</v>
      </c>
      <c r="D14" s="38">
        <v>70.583333333333329</v>
      </c>
      <c r="E14" s="38">
        <v>69.916666666666671</v>
      </c>
      <c r="F14" s="38">
        <v>69.51428571428572</v>
      </c>
      <c r="G14" s="38">
        <v>69.712499999999991</v>
      </c>
      <c r="H14" s="38">
        <v>69.05</v>
      </c>
      <c r="I14" s="38">
        <v>68.851111111111109</v>
      </c>
      <c r="J14" s="38">
        <v>69.68472222222222</v>
      </c>
      <c r="K14" s="38">
        <v>69.609090909090909</v>
      </c>
      <c r="L14" s="38">
        <v>68.716666666666669</v>
      </c>
      <c r="M14" s="38">
        <v>68.041666666666671</v>
      </c>
      <c r="N14" s="38">
        <v>68.298611111111128</v>
      </c>
      <c r="O14" s="38">
        <v>69.057948717948705</v>
      </c>
      <c r="P14" s="39">
        <f t="shared" si="1"/>
        <v>69.25305025992526</v>
      </c>
    </row>
    <row r="15" spans="1:16" ht="15.75" customHeight="1" x14ac:dyDescent="0.25">
      <c r="A15" s="684"/>
      <c r="B15" s="36" t="s">
        <v>106</v>
      </c>
      <c r="C15" s="37" t="s">
        <v>14</v>
      </c>
      <c r="D15" s="38">
        <v>73.666666666666671</v>
      </c>
      <c r="E15" s="38">
        <v>70.2</v>
      </c>
      <c r="F15" s="38">
        <v>72.3</v>
      </c>
      <c r="G15" s="38">
        <v>72.833333333333329</v>
      </c>
      <c r="H15" s="38">
        <v>72.754166666666663</v>
      </c>
      <c r="I15" s="38">
        <v>72.588888888888889</v>
      </c>
      <c r="J15" s="38">
        <v>72.7638888888889</v>
      </c>
      <c r="K15" s="38">
        <v>72.836363636363643</v>
      </c>
      <c r="L15" s="38">
        <v>70.472222222222229</v>
      </c>
      <c r="M15" s="38">
        <v>70.731944444444437</v>
      </c>
      <c r="N15" s="38">
        <v>72.746527777777786</v>
      </c>
      <c r="O15" s="38">
        <v>71.961794871794879</v>
      </c>
      <c r="P15" s="39">
        <f t="shared" si="1"/>
        <v>72.154649783087294</v>
      </c>
    </row>
    <row r="16" spans="1:16" ht="15.75" customHeight="1" x14ac:dyDescent="0.25">
      <c r="A16" s="684"/>
      <c r="B16" s="36" t="s">
        <v>107</v>
      </c>
      <c r="C16" s="37" t="s">
        <v>14</v>
      </c>
      <c r="D16" s="38">
        <v>46.583333333333336</v>
      </c>
      <c r="E16" s="38">
        <v>46.616666666666674</v>
      </c>
      <c r="F16" s="38">
        <v>46.585714285714289</v>
      </c>
      <c r="G16" s="38">
        <v>47.016666666666673</v>
      </c>
      <c r="H16" s="38">
        <v>47.35</v>
      </c>
      <c r="I16" s="38">
        <v>48.166666666666664</v>
      </c>
      <c r="J16" s="38">
        <v>47.222222222222221</v>
      </c>
      <c r="K16" s="38">
        <v>47.727272727272727</v>
      </c>
      <c r="L16" s="38">
        <v>47.722222222222221</v>
      </c>
      <c r="M16" s="38">
        <v>47.588888888888881</v>
      </c>
      <c r="N16" s="38">
        <v>48.569444444444436</v>
      </c>
      <c r="O16" s="38">
        <v>47.154102564102573</v>
      </c>
      <c r="P16" s="39">
        <f t="shared" si="1"/>
        <v>47.35860005735006</v>
      </c>
    </row>
    <row r="17" spans="1:16" ht="15.75" customHeight="1" x14ac:dyDescent="0.25">
      <c r="A17" s="684"/>
      <c r="B17" s="36" t="s">
        <v>108</v>
      </c>
      <c r="C17" s="37" t="s">
        <v>14</v>
      </c>
      <c r="D17" s="38">
        <v>61.666666666666664</v>
      </c>
      <c r="E17" s="38">
        <v>63.083333333333336</v>
      </c>
      <c r="F17" s="38">
        <v>62.142857142857146</v>
      </c>
      <c r="G17" s="38">
        <v>61.1875</v>
      </c>
      <c r="H17" s="38">
        <v>59.716666666666669</v>
      </c>
      <c r="I17" s="38">
        <v>60.394444444444453</v>
      </c>
      <c r="J17" s="38">
        <v>60.805555555555564</v>
      </c>
      <c r="K17" s="38">
        <v>61.009090909090922</v>
      </c>
      <c r="L17" s="38">
        <v>59.781111111111116</v>
      </c>
      <c r="M17" s="38">
        <v>59.972222222222229</v>
      </c>
      <c r="N17" s="38">
        <v>60.069444444444436</v>
      </c>
      <c r="O17" s="38">
        <v>56.897435897435898</v>
      </c>
      <c r="P17" s="39">
        <f t="shared" si="1"/>
        <v>60.560527366152371</v>
      </c>
    </row>
    <row r="18" spans="1:16" ht="15.75" customHeight="1" x14ac:dyDescent="0.25">
      <c r="A18" s="684"/>
      <c r="B18" s="36" t="s">
        <v>109</v>
      </c>
      <c r="C18" s="37" t="s">
        <v>14</v>
      </c>
      <c r="D18" s="38">
        <v>58.75</v>
      </c>
      <c r="E18" s="38">
        <v>60</v>
      </c>
      <c r="F18" s="38">
        <v>60</v>
      </c>
      <c r="G18" s="38">
        <v>60.3125</v>
      </c>
      <c r="H18" s="38">
        <v>60.833333333333336</v>
      </c>
      <c r="I18" s="38">
        <v>57.628205128205131</v>
      </c>
      <c r="J18" s="38">
        <v>59.166666666666664</v>
      </c>
      <c r="K18" s="38">
        <v>58</v>
      </c>
      <c r="L18" s="38">
        <v>55.833333333333336</v>
      </c>
      <c r="M18" s="38">
        <v>58.333333333333336</v>
      </c>
      <c r="N18" s="38">
        <v>57.430555555555564</v>
      </c>
      <c r="O18" s="38">
        <v>52.25</v>
      </c>
      <c r="P18" s="39">
        <f t="shared" si="1"/>
        <v>58.211493945868945</v>
      </c>
    </row>
    <row r="19" spans="1:16" ht="15.75" customHeight="1" x14ac:dyDescent="0.25">
      <c r="A19" s="685"/>
      <c r="B19" s="36" t="s">
        <v>110</v>
      </c>
      <c r="C19" s="37" t="s">
        <v>14</v>
      </c>
      <c r="D19" s="38">
        <v>52.75</v>
      </c>
      <c r="E19" s="38">
        <v>51.550000000000004</v>
      </c>
      <c r="F19" s="38">
        <v>50.357142857142854</v>
      </c>
      <c r="G19" s="38">
        <v>51.433333333333337</v>
      </c>
      <c r="H19" s="38">
        <v>52.0625</v>
      </c>
      <c r="I19" s="38">
        <v>50.127777777777773</v>
      </c>
      <c r="J19" s="38">
        <v>48.902777777777779</v>
      </c>
      <c r="K19" s="38">
        <v>48.5</v>
      </c>
      <c r="L19" s="38">
        <v>48.091111111111111</v>
      </c>
      <c r="M19" s="38">
        <v>47.015277777777783</v>
      </c>
      <c r="N19" s="38">
        <v>48.402777777777771</v>
      </c>
      <c r="O19" s="38">
        <v>48.333333333333343</v>
      </c>
      <c r="P19" s="39">
        <f t="shared" si="1"/>
        <v>49.793835978835993</v>
      </c>
    </row>
    <row r="20" spans="1:16" ht="15.75" customHeight="1" x14ac:dyDescent="0.25">
      <c r="A20" s="683" t="s">
        <v>111</v>
      </c>
      <c r="B20" s="36" t="s">
        <v>112</v>
      </c>
      <c r="C20" s="37" t="s">
        <v>14</v>
      </c>
      <c r="D20" s="38">
        <v>77.8611111111111</v>
      </c>
      <c r="E20" s="38">
        <v>74.479166666666671</v>
      </c>
      <c r="F20" s="38">
        <v>83.517857142857139</v>
      </c>
      <c r="G20" s="38">
        <v>80.173611111111114</v>
      </c>
      <c r="H20" s="38">
        <v>89.555555555555557</v>
      </c>
      <c r="I20" s="38">
        <v>109.28333333333333</v>
      </c>
      <c r="J20" s="38">
        <v>99.652777777777786</v>
      </c>
      <c r="K20" s="38">
        <v>100.71969696969695</v>
      </c>
      <c r="L20" s="38">
        <v>113.73888888888888</v>
      </c>
      <c r="M20" s="38">
        <v>117.25694444444446</v>
      </c>
      <c r="N20" s="38">
        <v>112.97222222222221</v>
      </c>
      <c r="O20" s="38">
        <v>80.006153846153836</v>
      </c>
      <c r="P20" s="39">
        <f t="shared" si="1"/>
        <v>94.93477658915161</v>
      </c>
    </row>
    <row r="21" spans="1:16" ht="15.75" customHeight="1" x14ac:dyDescent="0.25">
      <c r="A21" s="685"/>
      <c r="B21" s="36" t="s">
        <v>113</v>
      </c>
      <c r="C21" s="37" t="s">
        <v>14</v>
      </c>
      <c r="D21" s="38">
        <v>26.041666666666668</v>
      </c>
      <c r="E21" s="38">
        <v>27.826388888888886</v>
      </c>
      <c r="F21" s="38">
        <v>30.773809523809522</v>
      </c>
      <c r="G21" s="38">
        <v>24.166666666666668</v>
      </c>
      <c r="H21" s="38">
        <v>23.469696969696965</v>
      </c>
      <c r="I21" s="38">
        <v>30.166666666666668</v>
      </c>
      <c r="J21" s="38">
        <v>32.013888888888893</v>
      </c>
      <c r="K21" s="38">
        <v>33.106060606060609</v>
      </c>
      <c r="L21" s="38">
        <v>35.178571428571431</v>
      </c>
      <c r="M21" s="38">
        <v>36</v>
      </c>
      <c r="N21" s="38">
        <v>34.65</v>
      </c>
      <c r="O21" s="38">
        <v>26.820512820512821</v>
      </c>
      <c r="P21" s="39">
        <f t="shared" si="1"/>
        <v>30.017827427202423</v>
      </c>
    </row>
    <row r="22" spans="1:16" ht="15.75" customHeight="1" x14ac:dyDescent="0.25">
      <c r="B22" s="47"/>
      <c r="C22" s="41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1:16" s="32" customFormat="1" ht="15.75" customHeight="1" x14ac:dyDescent="0.25">
      <c r="A23" s="62" t="s">
        <v>45</v>
      </c>
      <c r="C23" s="43"/>
      <c r="D23" s="44"/>
      <c r="E23" s="44"/>
      <c r="F23" s="44"/>
      <c r="G23" s="44"/>
      <c r="H23" s="44"/>
      <c r="I23" s="45"/>
      <c r="J23" s="44"/>
      <c r="K23" s="44"/>
      <c r="L23" s="44"/>
      <c r="M23" s="44"/>
      <c r="N23" s="44"/>
      <c r="O23" s="44"/>
      <c r="P23" s="39"/>
    </row>
    <row r="24" spans="1:16" ht="15.75" customHeight="1" x14ac:dyDescent="0.25">
      <c r="B24" s="36" t="s">
        <v>16</v>
      </c>
      <c r="C24" s="37" t="s">
        <v>14</v>
      </c>
      <c r="D24" s="38">
        <v>22.55</v>
      </c>
      <c r="E24" s="38">
        <v>20.633333333333336</v>
      </c>
      <c r="F24" s="38">
        <v>22.385714285714283</v>
      </c>
      <c r="G24" s="38">
        <v>21.916666666666668</v>
      </c>
      <c r="H24" s="38">
        <v>20.112500000000001</v>
      </c>
      <c r="I24" s="38">
        <v>20.415555555555557</v>
      </c>
      <c r="J24" s="38">
        <v>18.973611111111111</v>
      </c>
      <c r="K24" s="38">
        <v>18.377272727272729</v>
      </c>
      <c r="L24" s="38">
        <v>15.730000000000006</v>
      </c>
      <c r="M24" s="38">
        <v>15.490277777777779</v>
      </c>
      <c r="N24" s="38">
        <v>15.588888888888889</v>
      </c>
      <c r="O24" s="38">
        <v>15.743589743589745</v>
      </c>
      <c r="P24" s="39">
        <f t="shared" si="1"/>
        <v>18.993117507492506</v>
      </c>
    </row>
    <row r="25" spans="1:16" ht="15.75" customHeight="1" x14ac:dyDescent="0.25">
      <c r="A25" s="683" t="s">
        <v>17</v>
      </c>
      <c r="B25" s="36" t="s">
        <v>70</v>
      </c>
      <c r="C25" s="37" t="s">
        <v>14</v>
      </c>
      <c r="D25" s="38">
        <v>33.25694444444445</v>
      </c>
      <c r="E25" s="38">
        <v>32.791666666666664</v>
      </c>
      <c r="F25" s="38">
        <v>34</v>
      </c>
      <c r="G25" s="38">
        <v>34.708333333333336</v>
      </c>
      <c r="H25" s="38">
        <v>37.416666666666664</v>
      </c>
      <c r="I25" s="38">
        <v>38.916666666666664</v>
      </c>
      <c r="J25" s="38">
        <v>35</v>
      </c>
      <c r="K25" s="38">
        <v>34.3125</v>
      </c>
      <c r="L25" s="38">
        <v>30.577777777777776</v>
      </c>
      <c r="M25" s="38">
        <v>30.305555555555557</v>
      </c>
      <c r="N25" s="38">
        <v>23.777777777777775</v>
      </c>
      <c r="O25" s="38">
        <v>27.884615384615383</v>
      </c>
      <c r="P25" s="39">
        <f t="shared" si="1"/>
        <v>32.745708689458688</v>
      </c>
    </row>
    <row r="26" spans="1:16" ht="15.75" customHeight="1" x14ac:dyDescent="0.25">
      <c r="A26" s="685"/>
      <c r="B26" s="36" t="s">
        <v>71</v>
      </c>
      <c r="C26" s="37" t="s">
        <v>14</v>
      </c>
      <c r="D26" s="38">
        <v>50.208333333333336</v>
      </c>
      <c r="E26" s="38">
        <v>48.35</v>
      </c>
      <c r="F26" s="38">
        <v>49.9</v>
      </c>
      <c r="G26" s="38">
        <v>54.708333333333336</v>
      </c>
      <c r="H26" s="38">
        <v>55.357142857142854</v>
      </c>
      <c r="I26" s="38">
        <v>54.777777777777779</v>
      </c>
      <c r="J26" s="38">
        <v>47.590277777777779</v>
      </c>
      <c r="K26" s="38">
        <v>45.909090909090907</v>
      </c>
      <c r="L26" s="38">
        <v>41.216666666666676</v>
      </c>
      <c r="M26" s="38">
        <v>40.143055555555563</v>
      </c>
      <c r="N26" s="38">
        <v>39.381944444444443</v>
      </c>
      <c r="O26" s="38">
        <v>38.135641025641021</v>
      </c>
      <c r="P26" s="39">
        <f t="shared" si="1"/>
        <v>47.139855306730304</v>
      </c>
    </row>
    <row r="27" spans="1:16" ht="15.75" customHeight="1" x14ac:dyDescent="0.25">
      <c r="B27" s="36" t="s">
        <v>18</v>
      </c>
      <c r="C27" s="37" t="s">
        <v>14</v>
      </c>
      <c r="D27" s="38">
        <v>24.866666666666664</v>
      </c>
      <c r="E27" s="38">
        <v>24.833333333333332</v>
      </c>
      <c r="F27" s="38">
        <v>24.400000000000002</v>
      </c>
      <c r="G27" s="38">
        <v>22.166666666666668</v>
      </c>
      <c r="H27" s="38">
        <v>20.241666666666667</v>
      </c>
      <c r="I27" s="38">
        <v>19.441111111111113</v>
      </c>
      <c r="J27" s="38">
        <v>18.786111111111111</v>
      </c>
      <c r="K27" s="38">
        <v>19.677272727272726</v>
      </c>
      <c r="L27" s="38">
        <v>17.058888888888887</v>
      </c>
      <c r="M27" s="38">
        <v>16.731944444444444</v>
      </c>
      <c r="N27" s="38">
        <v>17.627777777777776</v>
      </c>
      <c r="O27" s="38">
        <v>24.289743589743587</v>
      </c>
      <c r="P27" s="39">
        <f t="shared" si="1"/>
        <v>20.843431915306912</v>
      </c>
    </row>
    <row r="28" spans="1:16" ht="15.75" customHeight="1" x14ac:dyDescent="0.25">
      <c r="A28" s="683" t="s">
        <v>114</v>
      </c>
      <c r="B28" s="36" t="s">
        <v>115</v>
      </c>
      <c r="C28" s="37" t="s">
        <v>14</v>
      </c>
      <c r="D28" s="38">
        <v>56.166666666666664</v>
      </c>
      <c r="E28" s="38">
        <v>53.800000000000004</v>
      </c>
      <c r="F28" s="38">
        <v>51.357142857142854</v>
      </c>
      <c r="G28" s="38">
        <v>50.550000000000004</v>
      </c>
      <c r="H28" s="38">
        <v>48.416666666666664</v>
      </c>
      <c r="I28" s="38">
        <v>46.495555555555555</v>
      </c>
      <c r="J28" s="38">
        <v>46.965277777777771</v>
      </c>
      <c r="K28" s="38">
        <v>46.077272727272728</v>
      </c>
      <c r="L28" s="38">
        <v>44.022222222222219</v>
      </c>
      <c r="M28" s="38">
        <v>43.702777777777783</v>
      </c>
      <c r="N28" s="38">
        <v>44.24305555555555</v>
      </c>
      <c r="O28" s="38">
        <v>44.679230769230763</v>
      </c>
      <c r="P28" s="39">
        <f t="shared" si="1"/>
        <v>48.039655714655716</v>
      </c>
    </row>
    <row r="29" spans="1:16" ht="15.75" customHeight="1" x14ac:dyDescent="0.25">
      <c r="A29" s="684"/>
      <c r="B29" s="36" t="s">
        <v>116</v>
      </c>
      <c r="C29" s="37" t="s">
        <v>14</v>
      </c>
      <c r="D29" s="38">
        <v>53.083333333333336</v>
      </c>
      <c r="E29" s="38">
        <v>49.5</v>
      </c>
      <c r="F29" s="38">
        <v>46.671428571428571</v>
      </c>
      <c r="G29" s="38">
        <v>45.050000000000004</v>
      </c>
      <c r="H29" s="38">
        <v>42.791666666666664</v>
      </c>
      <c r="I29" s="38">
        <v>41.716666666666669</v>
      </c>
      <c r="J29" s="38">
        <v>40.55555555555555</v>
      </c>
      <c r="K29" s="38">
        <v>40.227272727272727</v>
      </c>
      <c r="L29" s="38">
        <v>38.502222222222223</v>
      </c>
      <c r="M29" s="38">
        <v>38.570833333333333</v>
      </c>
      <c r="N29" s="38">
        <v>39.458333333333336</v>
      </c>
      <c r="O29" s="38">
        <v>38.128205128205131</v>
      </c>
      <c r="P29" s="39">
        <f t="shared" si="1"/>
        <v>42.854626461501454</v>
      </c>
    </row>
    <row r="30" spans="1:16" ht="15.75" customHeight="1" x14ac:dyDescent="0.25">
      <c r="A30" s="685"/>
      <c r="B30" s="36" t="s">
        <v>117</v>
      </c>
      <c r="C30" s="37" t="s">
        <v>14</v>
      </c>
      <c r="D30" s="38">
        <v>45.5</v>
      </c>
      <c r="E30" s="38">
        <v>43.216666666666669</v>
      </c>
      <c r="F30" s="38">
        <v>40.5</v>
      </c>
      <c r="G30" s="38">
        <v>41.833333333333336</v>
      </c>
      <c r="H30" s="38">
        <v>41.041666666666664</v>
      </c>
      <c r="I30" s="38">
        <v>42.377777777777773</v>
      </c>
      <c r="J30" s="38">
        <v>41.166666666666664</v>
      </c>
      <c r="K30" s="38">
        <v>38</v>
      </c>
      <c r="L30" s="38">
        <v>35.875555555555557</v>
      </c>
      <c r="M30" s="38">
        <v>34.138888888888886</v>
      </c>
      <c r="N30" s="38">
        <v>30.408333333333331</v>
      </c>
      <c r="O30" s="38">
        <v>27.920512820512819</v>
      </c>
      <c r="P30" s="39">
        <f t="shared" si="1"/>
        <v>38.498283475783474</v>
      </c>
    </row>
    <row r="31" spans="1:16" ht="15.75" customHeight="1" x14ac:dyDescent="0.25">
      <c r="B31" s="36" t="s">
        <v>118</v>
      </c>
      <c r="C31" s="37" t="s">
        <v>14</v>
      </c>
      <c r="D31" s="38">
        <v>13.433333333333335</v>
      </c>
      <c r="E31" s="38">
        <v>13.133333333333335</v>
      </c>
      <c r="F31" s="38">
        <v>13.128571428571432</v>
      </c>
      <c r="G31" s="38">
        <v>14.387500000000001</v>
      </c>
      <c r="H31" s="38">
        <v>14.554166666666665</v>
      </c>
      <c r="I31" s="38">
        <v>14.888888888888889</v>
      </c>
      <c r="J31" s="38">
        <v>14.729166666666666</v>
      </c>
      <c r="K31" s="38">
        <v>13.772727272727273</v>
      </c>
      <c r="L31" s="38">
        <v>14.255555555555556</v>
      </c>
      <c r="M31" s="38">
        <v>14.354166666666666</v>
      </c>
      <c r="N31" s="38">
        <v>14.62361111111111</v>
      </c>
      <c r="O31" s="38">
        <v>14.651538461538461</v>
      </c>
      <c r="P31" s="39">
        <f t="shared" si="1"/>
        <v>14.159379948754948</v>
      </c>
    </row>
    <row r="32" spans="1:16" ht="15.75" customHeight="1" x14ac:dyDescent="0.25">
      <c r="B32" s="48"/>
      <c r="C32" s="37" t="s">
        <v>14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1:16" s="32" customFormat="1" ht="15.75" customHeight="1" x14ac:dyDescent="0.25">
      <c r="A33" s="62" t="s">
        <v>46</v>
      </c>
      <c r="C33" s="43"/>
      <c r="D33" s="44"/>
      <c r="E33" s="44"/>
      <c r="F33" s="44"/>
      <c r="G33" s="44"/>
      <c r="H33" s="44"/>
      <c r="I33" s="45"/>
      <c r="J33" s="44"/>
      <c r="K33" s="44"/>
      <c r="L33" s="44"/>
      <c r="M33" s="44"/>
      <c r="N33" s="44"/>
      <c r="O33" s="44"/>
      <c r="P33" s="39"/>
    </row>
    <row r="34" spans="1:16" ht="15.75" customHeight="1" x14ac:dyDescent="0.25">
      <c r="A34" s="683" t="s">
        <v>119</v>
      </c>
      <c r="B34" s="36" t="s">
        <v>120</v>
      </c>
      <c r="C34" s="37" t="s">
        <v>63</v>
      </c>
      <c r="D34" s="38">
        <v>22.858333333333334</v>
      </c>
      <c r="E34" s="38">
        <v>20.337500000000002</v>
      </c>
      <c r="F34" s="38">
        <v>16.7</v>
      </c>
      <c r="G34" s="38">
        <v>16.849999999999998</v>
      </c>
      <c r="H34" s="38">
        <v>16.504166666666666</v>
      </c>
      <c r="I34" s="38">
        <v>16.136666666666667</v>
      </c>
      <c r="J34" s="38">
        <v>16.731944444444444</v>
      </c>
      <c r="K34" s="38">
        <v>16.512121212121212</v>
      </c>
      <c r="L34" s="38">
        <v>16.105555555555558</v>
      </c>
      <c r="M34" s="38">
        <v>15.531944444444443</v>
      </c>
      <c r="N34" s="38">
        <v>15.361111111111112</v>
      </c>
      <c r="O34" s="38">
        <v>18.439487179487177</v>
      </c>
      <c r="P34" s="39">
        <f t="shared" si="1"/>
        <v>17.339069217819215</v>
      </c>
    </row>
    <row r="35" spans="1:16" ht="15.75" customHeight="1" x14ac:dyDescent="0.25">
      <c r="A35" s="684"/>
      <c r="B35" s="36" t="s">
        <v>121</v>
      </c>
      <c r="C35" s="37" t="s">
        <v>63</v>
      </c>
      <c r="D35" s="38">
        <v>18.454166666666666</v>
      </c>
      <c r="E35" s="38">
        <v>16.495833333333334</v>
      </c>
      <c r="F35" s="38">
        <v>13.5</v>
      </c>
      <c r="G35" s="38">
        <v>13.733333333333334</v>
      </c>
      <c r="H35" s="38">
        <v>12.762499999999998</v>
      </c>
      <c r="I35" s="38">
        <v>13.622222222222225</v>
      </c>
      <c r="J35" s="38">
        <v>12.361111111111112</v>
      </c>
      <c r="K35" s="38">
        <v>13.94242424242424</v>
      </c>
      <c r="L35" s="38">
        <v>13.216666666666667</v>
      </c>
      <c r="M35" s="38">
        <v>12.418055555555554</v>
      </c>
      <c r="N35" s="38">
        <v>12.633333333333335</v>
      </c>
      <c r="O35" s="38">
        <v>16.861538461538462</v>
      </c>
      <c r="P35" s="39">
        <f t="shared" si="1"/>
        <v>14.16676541051541</v>
      </c>
    </row>
    <row r="36" spans="1:16" ht="15.75" customHeight="1" x14ac:dyDescent="0.25">
      <c r="A36" s="684"/>
      <c r="B36" s="36" t="s">
        <v>207</v>
      </c>
      <c r="C36" s="37" t="s">
        <v>63</v>
      </c>
      <c r="D36" s="38"/>
      <c r="E36" s="38"/>
      <c r="F36" s="38"/>
      <c r="G36" s="38"/>
      <c r="H36" s="38"/>
      <c r="I36" s="38"/>
      <c r="J36" s="38"/>
      <c r="K36" s="38"/>
      <c r="L36" s="38">
        <v>14.45</v>
      </c>
      <c r="M36" s="38">
        <v>14.5</v>
      </c>
      <c r="N36" s="38">
        <v>15.166666666666666</v>
      </c>
      <c r="O36" s="38">
        <v>17.23076923076923</v>
      </c>
      <c r="P36" s="39">
        <f t="shared" si="1"/>
        <v>15.336858974358975</v>
      </c>
    </row>
    <row r="37" spans="1:16" ht="15.75" customHeight="1" x14ac:dyDescent="0.25">
      <c r="A37" s="684"/>
      <c r="B37" s="36" t="s">
        <v>208</v>
      </c>
      <c r="C37" s="37" t="s">
        <v>63</v>
      </c>
      <c r="D37" s="44"/>
      <c r="E37" s="38"/>
      <c r="F37" s="38"/>
      <c r="G37" s="38"/>
      <c r="H37" s="38"/>
      <c r="I37" s="38"/>
      <c r="J37" s="38"/>
      <c r="K37" s="38"/>
      <c r="L37" s="38">
        <v>11.8</v>
      </c>
      <c r="M37" s="38">
        <v>12.666666666666666</v>
      </c>
      <c r="N37" s="38">
        <v>13.083333333333334</v>
      </c>
      <c r="O37" s="38">
        <v>14.307692307692308</v>
      </c>
      <c r="P37" s="39">
        <f t="shared" si="1"/>
        <v>12.964423076923078</v>
      </c>
    </row>
    <row r="38" spans="1:16" ht="15.75" customHeight="1" x14ac:dyDescent="0.25">
      <c r="A38" s="684"/>
      <c r="B38" s="36" t="s">
        <v>122</v>
      </c>
      <c r="C38" s="37" t="s">
        <v>63</v>
      </c>
      <c r="D38" s="38">
        <v>9.7272727272727266</v>
      </c>
      <c r="E38" s="38">
        <v>8.8333333333333339</v>
      </c>
      <c r="F38" s="38">
        <v>9.2142857142857135</v>
      </c>
      <c r="G38" s="38">
        <v>9.6666666666666661</v>
      </c>
      <c r="H38" s="38">
        <v>8.7272727272727266</v>
      </c>
      <c r="I38" s="38">
        <v>11.25</v>
      </c>
      <c r="J38" s="38">
        <v>10.458333333333334</v>
      </c>
      <c r="K38" s="38">
        <v>11.6</v>
      </c>
      <c r="L38" s="38">
        <v>10.133333333333333</v>
      </c>
      <c r="M38" s="38">
        <v>10.5</v>
      </c>
      <c r="N38" s="38">
        <v>10.541666666666666</v>
      </c>
      <c r="O38" s="38">
        <v>11.814102564102562</v>
      </c>
      <c r="P38" s="39">
        <f t="shared" si="1"/>
        <v>10.205522255522254</v>
      </c>
    </row>
    <row r="39" spans="1:16" ht="15.75" customHeight="1" x14ac:dyDescent="0.25">
      <c r="A39" s="684"/>
      <c r="B39" s="36" t="s">
        <v>123</v>
      </c>
      <c r="C39" s="37" t="s">
        <v>63</v>
      </c>
      <c r="D39" s="38">
        <v>6.2727272727272725</v>
      </c>
      <c r="E39" s="38">
        <v>5.583333333333333</v>
      </c>
      <c r="F39" s="38">
        <v>6.2857142857142856</v>
      </c>
      <c r="G39" s="38">
        <v>6.666666666666667</v>
      </c>
      <c r="H39" s="38">
        <v>6.0909090909090908</v>
      </c>
      <c r="I39" s="38">
        <v>7.8571428571428568</v>
      </c>
      <c r="J39" s="38">
        <v>8</v>
      </c>
      <c r="K39" s="38">
        <v>8.2272727272727266</v>
      </c>
      <c r="L39" s="38">
        <v>7.7857142857142856</v>
      </c>
      <c r="M39" s="38">
        <v>8.0833333333333339</v>
      </c>
      <c r="N39" s="38">
        <v>8.4166666666666661</v>
      </c>
      <c r="O39" s="38">
        <v>9.3461538461538467</v>
      </c>
      <c r="P39" s="39">
        <f t="shared" si="1"/>
        <v>7.3846361971361985</v>
      </c>
    </row>
    <row r="40" spans="1:16" ht="15.75" customHeight="1" x14ac:dyDescent="0.25">
      <c r="A40" s="684"/>
      <c r="B40" s="48" t="s">
        <v>124</v>
      </c>
      <c r="C40" s="37" t="s">
        <v>63</v>
      </c>
      <c r="D40" s="38">
        <v>5.7638888888888893</v>
      </c>
      <c r="E40" s="38">
        <v>6.5138888888888893</v>
      </c>
      <c r="F40" s="38">
        <v>6.9642857142857144</v>
      </c>
      <c r="G40" s="38">
        <v>7</v>
      </c>
      <c r="H40" s="38">
        <v>6.5694444444444455</v>
      </c>
      <c r="I40" s="38">
        <v>7.5888888888888895</v>
      </c>
      <c r="J40" s="38">
        <v>8.3402777777777786</v>
      </c>
      <c r="K40" s="38">
        <v>8.507575757575756</v>
      </c>
      <c r="L40" s="38">
        <v>6.1</v>
      </c>
      <c r="M40" s="38">
        <v>6.666666666666667</v>
      </c>
      <c r="N40" s="38">
        <v>7.1388888888888884</v>
      </c>
      <c r="O40" s="38">
        <v>7.2000000000000011</v>
      </c>
      <c r="P40" s="39">
        <f t="shared" si="1"/>
        <v>7.0294838263588266</v>
      </c>
    </row>
    <row r="41" spans="1:16" ht="15.75" customHeight="1" x14ac:dyDescent="0.25">
      <c r="A41" s="685"/>
      <c r="B41" s="48" t="s">
        <v>212</v>
      </c>
      <c r="C41" s="37" t="s">
        <v>63</v>
      </c>
      <c r="D41" s="38"/>
      <c r="E41" s="38"/>
      <c r="F41" s="38"/>
      <c r="G41" s="38"/>
      <c r="H41" s="38"/>
      <c r="I41" s="38"/>
      <c r="J41" s="38"/>
      <c r="K41" s="38"/>
      <c r="L41" s="38"/>
      <c r="M41" s="38">
        <v>13.465000000000002</v>
      </c>
      <c r="N41" s="38">
        <v>13.495833333333332</v>
      </c>
      <c r="O41" s="38">
        <v>16.415128205128205</v>
      </c>
      <c r="P41" s="39">
        <f t="shared" si="1"/>
        <v>14.458653846153846</v>
      </c>
    </row>
    <row r="42" spans="1:16" ht="15.75" customHeight="1" x14ac:dyDescent="0.25">
      <c r="A42" s="699" t="s">
        <v>209</v>
      </c>
      <c r="B42" s="36" t="s">
        <v>210</v>
      </c>
      <c r="C42" s="37" t="s">
        <v>63</v>
      </c>
      <c r="D42" s="38">
        <v>5.1833333333333345</v>
      </c>
      <c r="E42" s="38">
        <v>5.2333333333333334</v>
      </c>
      <c r="F42" s="38">
        <v>5.2571428571428571</v>
      </c>
      <c r="G42" s="38">
        <v>5.2833333333333332</v>
      </c>
      <c r="H42" s="38">
        <v>5.1708333333333334</v>
      </c>
      <c r="I42" s="38">
        <v>4.5566666666666675</v>
      </c>
      <c r="J42" s="38">
        <v>4.3583333333333334</v>
      </c>
      <c r="K42" s="38">
        <v>3.7636363636363641</v>
      </c>
      <c r="L42" s="38">
        <v>3.641111111111111</v>
      </c>
      <c r="M42" s="38">
        <v>4.4555555555555566</v>
      </c>
      <c r="N42" s="38">
        <v>4.7180555555555559</v>
      </c>
      <c r="O42" s="38">
        <v>5.06076923076923</v>
      </c>
      <c r="P42" s="39">
        <f t="shared" si="1"/>
        <v>4.7235086672586677</v>
      </c>
    </row>
    <row r="43" spans="1:16" ht="15.75" customHeight="1" x14ac:dyDescent="0.25">
      <c r="A43" s="700"/>
      <c r="B43" s="36" t="s">
        <v>211</v>
      </c>
      <c r="C43" s="37" t="s">
        <v>63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</row>
    <row r="44" spans="1:16" s="11" customFormat="1" ht="15.75" customHeight="1" x14ac:dyDescent="0.25">
      <c r="A44" s="128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4"/>
    </row>
    <row r="45" spans="1:16" ht="36.75" customHeight="1" x14ac:dyDescent="0.3">
      <c r="B45" s="686" t="s">
        <v>93</v>
      </c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6"/>
      <c r="P45" s="686"/>
    </row>
    <row r="46" spans="1:16" ht="15.75" customHeight="1" x14ac:dyDescent="0.25">
      <c r="B46" s="686" t="s">
        <v>202</v>
      </c>
      <c r="C46" s="686"/>
      <c r="D46" s="686"/>
      <c r="E46" s="686"/>
      <c r="F46" s="686"/>
      <c r="G46" s="686"/>
      <c r="H46" s="686"/>
      <c r="I46" s="686"/>
      <c r="J46" s="686"/>
      <c r="K46" s="686"/>
      <c r="L46" s="686"/>
      <c r="M46" s="686"/>
      <c r="N46" s="686"/>
      <c r="O46" s="686"/>
      <c r="P46" s="686"/>
    </row>
    <row r="47" spans="1:16" ht="6.75" customHeight="1" x14ac:dyDescent="0.25">
      <c r="B47" s="686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86"/>
      <c r="N47" s="686"/>
      <c r="O47" s="686"/>
      <c r="P47" s="686"/>
    </row>
    <row r="48" spans="1:16" ht="16.5" customHeight="1" x14ac:dyDescent="0.25">
      <c r="A48" s="697" t="s">
        <v>0</v>
      </c>
      <c r="B48" s="695" t="s">
        <v>192</v>
      </c>
      <c r="C48" s="115" t="s">
        <v>41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</row>
    <row r="49" spans="1:16" ht="19.5" customHeight="1" x14ac:dyDescent="0.25">
      <c r="A49" s="698"/>
      <c r="B49" s="696"/>
      <c r="C49" s="116" t="s">
        <v>85</v>
      </c>
      <c r="D49" s="116" t="s">
        <v>1</v>
      </c>
      <c r="E49" s="116" t="s">
        <v>2</v>
      </c>
      <c r="F49" s="116" t="s">
        <v>3</v>
      </c>
      <c r="G49" s="116" t="s">
        <v>4</v>
      </c>
      <c r="H49" s="116" t="s">
        <v>5</v>
      </c>
      <c r="I49" s="116" t="s">
        <v>6</v>
      </c>
      <c r="J49" s="116" t="s">
        <v>7</v>
      </c>
      <c r="K49" s="116" t="s">
        <v>8</v>
      </c>
      <c r="L49" s="116" t="s">
        <v>9</v>
      </c>
      <c r="M49" s="116" t="s">
        <v>10</v>
      </c>
      <c r="N49" s="116" t="s">
        <v>11</v>
      </c>
      <c r="O49" s="116" t="s">
        <v>12</v>
      </c>
      <c r="P49" s="116" t="s">
        <v>13</v>
      </c>
    </row>
    <row r="50" spans="1:16" s="32" customFormat="1" ht="15" customHeight="1" x14ac:dyDescent="0.25">
      <c r="A50" s="60" t="s">
        <v>48</v>
      </c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/>
    </row>
    <row r="51" spans="1:16" ht="15" customHeight="1" x14ac:dyDescent="0.25">
      <c r="B51" s="36" t="s">
        <v>19</v>
      </c>
      <c r="C51" s="37" t="s">
        <v>63</v>
      </c>
      <c r="D51" s="38">
        <v>46.416666666666664</v>
      </c>
      <c r="E51" s="38">
        <v>47.625</v>
      </c>
      <c r="F51" s="38">
        <v>48</v>
      </c>
      <c r="G51" s="38">
        <v>47.854166666666664</v>
      </c>
      <c r="H51" s="38">
        <v>48.388888888888886</v>
      </c>
      <c r="I51" s="38">
        <v>51.716666666666669</v>
      </c>
      <c r="J51" s="38">
        <v>52.604166666666664</v>
      </c>
      <c r="K51" s="38">
        <v>55.227272727272727</v>
      </c>
      <c r="L51" s="38">
        <v>53.588888888888881</v>
      </c>
      <c r="M51" s="38">
        <v>54.152777777777771</v>
      </c>
      <c r="N51" s="38">
        <v>56.416666666666664</v>
      </c>
      <c r="O51" s="38">
        <v>52.371538461538456</v>
      </c>
      <c r="P51" s="39">
        <f>AVERAGE(D51:O51)</f>
        <v>51.196891673141671</v>
      </c>
    </row>
    <row r="52" spans="1:16" ht="15" customHeight="1" x14ac:dyDescent="0.25">
      <c r="B52" s="36"/>
      <c r="C52" s="41"/>
      <c r="D52" s="38">
        <f>AVERAGE(D58:D59)</f>
        <v>113.87152777777777</v>
      </c>
      <c r="E52" s="38">
        <f t="shared" ref="E52:O52" si="3">AVERAGE(E58:E59)</f>
        <v>110.37166666666666</v>
      </c>
      <c r="F52" s="38">
        <f t="shared" si="3"/>
        <v>100.0952380952381</v>
      </c>
      <c r="G52" s="38">
        <f t="shared" si="3"/>
        <v>91.25</v>
      </c>
      <c r="H52" s="38">
        <f t="shared" si="3"/>
        <v>86.979166666666657</v>
      </c>
      <c r="I52" s="38">
        <f t="shared" si="3"/>
        <v>102.70833333333334</v>
      </c>
      <c r="J52" s="38">
        <f t="shared" si="3"/>
        <v>114.78125</v>
      </c>
      <c r="K52" s="38">
        <f t="shared" si="3"/>
        <v>141.74621212121212</v>
      </c>
      <c r="L52" s="38">
        <f t="shared" si="3"/>
        <v>146.7861111111111</v>
      </c>
      <c r="M52" s="38">
        <f t="shared" si="3"/>
        <v>141.27083333333331</v>
      </c>
      <c r="N52" s="38">
        <f t="shared" si="3"/>
        <v>135.9375</v>
      </c>
      <c r="O52" s="38">
        <f t="shared" si="3"/>
        <v>141.63448717948722</v>
      </c>
      <c r="P52" s="39"/>
    </row>
    <row r="53" spans="1:16" s="32" customFormat="1" ht="15" customHeight="1" x14ac:dyDescent="0.25">
      <c r="A53" s="61" t="s">
        <v>49</v>
      </c>
      <c r="C53" s="43"/>
      <c r="D53" s="44"/>
      <c r="E53" s="44"/>
      <c r="F53" s="44"/>
      <c r="G53" s="44"/>
      <c r="H53" s="44"/>
      <c r="I53" s="45"/>
      <c r="J53" s="44"/>
      <c r="K53" s="44"/>
      <c r="L53" s="44"/>
      <c r="M53" s="44"/>
      <c r="N53" s="44"/>
      <c r="O53" s="44"/>
      <c r="P53" s="46"/>
    </row>
    <row r="54" spans="1:16" ht="15" customHeight="1" x14ac:dyDescent="0.25">
      <c r="A54" s="123" t="s">
        <v>125</v>
      </c>
      <c r="B54" s="36" t="s">
        <v>126</v>
      </c>
      <c r="C54" s="37" t="s">
        <v>14</v>
      </c>
      <c r="D54" s="38">
        <v>31.5</v>
      </c>
      <c r="E54" s="38">
        <v>27.25</v>
      </c>
      <c r="F54" s="38">
        <v>31.214285714285715</v>
      </c>
      <c r="G54" s="38">
        <v>29.583333333333332</v>
      </c>
      <c r="H54" s="38">
        <v>27.541666666666668</v>
      </c>
      <c r="I54" s="38">
        <v>26.371111111111112</v>
      </c>
      <c r="J54" s="38">
        <v>28.652777777777775</v>
      </c>
      <c r="K54" s="38">
        <v>33.145454545454548</v>
      </c>
      <c r="L54" s="38">
        <v>38.794444444444451</v>
      </c>
      <c r="M54" s="38">
        <v>47.284722222222229</v>
      </c>
      <c r="N54" s="38">
        <v>42.215277777777779</v>
      </c>
      <c r="O54" s="38">
        <v>33.589743589743591</v>
      </c>
      <c r="P54" s="39">
        <f t="shared" ref="P54:P86" si="4">AVERAGE(D54:O54)</f>
        <v>33.095234765234764</v>
      </c>
    </row>
    <row r="55" spans="1:16" ht="15" customHeight="1" x14ac:dyDescent="0.25">
      <c r="A55" s="124"/>
      <c r="B55" s="36" t="s">
        <v>127</v>
      </c>
      <c r="C55" s="37" t="s">
        <v>14</v>
      </c>
      <c r="D55" s="38">
        <v>50.965277777777779</v>
      </c>
      <c r="E55" s="38">
        <v>50.826388888888893</v>
      </c>
      <c r="F55" s="38">
        <v>42.776428571428575</v>
      </c>
      <c r="G55" s="38">
        <v>41.557449494949495</v>
      </c>
      <c r="H55" s="38">
        <v>46.173611111111107</v>
      </c>
      <c r="I55" s="38">
        <v>44.460606060606061</v>
      </c>
      <c r="J55" s="38">
        <v>42.451388888888893</v>
      </c>
      <c r="K55" s="38">
        <v>44.614049586776865</v>
      </c>
      <c r="L55" s="38">
        <v>43.866161616161619</v>
      </c>
      <c r="M55" s="38">
        <v>45.823863636363633</v>
      </c>
      <c r="N55" s="38">
        <v>47.662247474747481</v>
      </c>
      <c r="O55" s="38">
        <v>63.82051282051281</v>
      </c>
      <c r="P55" s="39">
        <f t="shared" si="4"/>
        <v>47.08316549401777</v>
      </c>
    </row>
    <row r="56" spans="1:16" ht="15" customHeight="1" x14ac:dyDescent="0.25">
      <c r="A56" s="124"/>
      <c r="B56" s="36" t="s">
        <v>128</v>
      </c>
      <c r="C56" s="37" t="s">
        <v>14</v>
      </c>
      <c r="D56" s="38">
        <v>47.916666666666664</v>
      </c>
      <c r="E56" s="38">
        <v>49.0625</v>
      </c>
      <c r="F56" s="38">
        <v>38.768095238095235</v>
      </c>
      <c r="G56" s="38">
        <v>37.340909090909093</v>
      </c>
      <c r="H56" s="38">
        <v>36.58549783549784</v>
      </c>
      <c r="I56" s="38">
        <v>36.025252525252526</v>
      </c>
      <c r="J56" s="38">
        <v>39.583333333333336</v>
      </c>
      <c r="K56" s="38">
        <v>35.909090909090907</v>
      </c>
      <c r="L56" s="38">
        <v>32.323232323232318</v>
      </c>
      <c r="M56" s="38"/>
      <c r="N56" s="38">
        <v>32.5</v>
      </c>
      <c r="O56" s="38">
        <v>47.25</v>
      </c>
      <c r="P56" s="39">
        <f t="shared" si="4"/>
        <v>39.387688902007085</v>
      </c>
    </row>
    <row r="57" spans="1:16" ht="15" customHeight="1" x14ac:dyDescent="0.25">
      <c r="A57" s="125"/>
      <c r="B57" s="36" t="s">
        <v>129</v>
      </c>
      <c r="C57" s="37" t="s">
        <v>14</v>
      </c>
      <c r="D57" s="38">
        <v>65.854166666666671</v>
      </c>
      <c r="E57" s="38">
        <v>42.708333333333336</v>
      </c>
      <c r="F57" s="38">
        <v>34.232142857142854</v>
      </c>
      <c r="G57" s="38">
        <v>43.354166666666664</v>
      </c>
      <c r="H57" s="38">
        <v>52.708333333333336</v>
      </c>
      <c r="I57" s="38">
        <v>49.87222222222222</v>
      </c>
      <c r="J57" s="38">
        <v>54.722222222222221</v>
      </c>
      <c r="K57" s="38">
        <v>65.143939393939391</v>
      </c>
      <c r="L57" s="38">
        <v>57.016666666666666</v>
      </c>
      <c r="M57" s="38">
        <v>46.916666666666664</v>
      </c>
      <c r="N57" s="38">
        <v>48.722222222222229</v>
      </c>
      <c r="O57" s="38">
        <v>49.339999999999996</v>
      </c>
      <c r="P57" s="39">
        <f t="shared" si="4"/>
        <v>50.882590187590182</v>
      </c>
    </row>
    <row r="58" spans="1:16" ht="15" customHeight="1" x14ac:dyDescent="0.25">
      <c r="A58" s="123" t="s">
        <v>39</v>
      </c>
      <c r="B58" s="36" t="s">
        <v>130</v>
      </c>
      <c r="C58" s="37" t="s">
        <v>14</v>
      </c>
      <c r="D58" s="38">
        <v>117.75</v>
      </c>
      <c r="E58" s="38">
        <v>118.83333333333333</v>
      </c>
      <c r="F58" s="38">
        <v>109.71428571428571</v>
      </c>
      <c r="G58" s="38">
        <v>100.83333333333333</v>
      </c>
      <c r="H58" s="38">
        <v>98.958333333333329</v>
      </c>
      <c r="I58" s="38">
        <v>102.91666666666667</v>
      </c>
      <c r="J58" s="38">
        <v>119.63194444444444</v>
      </c>
      <c r="K58" s="38">
        <v>155.15909090909091</v>
      </c>
      <c r="L58" s="38">
        <v>165.44444444444443</v>
      </c>
      <c r="M58" s="38">
        <v>156.91666666666666</v>
      </c>
      <c r="N58" s="38">
        <v>151.04166666666666</v>
      </c>
      <c r="O58" s="38">
        <v>151.64102564102566</v>
      </c>
      <c r="P58" s="39">
        <f t="shared" si="4"/>
        <v>129.07006592944091</v>
      </c>
    </row>
    <row r="59" spans="1:16" ht="15" customHeight="1" x14ac:dyDescent="0.25">
      <c r="A59" s="125"/>
      <c r="B59" s="36" t="s">
        <v>131</v>
      </c>
      <c r="C59" s="37" t="s">
        <v>14</v>
      </c>
      <c r="D59" s="38">
        <v>109.99305555555556</v>
      </c>
      <c r="E59" s="38">
        <v>101.90999999999998</v>
      </c>
      <c r="F59" s="38">
        <v>90.476190476190482</v>
      </c>
      <c r="G59" s="38">
        <v>81.666666666666671</v>
      </c>
      <c r="H59" s="38">
        <v>75</v>
      </c>
      <c r="I59" s="38">
        <v>102.5</v>
      </c>
      <c r="J59" s="38">
        <v>109.93055555555554</v>
      </c>
      <c r="K59" s="38">
        <v>128.33333333333334</v>
      </c>
      <c r="L59" s="38">
        <v>128.12777777777779</v>
      </c>
      <c r="M59" s="38">
        <v>125.625</v>
      </c>
      <c r="N59" s="38">
        <v>120.83333333333336</v>
      </c>
      <c r="O59" s="38">
        <v>131.62794871794875</v>
      </c>
      <c r="P59" s="39">
        <f t="shared" si="4"/>
        <v>108.83532178469677</v>
      </c>
    </row>
    <row r="60" spans="1:16" ht="15" customHeight="1" x14ac:dyDescent="0.25">
      <c r="B60" s="36" t="s">
        <v>20</v>
      </c>
      <c r="C60" s="37" t="s">
        <v>14</v>
      </c>
      <c r="D60" s="38">
        <v>27</v>
      </c>
      <c r="E60" s="38">
        <v>26.583333333333332</v>
      </c>
      <c r="F60" s="38">
        <v>26.714285714285715</v>
      </c>
      <c r="G60" s="38">
        <v>29.5</v>
      </c>
      <c r="H60" s="38">
        <v>30.708333333333332</v>
      </c>
      <c r="I60" s="38">
        <v>28.922222222222221</v>
      </c>
      <c r="J60" s="38">
        <v>29.236111111111111</v>
      </c>
      <c r="K60" s="38">
        <v>31.477272727272727</v>
      </c>
      <c r="L60" s="38">
        <v>29.683333333333334</v>
      </c>
      <c r="M60" s="38">
        <v>29.666666666666668</v>
      </c>
      <c r="N60" s="38">
        <v>29.743055555555561</v>
      </c>
      <c r="O60" s="38">
        <v>34.692051282051281</v>
      </c>
      <c r="P60" s="39">
        <f t="shared" si="4"/>
        <v>29.493888773263773</v>
      </c>
    </row>
    <row r="61" spans="1:16" ht="15" customHeight="1" x14ac:dyDescent="0.25">
      <c r="A61" s="123" t="s">
        <v>21</v>
      </c>
      <c r="B61" s="36" t="s">
        <v>132</v>
      </c>
      <c r="C61" s="37" t="s">
        <v>14</v>
      </c>
      <c r="D61" s="38">
        <v>22.265625</v>
      </c>
      <c r="E61" s="38">
        <v>17.881944444444446</v>
      </c>
      <c r="F61" s="38">
        <v>20.580357142857142</v>
      </c>
      <c r="G61" s="38">
        <v>18.118055555555557</v>
      </c>
      <c r="H61" s="38">
        <v>18.472222222222221</v>
      </c>
      <c r="I61" s="38">
        <v>17.596153846153847</v>
      </c>
      <c r="J61" s="38">
        <v>18.081439393939391</v>
      </c>
      <c r="K61" s="38">
        <v>18.172348484848484</v>
      </c>
      <c r="L61" s="38">
        <v>20.588888888888889</v>
      </c>
      <c r="M61" s="38">
        <v>21.362847222222225</v>
      </c>
      <c r="N61" s="38">
        <v>23.480902777777782</v>
      </c>
      <c r="O61" s="38">
        <v>23.067307692307693</v>
      </c>
      <c r="P61" s="39">
        <f t="shared" si="4"/>
        <v>19.972341055934805</v>
      </c>
    </row>
    <row r="62" spans="1:16" ht="15" customHeight="1" x14ac:dyDescent="0.25">
      <c r="A62" s="125"/>
      <c r="B62" s="36" t="s">
        <v>133</v>
      </c>
      <c r="C62" s="37" t="s">
        <v>14</v>
      </c>
      <c r="D62" s="38">
        <v>16.319444444444446</v>
      </c>
      <c r="E62" s="38">
        <v>13.506944444444445</v>
      </c>
      <c r="F62" s="38">
        <v>13.846726190476192</v>
      </c>
      <c r="G62" s="38">
        <v>14.201388888888888</v>
      </c>
      <c r="H62" s="38">
        <v>12.734375</v>
      </c>
      <c r="I62" s="38">
        <v>13.736111111111112</v>
      </c>
      <c r="J62" s="38">
        <v>12.330729166666666</v>
      </c>
      <c r="K62" s="38">
        <v>16.723484848484848</v>
      </c>
      <c r="L62" s="38">
        <v>15.986111111111111</v>
      </c>
      <c r="M62" s="38">
        <v>14.296875</v>
      </c>
      <c r="N62" s="38">
        <v>16.232638888888889</v>
      </c>
      <c r="O62" s="38">
        <v>17.939102564102566</v>
      </c>
      <c r="P62" s="39">
        <f t="shared" si="4"/>
        <v>14.821160971551597</v>
      </c>
    </row>
    <row r="63" spans="1:16" ht="15" customHeight="1" x14ac:dyDescent="0.25">
      <c r="A63" s="683" t="s">
        <v>134</v>
      </c>
      <c r="B63" s="36" t="s">
        <v>115</v>
      </c>
      <c r="C63" s="37" t="s">
        <v>14</v>
      </c>
      <c r="D63" s="38"/>
      <c r="E63" s="38"/>
      <c r="F63" s="38">
        <v>26</v>
      </c>
      <c r="G63" s="38">
        <v>33.333333333333336</v>
      </c>
      <c r="H63" s="38">
        <v>34.166666666666664</v>
      </c>
      <c r="I63" s="38">
        <v>33.541666666666664</v>
      </c>
      <c r="J63" s="38">
        <v>34.375</v>
      </c>
      <c r="K63" s="38">
        <v>37.484848484848484</v>
      </c>
      <c r="L63" s="38">
        <v>41.327777777777783</v>
      </c>
      <c r="M63" s="38">
        <v>42.083333333333336</v>
      </c>
      <c r="N63" s="38">
        <v>40</v>
      </c>
      <c r="O63" s="38">
        <v>46.666666666666664</v>
      </c>
      <c r="P63" s="39">
        <f t="shared" si="4"/>
        <v>36.897929292929291</v>
      </c>
    </row>
    <row r="64" spans="1:16" ht="15" customHeight="1" x14ac:dyDescent="0.25">
      <c r="A64" s="684"/>
      <c r="B64" s="36" t="s">
        <v>135</v>
      </c>
      <c r="C64" s="37" t="s">
        <v>14</v>
      </c>
      <c r="D64" s="38">
        <v>37.708333333333329</v>
      </c>
      <c r="E64" s="38">
        <v>33.645833333333329</v>
      </c>
      <c r="F64" s="38">
        <v>28.422619047619047</v>
      </c>
      <c r="G64" s="38">
        <v>28.118055555555554</v>
      </c>
      <c r="H64" s="38">
        <v>28.451388888888889</v>
      </c>
      <c r="I64" s="38">
        <v>27.888888888888889</v>
      </c>
      <c r="J64" s="38">
        <v>28.597222222222225</v>
      </c>
      <c r="K64" s="38">
        <v>33.022727272727273</v>
      </c>
      <c r="L64" s="38">
        <v>40.644444444444453</v>
      </c>
      <c r="M64" s="38">
        <v>43.020833333333336</v>
      </c>
      <c r="N64" s="38">
        <v>43.333333333333336</v>
      </c>
      <c r="O64" s="38">
        <v>44.679743589743595</v>
      </c>
      <c r="P64" s="39">
        <f t="shared" si="4"/>
        <v>34.794451936951937</v>
      </c>
    </row>
    <row r="65" spans="1:16" ht="15" customHeight="1" x14ac:dyDescent="0.25">
      <c r="A65" s="684"/>
      <c r="B65" s="36" t="s">
        <v>136</v>
      </c>
      <c r="C65" s="37" t="s">
        <v>14</v>
      </c>
      <c r="D65" s="38">
        <v>34.8125</v>
      </c>
      <c r="E65" s="38">
        <v>31.604166666666668</v>
      </c>
      <c r="F65" s="38">
        <v>29.75</v>
      </c>
      <c r="G65" s="38">
        <v>32.583333333333336</v>
      </c>
      <c r="H65" s="38">
        <v>31.8125</v>
      </c>
      <c r="I65" s="38">
        <v>36.25</v>
      </c>
      <c r="J65" s="38">
        <v>36.833333333333329</v>
      </c>
      <c r="K65" s="38">
        <v>33.75</v>
      </c>
      <c r="L65" s="38">
        <v>42.1875</v>
      </c>
      <c r="M65" s="38">
        <v>45.979166666666664</v>
      </c>
      <c r="N65" s="38">
        <v>46.395833333333343</v>
      </c>
      <c r="O65" s="38">
        <v>43.506410256410248</v>
      </c>
      <c r="P65" s="39">
        <f t="shared" si="4"/>
        <v>37.122061965811973</v>
      </c>
    </row>
    <row r="66" spans="1:16" ht="15" customHeight="1" x14ac:dyDescent="0.25">
      <c r="A66" s="685"/>
      <c r="B66" s="36" t="s">
        <v>137</v>
      </c>
      <c r="C66" s="37" t="s">
        <v>14</v>
      </c>
      <c r="D66" s="38">
        <v>36.9375</v>
      </c>
      <c r="E66" s="38">
        <v>34.208333333333336</v>
      </c>
      <c r="F66" s="38">
        <v>28.607142857142861</v>
      </c>
      <c r="G66" s="38">
        <v>30.715277777777775</v>
      </c>
      <c r="H66" s="38">
        <v>34.375</v>
      </c>
      <c r="I66" s="38"/>
      <c r="J66" s="38"/>
      <c r="K66" s="38"/>
      <c r="L66" s="38"/>
      <c r="M66" s="38">
        <v>47.604166666666664</v>
      </c>
      <c r="N66" s="38">
        <v>46.80555555555555</v>
      </c>
      <c r="O66" s="38">
        <v>47.500256410256412</v>
      </c>
      <c r="P66" s="39">
        <f t="shared" si="4"/>
        <v>38.344154075091581</v>
      </c>
    </row>
    <row r="67" spans="1:16" ht="15" customHeight="1" x14ac:dyDescent="0.25">
      <c r="B67" s="36" t="s">
        <v>22</v>
      </c>
      <c r="C67" s="37" t="s">
        <v>14</v>
      </c>
      <c r="D67" s="38">
        <v>29.083333333333332</v>
      </c>
      <c r="E67" s="38">
        <v>28</v>
      </c>
      <c r="F67" s="38">
        <v>28.857142857142858</v>
      </c>
      <c r="G67" s="38">
        <v>27.541666666666668</v>
      </c>
      <c r="H67" s="38">
        <v>26.666666666666668</v>
      </c>
      <c r="I67" s="38">
        <v>24.361111111111107</v>
      </c>
      <c r="J67" s="38">
        <v>26.402777777777775</v>
      </c>
      <c r="K67" s="38">
        <v>29.75</v>
      </c>
      <c r="L67" s="38">
        <v>31.588888888888892</v>
      </c>
      <c r="M67" s="38">
        <v>29.145833333333332</v>
      </c>
      <c r="N67" s="38">
        <v>27.909722222222225</v>
      </c>
      <c r="O67" s="38">
        <v>25.557435897435898</v>
      </c>
      <c r="P67" s="39">
        <f t="shared" si="4"/>
        <v>27.905381562881562</v>
      </c>
    </row>
    <row r="68" spans="1:16" ht="15" customHeight="1" x14ac:dyDescent="0.25">
      <c r="B68" s="36" t="s">
        <v>23</v>
      </c>
      <c r="C68" s="37" t="s">
        <v>14</v>
      </c>
      <c r="D68" s="38">
        <v>28.380952380952383</v>
      </c>
      <c r="E68" s="38">
        <v>20.404761904761909</v>
      </c>
      <c r="F68" s="38">
        <v>20.000000000000004</v>
      </c>
      <c r="G68" s="38">
        <v>25.523809523809529</v>
      </c>
      <c r="H68" s="38">
        <v>21.56547619047619</v>
      </c>
      <c r="I68" s="38">
        <v>20.388888888888893</v>
      </c>
      <c r="J68" s="38">
        <v>18.30952380952381</v>
      </c>
      <c r="K68" s="38">
        <v>20.352813852813856</v>
      </c>
      <c r="L68" s="38">
        <v>20.223015873015875</v>
      </c>
      <c r="M68" s="38">
        <v>21.230158730158735</v>
      </c>
      <c r="N68" s="38">
        <v>20.500000000000004</v>
      </c>
      <c r="O68" s="38">
        <v>22.03673992673993</v>
      </c>
      <c r="P68" s="39">
        <f t="shared" si="4"/>
        <v>21.576345090095092</v>
      </c>
    </row>
    <row r="69" spans="1:16" ht="15" customHeight="1" x14ac:dyDescent="0.25">
      <c r="B69" s="36" t="s">
        <v>24</v>
      </c>
      <c r="C69" s="37" t="s">
        <v>63</v>
      </c>
      <c r="D69" s="38">
        <v>18.5</v>
      </c>
      <c r="E69" s="38">
        <v>16.416666666666668</v>
      </c>
      <c r="F69" s="38">
        <v>17.12857142857143</v>
      </c>
      <c r="G69" s="38">
        <v>18.2</v>
      </c>
      <c r="H69" s="38">
        <v>18.620833333333334</v>
      </c>
      <c r="I69" s="38">
        <v>18.961111111111112</v>
      </c>
      <c r="J69" s="38">
        <v>21.118055555555557</v>
      </c>
      <c r="K69" s="38">
        <v>22.136363636363637</v>
      </c>
      <c r="L69" s="38">
        <v>21.301111111111108</v>
      </c>
      <c r="M69" s="38">
        <v>19.833333333333332</v>
      </c>
      <c r="N69" s="38">
        <v>20.754166666666666</v>
      </c>
      <c r="O69" s="38">
        <v>19.636153846153846</v>
      </c>
      <c r="P69" s="39">
        <f t="shared" si="4"/>
        <v>19.38386389073889</v>
      </c>
    </row>
    <row r="70" spans="1:16" ht="15" customHeight="1" x14ac:dyDescent="0.25">
      <c r="A70" s="704" t="s">
        <v>138</v>
      </c>
      <c r="B70" s="36" t="s">
        <v>139</v>
      </c>
      <c r="C70" s="37" t="s">
        <v>14</v>
      </c>
      <c r="D70" s="38">
        <v>35.208333333333336</v>
      </c>
      <c r="E70" s="38">
        <v>33.743055555555557</v>
      </c>
      <c r="F70" s="38">
        <v>35.482142857142854</v>
      </c>
      <c r="G70" s="38">
        <v>35.666666666666664</v>
      </c>
      <c r="H70" s="38">
        <v>35.027777777777779</v>
      </c>
      <c r="I70" s="38">
        <v>33.466666666666669</v>
      </c>
      <c r="J70" s="38">
        <v>31.375</v>
      </c>
      <c r="K70" s="38">
        <v>34.924242424242422</v>
      </c>
      <c r="L70" s="38">
        <v>31.349999999999998</v>
      </c>
      <c r="M70" s="38">
        <v>32.888888888888886</v>
      </c>
      <c r="N70" s="38">
        <v>33.715277777777779</v>
      </c>
      <c r="O70" s="38">
        <v>33.487179487179489</v>
      </c>
      <c r="P70" s="39">
        <f t="shared" si="4"/>
        <v>33.861269286269284</v>
      </c>
    </row>
    <row r="71" spans="1:16" ht="15" customHeight="1" x14ac:dyDescent="0.25">
      <c r="A71" s="705"/>
      <c r="B71" s="36" t="s">
        <v>140</v>
      </c>
      <c r="C71" s="37" t="s">
        <v>14</v>
      </c>
      <c r="D71" s="38">
        <v>34.583333333333336</v>
      </c>
      <c r="E71" s="38">
        <v>40.333333333333336</v>
      </c>
      <c r="F71" s="38">
        <v>37.428571428571431</v>
      </c>
      <c r="G71" s="38">
        <v>31.916666666666668</v>
      </c>
      <c r="H71" s="38">
        <v>31.604166666666668</v>
      </c>
      <c r="I71" s="38">
        <v>30.261111111111116</v>
      </c>
      <c r="J71" s="38">
        <v>29.5</v>
      </c>
      <c r="K71" s="38">
        <v>31.65909090909091</v>
      </c>
      <c r="L71" s="38">
        <v>31.594444444444441</v>
      </c>
      <c r="M71" s="38">
        <v>33.68055555555555</v>
      </c>
      <c r="N71" s="38">
        <v>38.236111111111114</v>
      </c>
      <c r="O71" s="38">
        <v>27.5</v>
      </c>
      <c r="P71" s="39">
        <f t="shared" si="4"/>
        <v>33.191448713323716</v>
      </c>
    </row>
    <row r="72" spans="1:16" ht="15" customHeight="1" x14ac:dyDescent="0.25">
      <c r="B72" s="36" t="s">
        <v>25</v>
      </c>
      <c r="C72" s="37" t="s">
        <v>14</v>
      </c>
      <c r="D72" s="38">
        <v>25.5</v>
      </c>
      <c r="E72" s="38">
        <v>24.916666666666668</v>
      </c>
      <c r="F72" s="38">
        <v>28.357142857142858</v>
      </c>
      <c r="G72" s="38">
        <v>27.25</v>
      </c>
      <c r="H72" s="38">
        <v>25.541666666666668</v>
      </c>
      <c r="I72" s="38">
        <v>24.005555555555556</v>
      </c>
      <c r="J72" s="38">
        <v>25.368055555555554</v>
      </c>
      <c r="K72" s="38">
        <v>26.454545454545453</v>
      </c>
      <c r="L72" s="38">
        <v>26.583333333333332</v>
      </c>
      <c r="M72" s="38">
        <v>25.277777777777775</v>
      </c>
      <c r="N72" s="38">
        <v>27.402777777777782</v>
      </c>
      <c r="O72" s="38">
        <v>39.256410256410298</v>
      </c>
      <c r="P72" s="39">
        <f t="shared" si="4"/>
        <v>27.159494325119329</v>
      </c>
    </row>
    <row r="73" spans="1:16" ht="15" customHeight="1" x14ac:dyDescent="0.25">
      <c r="B73" s="36" t="s">
        <v>26</v>
      </c>
      <c r="C73" s="37" t="s">
        <v>63</v>
      </c>
      <c r="D73" s="38">
        <v>83.279166666666654</v>
      </c>
      <c r="E73" s="38">
        <v>77.739583333333343</v>
      </c>
      <c r="F73" s="38">
        <v>79.457142857142841</v>
      </c>
      <c r="G73" s="38">
        <v>85.75</v>
      </c>
      <c r="H73" s="38">
        <v>95.208333333333329</v>
      </c>
      <c r="I73" s="38">
        <v>92.6388888888889</v>
      </c>
      <c r="J73" s="38">
        <v>87.223611111111097</v>
      </c>
      <c r="K73" s="38">
        <v>76.818181818181813</v>
      </c>
      <c r="L73" s="38">
        <v>70.45</v>
      </c>
      <c r="M73" s="38">
        <v>87.949652777777786</v>
      </c>
      <c r="N73" s="38">
        <v>107.06250000000001</v>
      </c>
      <c r="O73" s="38">
        <v>100.2275641025641</v>
      </c>
      <c r="P73" s="39">
        <f t="shared" si="4"/>
        <v>86.983718740750007</v>
      </c>
    </row>
    <row r="74" spans="1:16" ht="15" customHeight="1" x14ac:dyDescent="0.25">
      <c r="A74" s="701" t="s">
        <v>141</v>
      </c>
      <c r="B74" s="36" t="s">
        <v>142</v>
      </c>
      <c r="C74" s="37" t="s">
        <v>14</v>
      </c>
      <c r="D74" s="38">
        <v>40.145833333333336</v>
      </c>
      <c r="E74" s="38">
        <v>36.166666666666664</v>
      </c>
      <c r="F74" s="38">
        <v>31.571428571428573</v>
      </c>
      <c r="G74" s="38">
        <v>29.083333333333332</v>
      </c>
      <c r="H74" s="38">
        <v>25.583333333333332</v>
      </c>
      <c r="I74" s="38">
        <v>27.905555555555559</v>
      </c>
      <c r="J74" s="38">
        <v>26.048611111111111</v>
      </c>
      <c r="K74" s="38">
        <v>37.56818181818182</v>
      </c>
      <c r="L74" s="38">
        <v>36.172222222222224</v>
      </c>
      <c r="M74" s="38">
        <v>34.388888888888893</v>
      </c>
      <c r="N74" s="38">
        <v>35.277777777777779</v>
      </c>
      <c r="O74" s="38">
        <v>32.545128205128201</v>
      </c>
      <c r="P74" s="39">
        <f t="shared" si="4"/>
        <v>32.704746734746742</v>
      </c>
    </row>
    <row r="75" spans="1:16" ht="16.5" hidden="1" customHeight="1" x14ac:dyDescent="0.25">
      <c r="A75" s="702"/>
      <c r="B75" s="36" t="s">
        <v>203</v>
      </c>
      <c r="C75" s="37" t="s">
        <v>14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9"/>
    </row>
    <row r="76" spans="1:16" ht="15" customHeight="1" x14ac:dyDescent="0.25">
      <c r="A76" s="703"/>
      <c r="B76" s="36" t="s">
        <v>143</v>
      </c>
      <c r="C76" s="37" t="s">
        <v>14</v>
      </c>
      <c r="D76" s="38">
        <v>26.916666666666668</v>
      </c>
      <c r="E76" s="38">
        <v>25.333333333333332</v>
      </c>
      <c r="F76" s="38">
        <v>22.928571428571427</v>
      </c>
      <c r="G76" s="38">
        <v>20.916666666666668</v>
      </c>
      <c r="H76" s="38">
        <v>22.625</v>
      </c>
      <c r="I76" s="38">
        <v>24.393333333333331</v>
      </c>
      <c r="J76" s="38">
        <v>23.868055555555557</v>
      </c>
      <c r="K76" s="38">
        <v>31.848484848484848</v>
      </c>
      <c r="L76" s="38">
        <v>30.216666666666665</v>
      </c>
      <c r="M76" s="38">
        <v>26.861111111111111</v>
      </c>
      <c r="N76" s="38">
        <v>29.840277777777782</v>
      </c>
      <c r="O76" s="38">
        <v>31.724102564102566</v>
      </c>
      <c r="P76" s="39">
        <f t="shared" si="4"/>
        <v>26.456022496022499</v>
      </c>
    </row>
    <row r="77" spans="1:16" ht="15" customHeight="1" x14ac:dyDescent="0.25">
      <c r="B77" s="36" t="s">
        <v>27</v>
      </c>
      <c r="C77" s="37" t="s">
        <v>14</v>
      </c>
      <c r="D77" s="38">
        <v>24.166666666666668</v>
      </c>
      <c r="E77" s="38">
        <v>24.166666666666668</v>
      </c>
      <c r="F77" s="38">
        <v>23.642857142857142</v>
      </c>
      <c r="G77" s="38">
        <v>23.5</v>
      </c>
      <c r="H77" s="38">
        <v>21.5</v>
      </c>
      <c r="I77" s="38">
        <v>20.512222222222224</v>
      </c>
      <c r="J77" s="38">
        <v>22.097222222222225</v>
      </c>
      <c r="K77" s="38">
        <v>25.022727272727273</v>
      </c>
      <c r="L77" s="38">
        <v>25.572222222222226</v>
      </c>
      <c r="M77" s="38">
        <v>29.0625</v>
      </c>
      <c r="N77" s="38">
        <v>36.895833333333336</v>
      </c>
      <c r="O77" s="38">
        <v>38.512820512820511</v>
      </c>
      <c r="P77" s="39">
        <f>AVERAGE(D77:O77)</f>
        <v>26.220978188478188</v>
      </c>
    </row>
    <row r="78" spans="1:16" ht="15" customHeight="1" x14ac:dyDescent="0.25">
      <c r="B78" s="36" t="s">
        <v>28</v>
      </c>
      <c r="C78" s="37" t="s">
        <v>14</v>
      </c>
      <c r="D78" s="38">
        <v>39.25</v>
      </c>
      <c r="E78" s="38">
        <v>39.833333333333336</v>
      </c>
      <c r="F78" s="38">
        <v>41.071428571428569</v>
      </c>
      <c r="G78" s="38">
        <v>45.8125</v>
      </c>
      <c r="H78" s="38">
        <v>49.791666666666664</v>
      </c>
      <c r="I78" s="38">
        <v>46.344444444444449</v>
      </c>
      <c r="J78" s="38">
        <v>43.743055555555564</v>
      </c>
      <c r="K78" s="38">
        <v>42.590909090909093</v>
      </c>
      <c r="L78" s="38">
        <v>42.5</v>
      </c>
      <c r="M78" s="38">
        <v>45.25</v>
      </c>
      <c r="N78" s="38">
        <v>52.145833333333336</v>
      </c>
      <c r="O78" s="38">
        <v>43.448974358974361</v>
      </c>
      <c r="P78" s="39">
        <f t="shared" si="4"/>
        <v>44.315178779553776</v>
      </c>
    </row>
    <row r="79" spans="1:16" ht="15" customHeight="1" x14ac:dyDescent="0.25">
      <c r="B79" s="36" t="s">
        <v>50</v>
      </c>
      <c r="C79" s="37" t="s">
        <v>14</v>
      </c>
      <c r="D79" s="38">
        <v>38.333333333333336</v>
      </c>
      <c r="E79" s="38">
        <v>39.666666666666664</v>
      </c>
      <c r="F79" s="38">
        <v>41.285714285714285</v>
      </c>
      <c r="G79" s="38">
        <v>44.75</v>
      </c>
      <c r="H79" s="38">
        <v>48.875</v>
      </c>
      <c r="I79" s="38">
        <v>45.422222222222224</v>
      </c>
      <c r="J79" s="38">
        <v>43.138888888888886</v>
      </c>
      <c r="K79" s="38">
        <v>42.659090909090907</v>
      </c>
      <c r="L79" s="38">
        <v>41.427777777777777</v>
      </c>
      <c r="M79" s="38">
        <v>47.840277777777771</v>
      </c>
      <c r="N79" s="38">
        <v>52.8125</v>
      </c>
      <c r="O79" s="38">
        <v>44.153846153846146</v>
      </c>
      <c r="P79" s="39">
        <f t="shared" si="4"/>
        <v>44.197109834609826</v>
      </c>
    </row>
    <row r="80" spans="1:16" ht="15" customHeight="1" x14ac:dyDescent="0.25">
      <c r="B80" s="36" t="s">
        <v>29</v>
      </c>
      <c r="C80" s="37" t="s">
        <v>14</v>
      </c>
      <c r="D80" s="38">
        <v>47.604166666666664</v>
      </c>
      <c r="E80" s="38">
        <v>47.222222222222221</v>
      </c>
      <c r="F80" s="38">
        <v>46.607142857142854</v>
      </c>
      <c r="G80" s="38">
        <v>48.604166666666664</v>
      </c>
      <c r="H80" s="38">
        <v>46.895833333333336</v>
      </c>
      <c r="I80" s="38">
        <v>46.93333333333333</v>
      </c>
      <c r="J80" s="38">
        <v>46.673611111111114</v>
      </c>
      <c r="K80" s="38">
        <v>48.159090909090907</v>
      </c>
      <c r="L80" s="38">
        <v>46.033333333333331</v>
      </c>
      <c r="M80" s="38">
        <v>45.729166666666664</v>
      </c>
      <c r="N80" s="38">
        <v>48.229166666666664</v>
      </c>
      <c r="O80" s="38">
        <v>48.993589743589737</v>
      </c>
      <c r="P80" s="39">
        <f t="shared" si="4"/>
        <v>47.307068625818623</v>
      </c>
    </row>
    <row r="81" spans="1:17" ht="15" customHeight="1" x14ac:dyDescent="0.25">
      <c r="B81" s="36" t="s">
        <v>30</v>
      </c>
      <c r="C81" s="37" t="s">
        <v>14</v>
      </c>
      <c r="D81" s="38">
        <v>76.270833333333329</v>
      </c>
      <c r="E81" s="38">
        <v>71.146249999999995</v>
      </c>
      <c r="F81" s="38">
        <v>76.5</v>
      </c>
      <c r="G81" s="38">
        <v>74.6875</v>
      </c>
      <c r="H81" s="38">
        <v>65.625</v>
      </c>
      <c r="I81" s="38">
        <v>70.022222222222226</v>
      </c>
      <c r="J81" s="38">
        <v>66.597222222222229</v>
      </c>
      <c r="K81" s="38">
        <v>70.151515151515156</v>
      </c>
      <c r="L81" s="38">
        <v>64.87222222222222</v>
      </c>
      <c r="M81" s="38">
        <v>58.326388888888893</v>
      </c>
      <c r="N81" s="38">
        <v>63.634259259259267</v>
      </c>
      <c r="O81" s="38">
        <v>68.365384615384613</v>
      </c>
      <c r="P81" s="39">
        <f t="shared" si="4"/>
        <v>68.849899826254003</v>
      </c>
    </row>
    <row r="82" spans="1:17" ht="15" customHeight="1" x14ac:dyDescent="0.25">
      <c r="B82" s="36" t="s">
        <v>31</v>
      </c>
      <c r="C82" s="37" t="s">
        <v>95</v>
      </c>
      <c r="D82" s="38">
        <v>136.28125</v>
      </c>
      <c r="E82" s="38">
        <v>145.83333333333334</v>
      </c>
      <c r="F82" s="38">
        <v>143.35</v>
      </c>
      <c r="G82" s="38">
        <v>147.25</v>
      </c>
      <c r="H82" s="38">
        <v>147.91319444444443</v>
      </c>
      <c r="I82" s="38">
        <v>133.94444444444443</v>
      </c>
      <c r="J82" s="38">
        <v>135.72569444444443</v>
      </c>
      <c r="K82" s="38">
        <v>147.97064393939394</v>
      </c>
      <c r="L82" s="38">
        <v>93.921527777777783</v>
      </c>
      <c r="M82" s="38">
        <v>82.114583333333329</v>
      </c>
      <c r="N82" s="38">
        <v>124.11284722222224</v>
      </c>
      <c r="O82" s="38">
        <v>138.57211538461539</v>
      </c>
      <c r="P82" s="39">
        <f t="shared" si="4"/>
        <v>131.41580286033411</v>
      </c>
    </row>
    <row r="83" spans="1:17" ht="15" customHeight="1" x14ac:dyDescent="0.25">
      <c r="A83" s="704" t="s">
        <v>51</v>
      </c>
      <c r="B83" s="52" t="s">
        <v>144</v>
      </c>
      <c r="C83" s="37" t="s">
        <v>82</v>
      </c>
      <c r="D83" s="53">
        <v>43.333333333333336</v>
      </c>
      <c r="E83" s="38">
        <v>40.666666666666664</v>
      </c>
      <c r="F83" s="53">
        <v>42.142857142857146</v>
      </c>
      <c r="G83" s="53">
        <v>45.833333333333336</v>
      </c>
      <c r="H83" s="53">
        <v>42.708333333333336</v>
      </c>
      <c r="I83" s="53">
        <v>41.377777777777766</v>
      </c>
      <c r="J83" s="53">
        <v>48.9375</v>
      </c>
      <c r="K83" s="53">
        <v>44.992424242424242</v>
      </c>
      <c r="L83" s="53">
        <v>48.24444444444444</v>
      </c>
      <c r="M83" s="53">
        <v>50.805555555555564</v>
      </c>
      <c r="N83" s="53">
        <v>42.439814814814817</v>
      </c>
      <c r="O83" s="53">
        <v>52.21982905982906</v>
      </c>
      <c r="P83" s="39">
        <f t="shared" si="4"/>
        <v>45.308489142030801</v>
      </c>
    </row>
    <row r="84" spans="1:17" ht="15" customHeight="1" x14ac:dyDescent="0.25">
      <c r="A84" s="705"/>
      <c r="B84" s="54" t="s">
        <v>145</v>
      </c>
      <c r="C84" s="37" t="s">
        <v>82</v>
      </c>
      <c r="D84" s="38">
        <v>51.4375</v>
      </c>
      <c r="E84" s="38">
        <v>52.666666666666664</v>
      </c>
      <c r="F84" s="38">
        <v>52.214285714285715</v>
      </c>
      <c r="G84" s="38">
        <v>51.208333333333336</v>
      </c>
      <c r="H84" s="38">
        <v>53.6875</v>
      </c>
      <c r="I84" s="38">
        <v>78.930158730158738</v>
      </c>
      <c r="J84" s="38">
        <v>69.784722222222214</v>
      </c>
      <c r="K84" s="38">
        <v>72.431818181818187</v>
      </c>
      <c r="L84" s="38">
        <v>79.927777777777777</v>
      </c>
      <c r="M84" s="38">
        <v>87.645833333333329</v>
      </c>
      <c r="N84" s="38">
        <v>69.493055555555557</v>
      </c>
      <c r="O84" s="38">
        <v>54.213418803418804</v>
      </c>
      <c r="P84" s="39">
        <f t="shared" si="4"/>
        <v>64.470089193214193</v>
      </c>
    </row>
    <row r="85" spans="1:17" ht="15" customHeight="1" x14ac:dyDescent="0.25">
      <c r="A85" s="64"/>
      <c r="B85" s="36" t="s">
        <v>43</v>
      </c>
      <c r="C85" s="37" t="s">
        <v>14</v>
      </c>
      <c r="D85" s="38">
        <v>32.5</v>
      </c>
      <c r="E85" s="38">
        <v>33.666666666666664</v>
      </c>
      <c r="F85" s="38">
        <v>33.642857142857146</v>
      </c>
      <c r="G85" s="38">
        <v>44.625</v>
      </c>
      <c r="H85" s="38">
        <v>45.4375</v>
      </c>
      <c r="I85" s="38">
        <v>39.022222222222226</v>
      </c>
      <c r="J85" s="38">
        <v>36.465277777777779</v>
      </c>
      <c r="K85" s="38">
        <v>38.636363636363633</v>
      </c>
      <c r="L85" s="38">
        <v>34.488888888888894</v>
      </c>
      <c r="M85" s="38">
        <v>35.520833333333336</v>
      </c>
      <c r="N85" s="38">
        <v>35.05555555555555</v>
      </c>
      <c r="O85" s="38">
        <v>36.294871794871796</v>
      </c>
      <c r="P85" s="39">
        <f t="shared" si="4"/>
        <v>37.113003084878081</v>
      </c>
    </row>
    <row r="86" spans="1:17" ht="15" customHeight="1" x14ac:dyDescent="0.25">
      <c r="A86" s="64"/>
      <c r="B86" s="36" t="s">
        <v>52</v>
      </c>
      <c r="C86" s="37" t="s">
        <v>82</v>
      </c>
      <c r="D86" s="38">
        <v>51.129166666666663</v>
      </c>
      <c r="E86" s="38">
        <v>48.939583333333331</v>
      </c>
      <c r="F86" s="38">
        <v>47.475000000000001</v>
      </c>
      <c r="G86" s="38">
        <v>85.666666666666671</v>
      </c>
      <c r="H86" s="38">
        <v>72.5</v>
      </c>
      <c r="I86" s="38">
        <v>74.283333333333346</v>
      </c>
      <c r="J86" s="38">
        <v>79.875000000000014</v>
      </c>
      <c r="K86" s="38">
        <v>84.409090909090907</v>
      </c>
      <c r="L86" s="38">
        <v>84.092222222222233</v>
      </c>
      <c r="M86" s="38">
        <v>58.463888888888881</v>
      </c>
      <c r="N86" s="38">
        <v>72.414814814814818</v>
      </c>
      <c r="O86" s="38">
        <v>73.206153846153853</v>
      </c>
      <c r="P86" s="39">
        <f t="shared" si="4"/>
        <v>69.371243390097547</v>
      </c>
    </row>
    <row r="87" spans="1:17" s="11" customFormat="1" x14ac:dyDescent="0.25">
      <c r="C87" s="22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4"/>
    </row>
    <row r="88" spans="1:17" s="11" customFormat="1" ht="32.25" customHeight="1" x14ac:dyDescent="0.3">
      <c r="B88" s="686" t="s">
        <v>93</v>
      </c>
      <c r="C88" s="686"/>
      <c r="D88" s="686"/>
      <c r="E88" s="686"/>
      <c r="F88" s="686"/>
      <c r="G88" s="686"/>
      <c r="H88" s="686"/>
      <c r="I88" s="686"/>
      <c r="J88" s="686"/>
      <c r="K88" s="686"/>
      <c r="L88" s="686"/>
      <c r="M88" s="686"/>
      <c r="N88" s="686"/>
      <c r="O88" s="686"/>
      <c r="P88" s="686"/>
    </row>
    <row r="89" spans="1:17" s="11" customFormat="1" ht="16.5" customHeight="1" x14ac:dyDescent="0.25">
      <c r="B89" s="686" t="s">
        <v>202</v>
      </c>
      <c r="C89" s="686"/>
      <c r="D89" s="686"/>
      <c r="E89" s="686"/>
      <c r="F89" s="686"/>
      <c r="G89" s="686"/>
      <c r="H89" s="686"/>
      <c r="I89" s="686"/>
      <c r="J89" s="686"/>
      <c r="K89" s="686"/>
      <c r="L89" s="686"/>
      <c r="M89" s="686"/>
      <c r="N89" s="686"/>
      <c r="O89" s="686"/>
      <c r="P89" s="686"/>
    </row>
    <row r="90" spans="1:17" s="11" customFormat="1" ht="6.75" customHeight="1" x14ac:dyDescent="0.25">
      <c r="B90" s="686"/>
      <c r="C90" s="686"/>
      <c r="D90" s="686"/>
      <c r="E90" s="686"/>
      <c r="F90" s="686"/>
      <c r="G90" s="686"/>
      <c r="H90" s="686"/>
      <c r="I90" s="686"/>
      <c r="J90" s="686"/>
      <c r="K90" s="686"/>
      <c r="L90" s="686"/>
      <c r="M90" s="686"/>
      <c r="N90" s="686"/>
      <c r="O90" s="686"/>
      <c r="P90" s="686"/>
    </row>
    <row r="91" spans="1:17" ht="16.5" customHeight="1" x14ac:dyDescent="0.25">
      <c r="A91" s="693" t="s">
        <v>0</v>
      </c>
      <c r="B91" s="695" t="s">
        <v>192</v>
      </c>
      <c r="C91" s="115" t="s">
        <v>41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</row>
    <row r="92" spans="1:17" ht="18.75" customHeight="1" x14ac:dyDescent="0.25">
      <c r="A92" s="694"/>
      <c r="B92" s="696"/>
      <c r="C92" s="116" t="s">
        <v>85</v>
      </c>
      <c r="D92" s="116" t="s">
        <v>1</v>
      </c>
      <c r="E92" s="116" t="s">
        <v>2</v>
      </c>
      <c r="F92" s="116" t="s">
        <v>3</v>
      </c>
      <c r="G92" s="116" t="s">
        <v>4</v>
      </c>
      <c r="H92" s="116" t="s">
        <v>5</v>
      </c>
      <c r="I92" s="116" t="s">
        <v>6</v>
      </c>
      <c r="J92" s="116" t="s">
        <v>7</v>
      </c>
      <c r="K92" s="116" t="s">
        <v>8</v>
      </c>
      <c r="L92" s="116" t="s">
        <v>9</v>
      </c>
      <c r="M92" s="116" t="s">
        <v>10</v>
      </c>
      <c r="N92" s="116" t="s">
        <v>11</v>
      </c>
      <c r="O92" s="116" t="s">
        <v>12</v>
      </c>
      <c r="P92" s="116" t="s">
        <v>13</v>
      </c>
    </row>
    <row r="93" spans="1:17" s="32" customFormat="1" ht="19.5" customHeight="1" x14ac:dyDescent="0.25">
      <c r="A93" s="42" t="s">
        <v>53</v>
      </c>
      <c r="C93" s="43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6"/>
    </row>
    <row r="94" spans="1:17" ht="18" customHeight="1" x14ac:dyDescent="0.25">
      <c r="A94" s="123" t="s">
        <v>32</v>
      </c>
      <c r="B94" s="36" t="s">
        <v>146</v>
      </c>
      <c r="C94" s="37" t="s">
        <v>63</v>
      </c>
      <c r="D94" s="38">
        <v>46.527777777777771</v>
      </c>
      <c r="E94" s="38">
        <v>25</v>
      </c>
      <c r="F94" s="38"/>
      <c r="G94" s="38">
        <v>35.555555555555557</v>
      </c>
      <c r="H94" s="38">
        <v>46.395833333333336</v>
      </c>
      <c r="I94" s="38">
        <v>38.05555555555555</v>
      </c>
      <c r="J94" s="38">
        <v>35.055555555555557</v>
      </c>
      <c r="K94" s="38">
        <v>27.166666666666671</v>
      </c>
      <c r="L94" s="38">
        <v>22.244444444444447</v>
      </c>
      <c r="M94" s="38">
        <v>35</v>
      </c>
      <c r="N94" s="38">
        <v>40</v>
      </c>
      <c r="O94" s="38">
        <v>50</v>
      </c>
      <c r="P94" s="39">
        <f t="shared" ref="P94:P128" si="5">AVERAGE(D94:O94)</f>
        <v>36.454671717171721</v>
      </c>
      <c r="Q94" s="30"/>
    </row>
    <row r="95" spans="1:17" ht="18" customHeight="1" x14ac:dyDescent="0.25">
      <c r="A95" s="124"/>
      <c r="B95" s="36" t="s">
        <v>147</v>
      </c>
      <c r="C95" s="37" t="s">
        <v>63</v>
      </c>
      <c r="D95" s="38">
        <v>30.854166666666668</v>
      </c>
      <c r="E95" s="38">
        <v>34.5</v>
      </c>
      <c r="F95" s="38">
        <v>39.051282051282051</v>
      </c>
      <c r="G95" s="38"/>
      <c r="H95" s="38"/>
      <c r="I95" s="38">
        <v>40</v>
      </c>
      <c r="J95" s="38"/>
      <c r="K95" s="38"/>
      <c r="L95" s="38"/>
      <c r="M95" s="38">
        <v>60</v>
      </c>
      <c r="N95" s="38">
        <v>65</v>
      </c>
      <c r="O95" s="38">
        <v>60</v>
      </c>
      <c r="P95" s="39">
        <f t="shared" si="5"/>
        <v>47.057921245421248</v>
      </c>
    </row>
    <row r="96" spans="1:17" ht="18" customHeight="1" x14ac:dyDescent="0.25">
      <c r="A96" s="124"/>
      <c r="B96" s="36" t="s">
        <v>148</v>
      </c>
      <c r="C96" s="37" t="s">
        <v>63</v>
      </c>
      <c r="D96" s="38"/>
      <c r="E96" s="38"/>
      <c r="F96" s="38"/>
      <c r="G96" s="38"/>
      <c r="H96" s="38">
        <v>50</v>
      </c>
      <c r="I96" s="38">
        <v>50.888888888888893</v>
      </c>
      <c r="J96" s="38">
        <v>42.604166666666664</v>
      </c>
      <c r="K96" s="38">
        <v>44.280303030303031</v>
      </c>
      <c r="L96" s="38">
        <v>39.19444444444445</v>
      </c>
      <c r="M96" s="38">
        <v>70</v>
      </c>
      <c r="N96" s="38">
        <v>70</v>
      </c>
      <c r="O96" s="38">
        <v>75</v>
      </c>
      <c r="P96" s="39">
        <f t="shared" si="5"/>
        <v>55.245975378787875</v>
      </c>
    </row>
    <row r="97" spans="1:16" ht="18" customHeight="1" x14ac:dyDescent="0.25">
      <c r="A97" s="124"/>
      <c r="B97" s="36" t="s">
        <v>149</v>
      </c>
      <c r="C97" s="37" t="s">
        <v>63</v>
      </c>
      <c r="D97" s="38">
        <v>50</v>
      </c>
      <c r="E97" s="38">
        <v>33.708333333333336</v>
      </c>
      <c r="F97" s="38">
        <v>41.726190476190482</v>
      </c>
      <c r="G97" s="38">
        <v>57.00694444444445</v>
      </c>
      <c r="H97" s="38">
        <v>86.805555555555557</v>
      </c>
      <c r="I97" s="38">
        <v>66</v>
      </c>
      <c r="J97" s="38"/>
      <c r="K97" s="38"/>
      <c r="L97" s="38"/>
      <c r="M97" s="38"/>
      <c r="N97" s="38"/>
      <c r="O97" s="38"/>
      <c r="P97" s="39">
        <f t="shared" si="5"/>
        <v>55.874503968253975</v>
      </c>
    </row>
    <row r="98" spans="1:16" ht="18" customHeight="1" x14ac:dyDescent="0.25">
      <c r="A98" s="125"/>
      <c r="B98" s="36" t="s">
        <v>150</v>
      </c>
      <c r="C98" s="37" t="s">
        <v>63</v>
      </c>
      <c r="D98" s="38"/>
      <c r="E98" s="38"/>
      <c r="F98" s="38"/>
      <c r="G98" s="38">
        <v>100</v>
      </c>
      <c r="H98" s="38">
        <v>74.847222222222214</v>
      </c>
      <c r="I98" s="38">
        <v>55.222222222222221</v>
      </c>
      <c r="J98" s="38">
        <v>44.236111111111121</v>
      </c>
      <c r="K98" s="38">
        <v>38.4375</v>
      </c>
      <c r="L98" s="38">
        <v>32.5</v>
      </c>
      <c r="M98" s="38"/>
      <c r="N98" s="38"/>
      <c r="O98" s="38"/>
      <c r="P98" s="39">
        <f t="shared" si="5"/>
        <v>57.540509259259267</v>
      </c>
    </row>
    <row r="99" spans="1:16" ht="18" customHeight="1" x14ac:dyDescent="0.25">
      <c r="A99" s="123" t="s">
        <v>34</v>
      </c>
      <c r="B99" s="36" t="s">
        <v>151</v>
      </c>
      <c r="C99" s="37" t="s">
        <v>63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v>80</v>
      </c>
      <c r="O99" s="38"/>
      <c r="P99" s="39">
        <f t="shared" si="5"/>
        <v>80</v>
      </c>
    </row>
    <row r="100" spans="1:16" ht="18" customHeight="1" x14ac:dyDescent="0.25">
      <c r="A100" s="124"/>
      <c r="B100" s="36" t="s">
        <v>154</v>
      </c>
      <c r="C100" s="37" t="s">
        <v>63</v>
      </c>
      <c r="D100" s="38">
        <v>75.597222222222214</v>
      </c>
      <c r="E100" s="38">
        <v>71.3611111111111</v>
      </c>
      <c r="F100" s="38">
        <v>76.607142857142861</v>
      </c>
      <c r="G100" s="38">
        <v>74.770833333333329</v>
      </c>
      <c r="H100" s="38">
        <v>75.145833333333343</v>
      </c>
      <c r="I100" s="38">
        <v>70.916666666666671</v>
      </c>
      <c r="J100" s="38">
        <v>71.083333333333329</v>
      </c>
      <c r="K100" s="38">
        <v>71.75</v>
      </c>
      <c r="L100" s="38">
        <v>74.25</v>
      </c>
      <c r="M100" s="38">
        <v>73.055555555555557</v>
      </c>
      <c r="N100" s="38">
        <v>73.437500000000014</v>
      </c>
      <c r="O100" s="38">
        <v>71.452564102564097</v>
      </c>
      <c r="P100" s="39">
        <f t="shared" si="5"/>
        <v>73.285646876271883</v>
      </c>
    </row>
    <row r="101" spans="1:16" ht="18" customHeight="1" x14ac:dyDescent="0.25">
      <c r="A101" s="124"/>
      <c r="B101" s="36" t="s">
        <v>155</v>
      </c>
      <c r="C101" s="37" t="s">
        <v>63</v>
      </c>
      <c r="D101" s="38">
        <v>58.083333333333336</v>
      </c>
      <c r="E101" s="38">
        <v>55.520833333333336</v>
      </c>
      <c r="F101" s="38">
        <v>57.714285714285715</v>
      </c>
      <c r="G101" s="38">
        <v>58.25</v>
      </c>
      <c r="H101" s="38">
        <v>56.979166666666664</v>
      </c>
      <c r="I101" s="38">
        <v>50.677777777777777</v>
      </c>
      <c r="J101" s="38">
        <v>50.208333333333336</v>
      </c>
      <c r="K101" s="38">
        <v>54.863636363636367</v>
      </c>
      <c r="L101" s="38">
        <v>54.1111111111111</v>
      </c>
      <c r="M101" s="38">
        <v>52.722222222222229</v>
      </c>
      <c r="N101" s="38">
        <v>52</v>
      </c>
      <c r="O101" s="38">
        <v>52.217948717948723</v>
      </c>
      <c r="P101" s="39">
        <f t="shared" si="5"/>
        <v>54.445720714470717</v>
      </c>
    </row>
    <row r="102" spans="1:16" ht="18" customHeight="1" x14ac:dyDescent="0.25">
      <c r="A102" s="125"/>
      <c r="B102" s="36" t="s">
        <v>156</v>
      </c>
      <c r="C102" s="37" t="s">
        <v>63</v>
      </c>
      <c r="D102" s="38">
        <v>39.722222222222221</v>
      </c>
      <c r="E102" s="38">
        <v>39.375000000000007</v>
      </c>
      <c r="F102" s="38">
        <v>38.982142857142854</v>
      </c>
      <c r="G102" s="38">
        <v>39.618055555555557</v>
      </c>
      <c r="H102" s="38">
        <v>39.388888888888893</v>
      </c>
      <c r="I102" s="38">
        <v>35.388888888888893</v>
      </c>
      <c r="J102" s="38">
        <v>29.791666666666668</v>
      </c>
      <c r="K102" s="38">
        <v>39.015151515151516</v>
      </c>
      <c r="L102" s="38">
        <v>33.388888888888893</v>
      </c>
      <c r="M102" s="38">
        <v>33.541666666666671</v>
      </c>
      <c r="N102" s="38">
        <v>29.861111111111114</v>
      </c>
      <c r="O102" s="38">
        <v>36.807692307692314</v>
      </c>
      <c r="P102" s="39">
        <f t="shared" si="5"/>
        <v>36.240114630739633</v>
      </c>
    </row>
    <row r="103" spans="1:16" ht="18" customHeight="1" x14ac:dyDescent="0.25">
      <c r="B103" s="36" t="s">
        <v>33</v>
      </c>
      <c r="C103" s="37" t="s">
        <v>63</v>
      </c>
      <c r="D103" s="38">
        <v>5</v>
      </c>
      <c r="E103" s="38">
        <v>5</v>
      </c>
      <c r="F103" s="38">
        <v>5</v>
      </c>
      <c r="G103" s="38">
        <v>5</v>
      </c>
      <c r="H103" s="38">
        <v>5</v>
      </c>
      <c r="I103" s="38">
        <v>5.0222222222222221</v>
      </c>
      <c r="J103" s="38">
        <v>5</v>
      </c>
      <c r="K103" s="38">
        <v>5</v>
      </c>
      <c r="L103" s="38">
        <v>4.9000000000000004</v>
      </c>
      <c r="M103" s="38">
        <v>5</v>
      </c>
      <c r="N103" s="38">
        <v>5</v>
      </c>
      <c r="O103" s="38">
        <v>5.0410256410256409</v>
      </c>
      <c r="P103" s="39">
        <f t="shared" si="5"/>
        <v>4.9969373219373221</v>
      </c>
    </row>
    <row r="104" spans="1:16" ht="18" customHeight="1" x14ac:dyDescent="0.25">
      <c r="A104" s="123" t="s">
        <v>157</v>
      </c>
      <c r="B104" s="36" t="s">
        <v>146</v>
      </c>
      <c r="C104" s="37" t="s">
        <v>80</v>
      </c>
      <c r="D104" s="38">
        <v>94.090909090909093</v>
      </c>
      <c r="E104" s="38">
        <v>114.31818181818181</v>
      </c>
      <c r="F104" s="38">
        <v>110.31818181818181</v>
      </c>
      <c r="G104" s="38">
        <v>111.5625</v>
      </c>
      <c r="H104" s="38">
        <v>74.583333333333329</v>
      </c>
      <c r="I104" s="38">
        <v>66.641666666666666</v>
      </c>
      <c r="J104" s="38">
        <v>51.875</v>
      </c>
      <c r="K104" s="38">
        <v>53.636363636363633</v>
      </c>
      <c r="L104" s="38">
        <v>46.291666666666664</v>
      </c>
      <c r="M104" s="38">
        <v>49.739583333333336</v>
      </c>
      <c r="N104" s="38">
        <v>53.5</v>
      </c>
      <c r="O104" s="38">
        <v>76.8125</v>
      </c>
      <c r="P104" s="39">
        <f t="shared" si="5"/>
        <v>75.280823863636371</v>
      </c>
    </row>
    <row r="105" spans="1:16" ht="18" customHeight="1" x14ac:dyDescent="0.25">
      <c r="A105" s="125"/>
      <c r="B105" s="36" t="s">
        <v>158</v>
      </c>
      <c r="C105" s="37" t="s">
        <v>80</v>
      </c>
      <c r="D105" s="38">
        <v>85</v>
      </c>
      <c r="E105" s="38">
        <v>124.8</v>
      </c>
      <c r="F105" s="38">
        <v>135.25714285714284</v>
      </c>
      <c r="G105" s="38">
        <v>129.25</v>
      </c>
      <c r="H105" s="38">
        <v>94.899999999999991</v>
      </c>
      <c r="I105" s="38">
        <v>64.356666666666669</v>
      </c>
      <c r="J105" s="38">
        <v>55.01666666666668</v>
      </c>
      <c r="K105" s="38">
        <v>47.359090909090902</v>
      </c>
      <c r="L105" s="38">
        <v>51.38000000000001</v>
      </c>
      <c r="M105" s="38">
        <v>60.516666666666659</v>
      </c>
      <c r="N105" s="38">
        <v>72.091666666666669</v>
      </c>
      <c r="O105" s="38">
        <v>100.55641025641026</v>
      </c>
      <c r="P105" s="39">
        <f t="shared" si="5"/>
        <v>85.040359224109224</v>
      </c>
    </row>
    <row r="106" spans="1:16" ht="18" customHeight="1" x14ac:dyDescent="0.25">
      <c r="A106" s="123" t="s">
        <v>35</v>
      </c>
      <c r="B106" s="36" t="s">
        <v>159</v>
      </c>
      <c r="C106" s="37" t="s">
        <v>63</v>
      </c>
      <c r="D106" s="38">
        <v>89.114583333333329</v>
      </c>
      <c r="E106" s="38">
        <v>70.569722222222211</v>
      </c>
      <c r="F106" s="38">
        <v>69.238095238095241</v>
      </c>
      <c r="G106" s="38">
        <v>67.534722222222229</v>
      </c>
      <c r="H106" s="38">
        <v>65.548611111111114</v>
      </c>
      <c r="I106" s="38">
        <v>55.055555555555557</v>
      </c>
      <c r="J106" s="38">
        <v>59.986111111111114</v>
      </c>
      <c r="K106" s="38">
        <v>68.674242424242422</v>
      </c>
      <c r="L106" s="38">
        <v>69.816666666666663</v>
      </c>
      <c r="M106" s="38">
        <v>70.361111111111114</v>
      </c>
      <c r="N106" s="38">
        <v>73.194444444444443</v>
      </c>
      <c r="O106" s="38">
        <v>68.672820512820508</v>
      </c>
      <c r="P106" s="39">
        <f t="shared" si="5"/>
        <v>68.98055716274466</v>
      </c>
    </row>
    <row r="107" spans="1:16" ht="18" customHeight="1" x14ac:dyDescent="0.25">
      <c r="A107" s="124"/>
      <c r="B107" s="36" t="s">
        <v>160</v>
      </c>
      <c r="C107" s="37" t="s">
        <v>63</v>
      </c>
      <c r="D107" s="38">
        <v>56.833333333333336</v>
      </c>
      <c r="E107" s="38">
        <v>52.020833333333336</v>
      </c>
      <c r="F107" s="38">
        <v>48.779761904761905</v>
      </c>
      <c r="G107" s="38">
        <v>49.583333333333336</v>
      </c>
      <c r="H107" s="38">
        <v>46.590277777777771</v>
      </c>
      <c r="I107" s="38">
        <v>41.472222222222214</v>
      </c>
      <c r="J107" s="38">
        <v>40.243055555555557</v>
      </c>
      <c r="K107" s="38">
        <v>47.575757575757571</v>
      </c>
      <c r="L107" s="38">
        <v>47.805555555555557</v>
      </c>
      <c r="M107" s="38">
        <v>49.763888888888893</v>
      </c>
      <c r="N107" s="38">
        <v>43.472222222222221</v>
      </c>
      <c r="O107" s="38">
        <v>46.92307692307692</v>
      </c>
      <c r="P107" s="39">
        <f t="shared" si="5"/>
        <v>47.588609885484885</v>
      </c>
    </row>
    <row r="108" spans="1:16" ht="18" customHeight="1" x14ac:dyDescent="0.25">
      <c r="A108" s="124"/>
      <c r="B108" s="36" t="s">
        <v>161</v>
      </c>
      <c r="C108" s="37" t="s">
        <v>63</v>
      </c>
      <c r="D108" s="38"/>
      <c r="E108" s="38"/>
      <c r="F108" s="38"/>
      <c r="G108" s="38">
        <v>90</v>
      </c>
      <c r="H108" s="38">
        <v>100</v>
      </c>
      <c r="I108" s="38">
        <v>95</v>
      </c>
      <c r="J108" s="38">
        <v>100</v>
      </c>
      <c r="K108" s="38">
        <v>100</v>
      </c>
      <c r="L108" s="38">
        <v>100</v>
      </c>
      <c r="M108" s="38">
        <v>110</v>
      </c>
      <c r="N108" s="38">
        <v>100</v>
      </c>
      <c r="O108" s="38">
        <v>100</v>
      </c>
      <c r="P108" s="39">
        <f t="shared" si="5"/>
        <v>99.444444444444443</v>
      </c>
    </row>
    <row r="109" spans="1:16" ht="18" customHeight="1" x14ac:dyDescent="0.25">
      <c r="A109" s="125"/>
      <c r="B109" s="36" t="s">
        <v>162</v>
      </c>
      <c r="C109" s="37" t="s">
        <v>63</v>
      </c>
      <c r="D109" s="38">
        <v>80</v>
      </c>
      <c r="E109" s="38">
        <v>80</v>
      </c>
      <c r="F109" s="38">
        <v>90</v>
      </c>
      <c r="G109" s="38"/>
      <c r="H109" s="38">
        <v>85</v>
      </c>
      <c r="I109" s="38">
        <v>80</v>
      </c>
      <c r="J109" s="38">
        <v>80</v>
      </c>
      <c r="K109" s="38"/>
      <c r="L109" s="38">
        <v>95</v>
      </c>
      <c r="M109" s="38">
        <v>73.333333333333329</v>
      </c>
      <c r="N109" s="38">
        <v>100</v>
      </c>
      <c r="O109" s="38"/>
      <c r="P109" s="39">
        <f t="shared" si="5"/>
        <v>84.814814814814824</v>
      </c>
    </row>
    <row r="110" spans="1:16" ht="18" customHeight="1" x14ac:dyDescent="0.25">
      <c r="A110" s="123" t="s">
        <v>163</v>
      </c>
      <c r="B110" s="36" t="s">
        <v>164</v>
      </c>
      <c r="C110" s="37" t="s">
        <v>80</v>
      </c>
      <c r="D110" s="38">
        <v>92.866666666666674</v>
      </c>
      <c r="E110" s="38">
        <v>100.00000000000001</v>
      </c>
      <c r="F110" s="38">
        <v>105.77142857142859</v>
      </c>
      <c r="G110" s="38">
        <v>131.56666666666666</v>
      </c>
      <c r="H110" s="38">
        <v>151.30000000000001</v>
      </c>
      <c r="I110" s="38">
        <v>156.33333333333334</v>
      </c>
      <c r="J110" s="38">
        <v>122.95833333333333</v>
      </c>
      <c r="K110" s="38">
        <v>109.27272727272727</v>
      </c>
      <c r="L110" s="38">
        <v>74.599999999999994</v>
      </c>
      <c r="M110" s="38">
        <v>69.466666666666654</v>
      </c>
      <c r="N110" s="38">
        <v>73.150000000000006</v>
      </c>
      <c r="O110" s="38">
        <v>87.151282051282053</v>
      </c>
      <c r="P110" s="39">
        <f t="shared" si="5"/>
        <v>106.20309204684207</v>
      </c>
    </row>
    <row r="111" spans="1:16" ht="18" customHeight="1" x14ac:dyDescent="0.25">
      <c r="A111" s="125"/>
      <c r="B111" s="36" t="s">
        <v>165</v>
      </c>
      <c r="C111" s="37" t="s">
        <v>80</v>
      </c>
      <c r="D111" s="38">
        <v>72.583333333333329</v>
      </c>
      <c r="E111" s="38">
        <v>71.388888888888886</v>
      </c>
      <c r="F111" s="38">
        <v>76.285714285714292</v>
      </c>
      <c r="G111" s="38">
        <v>100.5</v>
      </c>
      <c r="H111" s="38">
        <v>93.533333333333331</v>
      </c>
      <c r="I111" s="38">
        <v>146</v>
      </c>
      <c r="J111" s="38">
        <v>120</v>
      </c>
      <c r="K111" s="38">
        <v>125.45454545454545</v>
      </c>
      <c r="L111" s="38">
        <v>110.7</v>
      </c>
      <c r="M111" s="38">
        <v>114.11111111111111</v>
      </c>
      <c r="N111" s="38">
        <v>81.833333333333329</v>
      </c>
      <c r="O111" s="38">
        <v>94.269230769230774</v>
      </c>
      <c r="P111" s="39">
        <f t="shared" si="5"/>
        <v>100.55495754245754</v>
      </c>
    </row>
    <row r="112" spans="1:16" ht="18" customHeight="1" x14ac:dyDescent="0.25">
      <c r="A112" s="123" t="s">
        <v>36</v>
      </c>
      <c r="B112" s="36" t="s">
        <v>166</v>
      </c>
      <c r="C112" s="37" t="s">
        <v>63</v>
      </c>
      <c r="D112" s="38">
        <v>61.041666666666664</v>
      </c>
      <c r="E112" s="38">
        <v>64.125</v>
      </c>
      <c r="F112" s="38">
        <v>64.922619047619051</v>
      </c>
      <c r="G112" s="38">
        <v>65.708333333333329</v>
      </c>
      <c r="H112" s="38">
        <v>59.041666666666679</v>
      </c>
      <c r="I112" s="38">
        <v>47.661111111111119</v>
      </c>
      <c r="J112" s="38">
        <v>63.958333333333336</v>
      </c>
      <c r="K112" s="38">
        <v>69.318181818181813</v>
      </c>
      <c r="L112" s="38">
        <v>64.888888888888886</v>
      </c>
      <c r="M112" s="38">
        <v>56.562500000000007</v>
      </c>
      <c r="N112" s="38">
        <v>65.208333333333329</v>
      </c>
      <c r="O112" s="38">
        <v>66.262820512820525</v>
      </c>
      <c r="P112" s="39">
        <f t="shared" si="5"/>
        <v>62.391621225996232</v>
      </c>
    </row>
    <row r="113" spans="1:16" ht="18" customHeight="1" x14ac:dyDescent="0.25">
      <c r="A113" s="125"/>
      <c r="B113" s="36" t="s">
        <v>167</v>
      </c>
      <c r="C113" s="37" t="s">
        <v>63</v>
      </c>
      <c r="D113" s="38">
        <v>42.673611111111114</v>
      </c>
      <c r="E113" s="38">
        <v>42.597500000000004</v>
      </c>
      <c r="F113" s="38">
        <v>42.226190476190482</v>
      </c>
      <c r="G113" s="38">
        <v>44.25</v>
      </c>
      <c r="H113" s="38">
        <v>39.541666666666664</v>
      </c>
      <c r="I113" s="38">
        <v>32.68333333333333</v>
      </c>
      <c r="J113" s="38">
        <v>42.048611111111114</v>
      </c>
      <c r="K113" s="38">
        <v>50.575757575757571</v>
      </c>
      <c r="L113" s="38">
        <v>45.111111111111114</v>
      </c>
      <c r="M113" s="38">
        <v>43.215277777777779</v>
      </c>
      <c r="N113" s="38">
        <v>45.38194444444445</v>
      </c>
      <c r="O113" s="38">
        <v>46.927350427350426</v>
      </c>
      <c r="P113" s="39">
        <f t="shared" si="5"/>
        <v>43.102696169571168</v>
      </c>
    </row>
    <row r="114" spans="1:16" ht="18" customHeight="1" x14ac:dyDescent="0.25">
      <c r="B114" s="36" t="s">
        <v>62</v>
      </c>
      <c r="C114" s="37" t="s">
        <v>63</v>
      </c>
      <c r="D114" s="38">
        <v>25</v>
      </c>
      <c r="E114" s="38">
        <v>28.75</v>
      </c>
      <c r="F114" s="38">
        <v>28.333333333333332</v>
      </c>
      <c r="G114" s="38">
        <v>30</v>
      </c>
      <c r="H114" s="38"/>
      <c r="I114" s="38">
        <v>30</v>
      </c>
      <c r="J114" s="38">
        <v>30</v>
      </c>
      <c r="K114" s="38">
        <v>20</v>
      </c>
      <c r="L114" s="38">
        <v>20.909090909090907</v>
      </c>
      <c r="M114" s="38">
        <v>20</v>
      </c>
      <c r="N114" s="38">
        <v>20</v>
      </c>
      <c r="O114" s="38">
        <v>28.333333333333336</v>
      </c>
      <c r="P114" s="39">
        <f t="shared" si="5"/>
        <v>25.575068870523413</v>
      </c>
    </row>
    <row r="115" spans="1:16" ht="18" customHeight="1" x14ac:dyDescent="0.25">
      <c r="A115" s="123" t="s">
        <v>37</v>
      </c>
      <c r="B115" s="36" t="s">
        <v>168</v>
      </c>
      <c r="C115" s="37" t="s">
        <v>63</v>
      </c>
      <c r="D115" s="38">
        <v>327.08333333333331</v>
      </c>
      <c r="E115" s="38">
        <v>333.47222222222223</v>
      </c>
      <c r="F115" s="38">
        <v>324.40476190476193</v>
      </c>
      <c r="G115" s="38">
        <v>313.88888888888886</v>
      </c>
      <c r="H115" s="38">
        <v>305</v>
      </c>
      <c r="I115" s="38">
        <v>301.44444444444446</v>
      </c>
      <c r="J115" s="38">
        <v>275.20833333333337</v>
      </c>
      <c r="K115" s="38">
        <v>287.12121212121212</v>
      </c>
      <c r="L115" s="38">
        <v>283.4444444444444</v>
      </c>
      <c r="M115" s="38">
        <v>314.58333333333331</v>
      </c>
      <c r="N115" s="38">
        <v>322.08333333333331</v>
      </c>
      <c r="O115" s="38">
        <v>331.15358974358975</v>
      </c>
      <c r="P115" s="39">
        <f t="shared" si="5"/>
        <v>309.90732475857476</v>
      </c>
    </row>
    <row r="116" spans="1:16" ht="18" customHeight="1" x14ac:dyDescent="0.25">
      <c r="A116" s="124"/>
      <c r="B116" s="36" t="s">
        <v>169</v>
      </c>
      <c r="C116" s="37" t="s">
        <v>63</v>
      </c>
      <c r="D116" s="38">
        <v>213.19444444444446</v>
      </c>
      <c r="E116" s="38">
        <v>223.95833333333334</v>
      </c>
      <c r="F116" s="38">
        <v>219.49404761904762</v>
      </c>
      <c r="G116" s="38">
        <v>200.0347222222222</v>
      </c>
      <c r="H116" s="38">
        <v>196.25</v>
      </c>
      <c r="I116" s="38">
        <v>223</v>
      </c>
      <c r="J116" s="38">
        <v>186.72916666666666</v>
      </c>
      <c r="K116" s="38">
        <v>194.72727272727272</v>
      </c>
      <c r="L116" s="38">
        <v>200.8388888888889</v>
      </c>
      <c r="M116" s="38">
        <v>201.74305555555557</v>
      </c>
      <c r="N116" s="38">
        <v>216.73611111111111</v>
      </c>
      <c r="O116" s="38">
        <v>212.17948717948715</v>
      </c>
      <c r="P116" s="39">
        <f t="shared" si="5"/>
        <v>207.40712747900253</v>
      </c>
    </row>
    <row r="117" spans="1:16" ht="18" customHeight="1" x14ac:dyDescent="0.25">
      <c r="A117" s="125"/>
      <c r="B117" s="36" t="s">
        <v>170</v>
      </c>
      <c r="C117" s="37" t="s">
        <v>63</v>
      </c>
      <c r="D117" s="38">
        <v>113.95833333333333</v>
      </c>
      <c r="E117" s="38">
        <v>121.04138888888889</v>
      </c>
      <c r="F117" s="38">
        <v>125.86309523809523</v>
      </c>
      <c r="G117" s="38">
        <v>112.36111111111113</v>
      </c>
      <c r="H117" s="38">
        <v>110.1388888888889</v>
      </c>
      <c r="I117" s="38">
        <v>116.94444444444443</v>
      </c>
      <c r="J117" s="38">
        <v>99.5486111111111</v>
      </c>
      <c r="K117" s="38">
        <v>92.651515151515142</v>
      </c>
      <c r="L117" s="38">
        <v>105.5</v>
      </c>
      <c r="M117" s="38">
        <v>120.83333333333333</v>
      </c>
      <c r="N117" s="38">
        <v>150.13888888888889</v>
      </c>
      <c r="O117" s="38">
        <v>133.7179487179487</v>
      </c>
      <c r="P117" s="39">
        <f t="shared" si="5"/>
        <v>116.89146325896326</v>
      </c>
    </row>
    <row r="118" spans="1:16" ht="18" customHeight="1" x14ac:dyDescent="0.25">
      <c r="A118" s="701" t="s">
        <v>171</v>
      </c>
      <c r="B118" s="36" t="s">
        <v>54</v>
      </c>
      <c r="C118" s="37" t="s">
        <v>63</v>
      </c>
      <c r="D118" s="38">
        <v>50</v>
      </c>
      <c r="E118" s="38">
        <v>50</v>
      </c>
      <c r="F118" s="38">
        <v>46</v>
      </c>
      <c r="G118" s="38">
        <v>37.166666666666671</v>
      </c>
      <c r="H118" s="38">
        <v>26.256944444444443</v>
      </c>
      <c r="I118" s="38">
        <v>18.583333333333332</v>
      </c>
      <c r="J118" s="38">
        <v>20.3125</v>
      </c>
      <c r="K118" s="38">
        <v>18.5</v>
      </c>
      <c r="L118" s="38">
        <v>20.416666666666668</v>
      </c>
      <c r="M118" s="38">
        <v>19.09090909090909</v>
      </c>
      <c r="N118" s="38"/>
      <c r="O118" s="38"/>
      <c r="P118" s="39">
        <f t="shared" si="5"/>
        <v>30.632702020202021</v>
      </c>
    </row>
    <row r="119" spans="1:16" ht="18" customHeight="1" x14ac:dyDescent="0.25">
      <c r="A119" s="702"/>
      <c r="B119" s="36" t="s">
        <v>172</v>
      </c>
      <c r="C119" s="37" t="s">
        <v>63</v>
      </c>
      <c r="D119" s="38">
        <v>26.666666666666668</v>
      </c>
      <c r="E119" s="38">
        <v>19.375</v>
      </c>
      <c r="F119" s="38">
        <v>20</v>
      </c>
      <c r="G119" s="38">
        <v>16.666666666666668</v>
      </c>
      <c r="H119" s="38">
        <v>15.159722222222223</v>
      </c>
      <c r="I119" s="38">
        <v>11.883333333333335</v>
      </c>
      <c r="J119" s="38">
        <v>11.220238095238095</v>
      </c>
      <c r="K119" s="38">
        <v>10.38961038961039</v>
      </c>
      <c r="L119" s="38"/>
      <c r="M119" s="38"/>
      <c r="N119" s="38"/>
      <c r="O119" s="38"/>
      <c r="P119" s="39">
        <f t="shared" si="5"/>
        <v>16.420154671717174</v>
      </c>
    </row>
    <row r="120" spans="1:16" ht="18" customHeight="1" x14ac:dyDescent="0.25">
      <c r="A120" s="702"/>
      <c r="B120" s="36" t="s">
        <v>173</v>
      </c>
      <c r="C120" s="37"/>
      <c r="D120" s="38">
        <v>28.75</v>
      </c>
      <c r="E120" s="38">
        <v>27.142857142857142</v>
      </c>
      <c r="F120" s="38">
        <v>25</v>
      </c>
      <c r="G120" s="38">
        <v>23.40909090909091</v>
      </c>
      <c r="H120" s="38">
        <v>16.840277777777779</v>
      </c>
      <c r="I120" s="38">
        <v>12.8</v>
      </c>
      <c r="J120" s="38">
        <v>13.472222222222223</v>
      </c>
      <c r="K120" s="38">
        <v>10</v>
      </c>
      <c r="L120" s="38"/>
      <c r="M120" s="38"/>
      <c r="N120" s="38"/>
      <c r="O120" s="38"/>
      <c r="P120" s="39">
        <f t="shared" si="5"/>
        <v>19.676806006493507</v>
      </c>
    </row>
    <row r="121" spans="1:16" ht="18" customHeight="1" x14ac:dyDescent="0.25">
      <c r="A121" s="702"/>
      <c r="B121" s="36" t="s">
        <v>174</v>
      </c>
      <c r="C121" s="37" t="s">
        <v>63</v>
      </c>
      <c r="D121" s="38">
        <v>10</v>
      </c>
      <c r="E121" s="38">
        <v>10</v>
      </c>
      <c r="F121" s="38">
        <v>10</v>
      </c>
      <c r="G121" s="38">
        <v>7.5625</v>
      </c>
      <c r="H121" s="38">
        <v>5.9363425925925926</v>
      </c>
      <c r="I121" s="38">
        <v>6.825925925925926</v>
      </c>
      <c r="J121" s="38">
        <v>6.5856481481481488</v>
      </c>
      <c r="K121" s="38">
        <v>6.6818181818181817</v>
      </c>
      <c r="L121" s="38">
        <v>8</v>
      </c>
      <c r="M121" s="38"/>
      <c r="N121" s="38"/>
      <c r="O121" s="38"/>
      <c r="P121" s="39">
        <f t="shared" si="5"/>
        <v>7.9546927609427609</v>
      </c>
    </row>
    <row r="122" spans="1:16" ht="18" customHeight="1" x14ac:dyDescent="0.25">
      <c r="A122" s="702"/>
      <c r="B122" s="36" t="s">
        <v>175</v>
      </c>
      <c r="C122" s="37" t="s">
        <v>63</v>
      </c>
      <c r="D122" s="38"/>
      <c r="E122" s="38"/>
      <c r="F122" s="38">
        <v>20</v>
      </c>
      <c r="G122" s="38">
        <v>20</v>
      </c>
      <c r="H122" s="38">
        <v>22.5</v>
      </c>
      <c r="I122" s="38">
        <v>7.884615384615385</v>
      </c>
      <c r="J122" s="38">
        <v>6.4285714285714288</v>
      </c>
      <c r="K122" s="38"/>
      <c r="L122" s="38"/>
      <c r="M122" s="38"/>
      <c r="N122" s="38"/>
      <c r="O122" s="38"/>
      <c r="P122" s="39">
        <f t="shared" si="5"/>
        <v>15.362637362637363</v>
      </c>
    </row>
    <row r="123" spans="1:16" ht="18" customHeight="1" x14ac:dyDescent="0.25">
      <c r="A123" s="702"/>
      <c r="B123" s="36" t="s">
        <v>176</v>
      </c>
      <c r="C123" s="37" t="s">
        <v>63</v>
      </c>
      <c r="D123" s="38"/>
      <c r="E123" s="38"/>
      <c r="F123" s="38"/>
      <c r="G123" s="38">
        <v>50</v>
      </c>
      <c r="H123" s="38">
        <v>24.675925925925927</v>
      </c>
      <c r="I123" s="38">
        <v>21.138888888888893</v>
      </c>
      <c r="J123" s="38">
        <v>19.743055555555557</v>
      </c>
      <c r="K123" s="38">
        <v>20.363636363636363</v>
      </c>
      <c r="L123" s="38">
        <v>21.861111111111107</v>
      </c>
      <c r="M123" s="38">
        <v>22.425925925925924</v>
      </c>
      <c r="N123" s="38">
        <v>32.703703703703702</v>
      </c>
      <c r="O123" s="38">
        <v>30.454545454545453</v>
      </c>
      <c r="P123" s="39">
        <f t="shared" si="5"/>
        <v>27.040754769921435</v>
      </c>
    </row>
    <row r="124" spans="1:16" ht="18" customHeight="1" x14ac:dyDescent="0.25">
      <c r="A124" s="703"/>
      <c r="B124" s="36" t="s">
        <v>59</v>
      </c>
      <c r="C124" s="37" t="s">
        <v>63</v>
      </c>
      <c r="D124" s="38"/>
      <c r="E124" s="38"/>
      <c r="F124" s="38"/>
      <c r="G124" s="38">
        <v>20.238095238095237</v>
      </c>
      <c r="H124" s="38">
        <v>17.333333333333332</v>
      </c>
      <c r="I124" s="38">
        <v>5.9791666666666661</v>
      </c>
      <c r="J124" s="38">
        <v>5</v>
      </c>
      <c r="K124" s="38"/>
      <c r="L124" s="38"/>
      <c r="M124" s="38"/>
      <c r="N124" s="38"/>
      <c r="O124" s="38"/>
      <c r="P124" s="39">
        <f t="shared" si="5"/>
        <v>12.137648809523808</v>
      </c>
    </row>
    <row r="125" spans="1:16" ht="18" customHeight="1" x14ac:dyDescent="0.25">
      <c r="A125" s="64"/>
      <c r="B125" s="36" t="s">
        <v>38</v>
      </c>
      <c r="C125" s="37" t="s">
        <v>80</v>
      </c>
      <c r="D125" s="38">
        <v>77.458333333333329</v>
      </c>
      <c r="E125" s="38">
        <v>91.166666666666671</v>
      </c>
      <c r="F125" s="38">
        <v>123.67857142857143</v>
      </c>
      <c r="G125" s="38">
        <v>121.5</v>
      </c>
      <c r="H125" s="38">
        <v>77.0625</v>
      </c>
      <c r="I125" s="38">
        <v>59.905555555555559</v>
      </c>
      <c r="J125" s="38">
        <v>75.701388888888886</v>
      </c>
      <c r="K125" s="38">
        <v>79.553030303030312</v>
      </c>
      <c r="L125" s="38">
        <v>91.482222222222219</v>
      </c>
      <c r="M125" s="38">
        <v>104.11944444444445</v>
      </c>
      <c r="N125" s="38">
        <v>110.52499999999999</v>
      </c>
      <c r="O125" s="38">
        <v>88.582307692307708</v>
      </c>
      <c r="P125" s="39">
        <f>AVERAGE(D125:O125)</f>
        <v>91.727918377918385</v>
      </c>
    </row>
    <row r="126" spans="1:16" ht="18" customHeight="1" x14ac:dyDescent="0.25">
      <c r="A126" s="123" t="s">
        <v>60</v>
      </c>
      <c r="B126" s="36" t="s">
        <v>177</v>
      </c>
      <c r="C126" s="37" t="s">
        <v>63</v>
      </c>
      <c r="D126" s="38">
        <v>34.979166666666664</v>
      </c>
      <c r="E126" s="38">
        <v>33.9375</v>
      </c>
      <c r="F126" s="38">
        <v>34.446428571428569</v>
      </c>
      <c r="G126" s="38">
        <v>33.666666666666664</v>
      </c>
      <c r="H126" s="38">
        <v>29.12037037037037</v>
      </c>
      <c r="I126" s="38">
        <v>26.777777777777775</v>
      </c>
      <c r="J126" s="38">
        <v>30.402777777777775</v>
      </c>
      <c r="K126" s="38">
        <v>33.863636363636367</v>
      </c>
      <c r="L126" s="38">
        <v>34.022222222222219</v>
      </c>
      <c r="M126" s="38">
        <v>32.208333333333336</v>
      </c>
      <c r="N126" s="38">
        <v>30.416666666666661</v>
      </c>
      <c r="O126" s="38">
        <v>36.538205128205128</v>
      </c>
      <c r="P126" s="39">
        <f t="shared" si="5"/>
        <v>32.531645962062626</v>
      </c>
    </row>
    <row r="127" spans="1:16" ht="18" customHeight="1" x14ac:dyDescent="0.25">
      <c r="A127" s="125"/>
      <c r="B127" s="36" t="s">
        <v>178</v>
      </c>
      <c r="C127" s="37"/>
      <c r="D127" s="38">
        <v>23.902777777777782</v>
      </c>
      <c r="E127" s="38">
        <v>21.645833333333332</v>
      </c>
      <c r="F127" s="38">
        <v>22.839285714285715</v>
      </c>
      <c r="G127" s="38">
        <v>22.145833333333332</v>
      </c>
      <c r="H127" s="38">
        <v>19.319444444444446</v>
      </c>
      <c r="I127" s="38">
        <v>16.888888888888889</v>
      </c>
      <c r="J127" s="38">
        <v>20.659722222222225</v>
      </c>
      <c r="K127" s="38">
        <v>22.810606060606059</v>
      </c>
      <c r="L127" s="38">
        <v>20.888888888888893</v>
      </c>
      <c r="M127" s="38">
        <v>20.590277777777779</v>
      </c>
      <c r="N127" s="38">
        <v>20.069444444444446</v>
      </c>
      <c r="O127" s="38">
        <v>25.724102564102562</v>
      </c>
      <c r="P127" s="39">
        <f t="shared" si="5"/>
        <v>21.45709212084212</v>
      </c>
    </row>
    <row r="128" spans="1:16" ht="18" customHeight="1" x14ac:dyDescent="0.25">
      <c r="A128" s="64"/>
      <c r="B128" s="36" t="s">
        <v>61</v>
      </c>
      <c r="C128" s="37" t="s">
        <v>81</v>
      </c>
      <c r="D128" s="38">
        <v>45.138888888888893</v>
      </c>
      <c r="E128" s="38">
        <v>48.5</v>
      </c>
      <c r="F128" s="38">
        <v>46.178571428571431</v>
      </c>
      <c r="G128" s="38">
        <v>34.791666666666664</v>
      </c>
      <c r="H128" s="38">
        <v>35.625</v>
      </c>
      <c r="I128" s="38">
        <v>33.864814814814821</v>
      </c>
      <c r="J128" s="38">
        <v>35.4375</v>
      </c>
      <c r="K128" s="38">
        <v>37.962121212121218</v>
      </c>
      <c r="L128" s="38">
        <v>34.855555555555547</v>
      </c>
      <c r="M128" s="38">
        <v>37.270833333333336</v>
      </c>
      <c r="N128" s="38">
        <v>37.520833333333336</v>
      </c>
      <c r="O128" s="38">
        <v>63.237179487179489</v>
      </c>
      <c r="P128" s="39">
        <f t="shared" si="5"/>
        <v>40.865247060038719</v>
      </c>
    </row>
    <row r="129" spans="1:16" x14ac:dyDescent="0.25">
      <c r="C129" s="22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"/>
    </row>
    <row r="130" spans="1:16" ht="34.5" customHeight="1" x14ac:dyDescent="0.3">
      <c r="B130" s="686" t="s">
        <v>93</v>
      </c>
      <c r="C130" s="686"/>
      <c r="D130" s="686"/>
      <c r="E130" s="686"/>
      <c r="F130" s="686"/>
      <c r="G130" s="686"/>
      <c r="H130" s="686"/>
      <c r="I130" s="686"/>
      <c r="J130" s="686"/>
      <c r="K130" s="686"/>
      <c r="L130" s="686"/>
      <c r="M130" s="686"/>
      <c r="N130" s="686"/>
      <c r="O130" s="686"/>
      <c r="P130" s="686"/>
    </row>
    <row r="131" spans="1:16" ht="21" customHeight="1" x14ac:dyDescent="0.25">
      <c r="B131" s="686" t="s">
        <v>202</v>
      </c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</row>
    <row r="132" spans="1:16" ht="3" customHeight="1" x14ac:dyDescent="0.25">
      <c r="B132" s="686"/>
      <c r="C132" s="686"/>
      <c r="D132" s="686"/>
      <c r="E132" s="686"/>
      <c r="F132" s="686"/>
      <c r="G132" s="686"/>
      <c r="H132" s="686"/>
      <c r="I132" s="686"/>
      <c r="J132" s="686"/>
      <c r="K132" s="686"/>
      <c r="L132" s="686"/>
      <c r="M132" s="686"/>
      <c r="N132" s="686"/>
      <c r="O132" s="686"/>
      <c r="P132" s="686"/>
    </row>
    <row r="133" spans="1:16" ht="3" customHeight="1" x14ac:dyDescent="0.25">
      <c r="B133" s="8"/>
      <c r="C133" s="5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5" customHeight="1" x14ac:dyDescent="0.25">
      <c r="A134" s="693" t="s">
        <v>0</v>
      </c>
      <c r="B134" s="695" t="s">
        <v>192</v>
      </c>
      <c r="C134" s="115" t="s">
        <v>41</v>
      </c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</row>
    <row r="135" spans="1:16" ht="15" customHeight="1" x14ac:dyDescent="0.25">
      <c r="A135" s="694"/>
      <c r="B135" s="696"/>
      <c r="C135" s="116" t="s">
        <v>85</v>
      </c>
      <c r="D135" s="116" t="s">
        <v>1</v>
      </c>
      <c r="E135" s="116" t="s">
        <v>2</v>
      </c>
      <c r="F135" s="116" t="s">
        <v>3</v>
      </c>
      <c r="G135" s="116" t="s">
        <v>4</v>
      </c>
      <c r="H135" s="116" t="s">
        <v>5</v>
      </c>
      <c r="I135" s="116" t="s">
        <v>6</v>
      </c>
      <c r="J135" s="116" t="s">
        <v>7</v>
      </c>
      <c r="K135" s="116" t="s">
        <v>8</v>
      </c>
      <c r="L135" s="116" t="s">
        <v>9</v>
      </c>
      <c r="M135" s="116" t="s">
        <v>10</v>
      </c>
      <c r="N135" s="116" t="s">
        <v>11</v>
      </c>
      <c r="O135" s="116" t="s">
        <v>12</v>
      </c>
      <c r="P135" s="116" t="s">
        <v>13</v>
      </c>
    </row>
    <row r="136" spans="1:16" s="32" customFormat="1" ht="17.25" customHeight="1" x14ac:dyDescent="0.25">
      <c r="A136" s="94" t="s">
        <v>64</v>
      </c>
      <c r="C136" s="651"/>
      <c r="D136" s="652">
        <f>SUM(D137+D138+D140)/3</f>
        <v>130.0277777777778</v>
      </c>
      <c r="E136" s="652">
        <f t="shared" ref="E136:O136" si="6">SUM(E137+E138+E140)/3</f>
        <v>130.86111111111111</v>
      </c>
      <c r="F136" s="652">
        <f t="shared" si="6"/>
        <v>131.70238095238096</v>
      </c>
      <c r="G136" s="652">
        <f t="shared" si="6"/>
        <v>136.21388888888887</v>
      </c>
      <c r="H136" s="652">
        <f t="shared" si="6"/>
        <v>141.20138888888889</v>
      </c>
      <c r="I136" s="652">
        <f t="shared" si="6"/>
        <v>148.42222222222222</v>
      </c>
      <c r="J136" s="652">
        <f t="shared" si="6"/>
        <v>151.78240740740739</v>
      </c>
      <c r="K136" s="652">
        <f t="shared" si="6"/>
        <v>152.03030303030303</v>
      </c>
      <c r="L136" s="652">
        <f t="shared" si="6"/>
        <v>162.09629629629629</v>
      </c>
      <c r="M136" s="652">
        <f t="shared" si="6"/>
        <v>168.5162037037037</v>
      </c>
      <c r="N136" s="652">
        <f t="shared" si="6"/>
        <v>173.69444444444446</v>
      </c>
      <c r="O136" s="652">
        <f t="shared" si="6"/>
        <v>176.88034188034189</v>
      </c>
      <c r="P136" s="46"/>
    </row>
    <row r="137" spans="1:16" ht="18.75" customHeight="1" x14ac:dyDescent="0.25">
      <c r="A137" s="126" t="s">
        <v>179</v>
      </c>
      <c r="B137" s="36" t="s">
        <v>180</v>
      </c>
      <c r="C137" s="37" t="s">
        <v>14</v>
      </c>
      <c r="D137" s="38">
        <v>130.375</v>
      </c>
      <c r="E137" s="38">
        <v>131.5</v>
      </c>
      <c r="F137" s="38">
        <v>131.5</v>
      </c>
      <c r="G137" s="38">
        <v>136.21666666666667</v>
      </c>
      <c r="H137" s="38">
        <v>139.625</v>
      </c>
      <c r="I137" s="38">
        <v>146.53333333333333</v>
      </c>
      <c r="J137" s="38">
        <v>151.04166666666666</v>
      </c>
      <c r="K137" s="38">
        <v>151.25</v>
      </c>
      <c r="L137" s="38">
        <v>161.12222222222221</v>
      </c>
      <c r="M137" s="38">
        <v>167.25</v>
      </c>
      <c r="N137" s="38">
        <v>172.14583333333334</v>
      </c>
      <c r="O137" s="38">
        <v>174.28205128205127</v>
      </c>
      <c r="P137" s="39">
        <f>AVERAGE(D137:O137)</f>
        <v>149.40348112535611</v>
      </c>
    </row>
    <row r="138" spans="1:16" ht="18.75" customHeight="1" x14ac:dyDescent="0.25">
      <c r="A138" s="127"/>
      <c r="B138" s="36" t="s">
        <v>181</v>
      </c>
      <c r="C138" s="37" t="s">
        <v>14</v>
      </c>
      <c r="D138" s="38">
        <v>130.375</v>
      </c>
      <c r="E138" s="38">
        <v>131.5</v>
      </c>
      <c r="F138" s="38">
        <v>131.5</v>
      </c>
      <c r="G138" s="38">
        <v>136.13333333333333</v>
      </c>
      <c r="H138" s="38">
        <v>139.4375</v>
      </c>
      <c r="I138" s="38">
        <v>145.86666666666667</v>
      </c>
      <c r="J138" s="38">
        <v>150.83333333333334</v>
      </c>
      <c r="K138" s="38">
        <v>151.25</v>
      </c>
      <c r="L138" s="38">
        <v>161.12222222222221</v>
      </c>
      <c r="M138" s="38">
        <v>167.25</v>
      </c>
      <c r="N138" s="38">
        <v>172.14583333333334</v>
      </c>
      <c r="O138" s="38">
        <v>174.46153846153845</v>
      </c>
      <c r="P138" s="39">
        <f t="shared" ref="P138:P143" si="7">AVERAGE(D138:O138)</f>
        <v>149.32295227920227</v>
      </c>
    </row>
    <row r="139" spans="1:16" ht="18.75" customHeight="1" x14ac:dyDescent="0.25">
      <c r="A139" s="127"/>
      <c r="B139" s="36" t="s">
        <v>182</v>
      </c>
      <c r="C139" s="37" t="s">
        <v>14</v>
      </c>
      <c r="D139" s="38">
        <v>91.854166666666671</v>
      </c>
      <c r="E139" s="38">
        <v>95.5</v>
      </c>
      <c r="F139" s="38">
        <v>96.399999999999991</v>
      </c>
      <c r="G139" s="38">
        <v>97.966666666666654</v>
      </c>
      <c r="H139" s="38">
        <v>101.60000000000001</v>
      </c>
      <c r="I139" s="38">
        <v>100.06111111111112</v>
      </c>
      <c r="J139" s="38">
        <v>103.5138888888889</v>
      </c>
      <c r="K139" s="38">
        <v>103.06818181818181</v>
      </c>
      <c r="L139" s="38">
        <v>111.9388888888889</v>
      </c>
      <c r="M139" s="38">
        <v>113.75694444444446</v>
      </c>
      <c r="N139" s="38">
        <v>114.84722222222221</v>
      </c>
      <c r="O139" s="38">
        <v>116.78179487179486</v>
      </c>
      <c r="P139" s="39">
        <f t="shared" si="7"/>
        <v>103.9407387982388</v>
      </c>
    </row>
    <row r="140" spans="1:16" ht="18.75" customHeight="1" x14ac:dyDescent="0.25">
      <c r="A140" s="127"/>
      <c r="B140" s="36" t="s">
        <v>183</v>
      </c>
      <c r="C140" s="37" t="s">
        <v>14</v>
      </c>
      <c r="D140" s="38">
        <v>129.33333333333334</v>
      </c>
      <c r="E140" s="38">
        <v>129.58333333333334</v>
      </c>
      <c r="F140" s="38">
        <v>132.10714285714286</v>
      </c>
      <c r="G140" s="38">
        <v>136.29166666666666</v>
      </c>
      <c r="H140" s="38">
        <v>144.54166666666666</v>
      </c>
      <c r="I140" s="38">
        <v>152.86666666666667</v>
      </c>
      <c r="J140" s="38">
        <v>153.4722222222222</v>
      </c>
      <c r="K140" s="38">
        <v>153.59090909090909</v>
      </c>
      <c r="L140" s="38">
        <v>164.04444444444445</v>
      </c>
      <c r="M140" s="38">
        <v>171.04861111111111</v>
      </c>
      <c r="N140" s="38">
        <v>176.79166666666666</v>
      </c>
      <c r="O140" s="38">
        <v>181.89743589743591</v>
      </c>
      <c r="P140" s="39">
        <f t="shared" si="7"/>
        <v>152.13075824638324</v>
      </c>
    </row>
    <row r="141" spans="1:16" ht="18.75" customHeight="1" x14ac:dyDescent="0.25">
      <c r="A141" s="123" t="s">
        <v>184</v>
      </c>
      <c r="B141" s="36" t="s">
        <v>185</v>
      </c>
      <c r="C141" s="37" t="s">
        <v>14</v>
      </c>
      <c r="D141" s="38">
        <v>95.333333333333329</v>
      </c>
      <c r="E141" s="38">
        <v>97.75</v>
      </c>
      <c r="F141" s="38">
        <v>97.185714285714283</v>
      </c>
      <c r="G141" s="38">
        <v>99.733333333333334</v>
      </c>
      <c r="H141" s="38">
        <v>102.55</v>
      </c>
      <c r="I141" s="38">
        <v>103.4</v>
      </c>
      <c r="J141" s="38">
        <v>107.19444444444444</v>
      </c>
      <c r="K141" s="38">
        <v>109.65909090909091</v>
      </c>
      <c r="L141" s="38">
        <v>108.18888888888888</v>
      </c>
      <c r="M141" s="38">
        <v>107.71527777777779</v>
      </c>
      <c r="N141" s="38">
        <v>104.6875</v>
      </c>
      <c r="O141" s="38">
        <v>107.84589743589746</v>
      </c>
      <c r="P141" s="39">
        <f t="shared" si="7"/>
        <v>103.43695670070672</v>
      </c>
    </row>
    <row r="142" spans="1:16" ht="18.75" customHeight="1" x14ac:dyDescent="0.25">
      <c r="A142" s="124"/>
      <c r="B142" s="36" t="s">
        <v>186</v>
      </c>
      <c r="C142" s="37" t="s">
        <v>14</v>
      </c>
      <c r="D142" s="38">
        <v>94.05</v>
      </c>
      <c r="E142" s="38">
        <v>97.316666666666663</v>
      </c>
      <c r="F142" s="38">
        <v>96.914285714285711</v>
      </c>
      <c r="G142" s="38">
        <v>98.25</v>
      </c>
      <c r="H142" s="38">
        <v>97.995833333333337</v>
      </c>
      <c r="I142" s="38">
        <v>99.155555555555566</v>
      </c>
      <c r="J142" s="38">
        <v>101.68055555555556</v>
      </c>
      <c r="K142" s="38">
        <v>102.99242424242425</v>
      </c>
      <c r="L142" s="38">
        <v>94.838888888888903</v>
      </c>
      <c r="M142" s="38">
        <v>94.097222222222214</v>
      </c>
      <c r="N142" s="38">
        <v>94.583333333333329</v>
      </c>
      <c r="O142" s="38">
        <v>98.795128205128194</v>
      </c>
      <c r="P142" s="39">
        <f t="shared" si="7"/>
        <v>97.555824476449459</v>
      </c>
    </row>
    <row r="143" spans="1:16" ht="18.75" customHeight="1" x14ac:dyDescent="0.25">
      <c r="A143" s="125"/>
      <c r="B143" s="36" t="s">
        <v>187</v>
      </c>
      <c r="C143" s="37" t="s">
        <v>14</v>
      </c>
      <c r="D143" s="38">
        <v>103.25</v>
      </c>
      <c r="E143" s="38">
        <v>102.96666666666665</v>
      </c>
      <c r="F143" s="38">
        <v>104.72857142857143</v>
      </c>
      <c r="G143" s="38">
        <v>106.33333333333333</v>
      </c>
      <c r="H143" s="38">
        <v>106.6875</v>
      </c>
      <c r="I143" s="38">
        <v>106.06111111111112</v>
      </c>
      <c r="J143" s="38">
        <v>109.52083333333333</v>
      </c>
      <c r="K143" s="38">
        <v>112.86363636363636</v>
      </c>
      <c r="L143" s="38">
        <v>113.01666666666667</v>
      </c>
      <c r="M143" s="38">
        <v>110.67361111111113</v>
      </c>
      <c r="N143" s="38">
        <v>111.64583333333336</v>
      </c>
      <c r="O143" s="38">
        <v>113.75128205128205</v>
      </c>
      <c r="P143" s="39">
        <f t="shared" si="7"/>
        <v>108.45825378325378</v>
      </c>
    </row>
    <row r="144" spans="1:16" ht="18.75" customHeight="1" x14ac:dyDescent="0.25">
      <c r="A144" s="63" t="s">
        <v>65</v>
      </c>
      <c r="B144" s="32"/>
      <c r="C144" s="66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67"/>
    </row>
    <row r="145" spans="1:16" ht="18.75" customHeight="1" x14ac:dyDescent="0.25">
      <c r="A145" s="123" t="s">
        <v>188</v>
      </c>
      <c r="B145" s="36" t="s">
        <v>189</v>
      </c>
      <c r="C145" s="37" t="s">
        <v>14</v>
      </c>
      <c r="D145" s="38">
        <v>48.958333333333336</v>
      </c>
      <c r="E145" s="38">
        <v>48.166666666666664</v>
      </c>
      <c r="F145" s="38">
        <v>48.75</v>
      </c>
      <c r="G145" s="38">
        <v>48.333333333333336</v>
      </c>
      <c r="H145" s="38">
        <v>49.791666666666664</v>
      </c>
      <c r="I145" s="38">
        <v>50.966666666666669</v>
      </c>
      <c r="J145" s="38">
        <v>51.666666666666664</v>
      </c>
      <c r="K145" s="38">
        <v>55.31818181818182</v>
      </c>
      <c r="L145" s="38">
        <v>54.533333333333331</v>
      </c>
      <c r="M145" s="38">
        <v>53.15</v>
      </c>
      <c r="N145" s="38">
        <v>53.333333333333329</v>
      </c>
      <c r="O145" s="38">
        <v>53.730769230769234</v>
      </c>
      <c r="P145" s="39">
        <f>AVERAGE(D145:O145)</f>
        <v>51.391579254079261</v>
      </c>
    </row>
    <row r="146" spans="1:16" ht="18.75" customHeight="1" x14ac:dyDescent="0.25">
      <c r="A146" s="125"/>
      <c r="B146" s="36" t="s">
        <v>190</v>
      </c>
      <c r="C146" s="37" t="s">
        <v>14</v>
      </c>
      <c r="D146" s="38">
        <v>68.100000000000009</v>
      </c>
      <c r="E146" s="38">
        <v>66.55</v>
      </c>
      <c r="F146" s="38">
        <v>65.44285714285715</v>
      </c>
      <c r="G146" s="38">
        <v>65.95</v>
      </c>
      <c r="H146" s="38">
        <v>67.458333333333329</v>
      </c>
      <c r="I146" s="38">
        <v>67.932222222222222</v>
      </c>
      <c r="J146" s="38">
        <v>69.591666666666669</v>
      </c>
      <c r="K146" s="38">
        <v>74.954545454545453</v>
      </c>
      <c r="L146" s="38">
        <v>74.74666666666667</v>
      </c>
      <c r="M146" s="38">
        <v>72.80972222222222</v>
      </c>
      <c r="N146" s="38">
        <v>72.756944444444443</v>
      </c>
      <c r="O146" s="38">
        <v>71.871538461538449</v>
      </c>
      <c r="P146" s="39">
        <f>AVERAGE(D146:O146)</f>
        <v>69.847041384541384</v>
      </c>
    </row>
    <row r="147" spans="1:16" ht="18.75" customHeight="1" x14ac:dyDescent="0.25">
      <c r="A147" s="64"/>
      <c r="B147" s="36" t="s">
        <v>97</v>
      </c>
      <c r="C147" s="37" t="s">
        <v>63</v>
      </c>
      <c r="D147" s="44">
        <v>7</v>
      </c>
      <c r="E147" s="38">
        <v>7.0500000000000007</v>
      </c>
      <c r="F147" s="38">
        <v>6.9285714285714279</v>
      </c>
      <c r="G147" s="38">
        <v>6.5666666666666655</v>
      </c>
      <c r="H147" s="38">
        <v>6.6499999999999995</v>
      </c>
      <c r="I147" s="38">
        <v>6.445555555555555</v>
      </c>
      <c r="J147" s="44">
        <v>6.653935185185186</v>
      </c>
      <c r="K147" s="44">
        <v>6.294696969696969</v>
      </c>
      <c r="L147" s="38">
        <v>6.04</v>
      </c>
      <c r="M147" s="38">
        <v>6.4284722222222221</v>
      </c>
      <c r="N147" s="38">
        <v>6.5129398148148168</v>
      </c>
      <c r="O147" s="38">
        <v>6.8603418803418812</v>
      </c>
      <c r="P147" s="39">
        <f>AVERAGE(D147:O147)</f>
        <v>6.6192649769212268</v>
      </c>
    </row>
    <row r="148" spans="1:16" ht="18.75" customHeight="1" x14ac:dyDescent="0.25">
      <c r="A148" s="117" t="s">
        <v>204</v>
      </c>
      <c r="B148" s="117"/>
      <c r="C148" s="66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67"/>
    </row>
    <row r="149" spans="1:16" ht="16.5" customHeight="1" x14ac:dyDescent="0.25">
      <c r="A149" s="64"/>
      <c r="B149" s="118" t="s">
        <v>205</v>
      </c>
      <c r="C149" s="37" t="s">
        <v>206</v>
      </c>
      <c r="D149" s="44"/>
      <c r="E149" s="38"/>
      <c r="F149" s="38"/>
      <c r="G149" s="38"/>
      <c r="H149" s="38"/>
      <c r="I149" s="38"/>
      <c r="J149" s="44"/>
      <c r="K149" s="44"/>
      <c r="L149" s="38"/>
      <c r="M149" s="38">
        <v>68.6875</v>
      </c>
      <c r="N149" s="38">
        <v>69.465277777777786</v>
      </c>
      <c r="O149" s="38">
        <v>67.291944444444439</v>
      </c>
      <c r="P149" s="39">
        <f t="shared" ref="P149" si="8">AVERAGE(D149:O149)</f>
        <v>68.481574074074061</v>
      </c>
    </row>
    <row r="150" spans="1:16" x14ac:dyDescent="0.25"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ht="14.25" customHeight="1" x14ac:dyDescent="0.25">
      <c r="A151" s="7" t="s">
        <v>84</v>
      </c>
      <c r="B151" s="11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x14ac:dyDescent="0.25">
      <c r="A152" s="9" t="s">
        <v>191</v>
      </c>
      <c r="B152" s="11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x14ac:dyDescent="0.25">
      <c r="B153" s="11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6" x14ac:dyDescent="0.25">
      <c r="B154" s="11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6" s="11" customFormat="1" x14ac:dyDescent="0.25">
      <c r="A155" s="7"/>
      <c r="C155" s="10"/>
    </row>
    <row r="156" spans="1:16" s="11" customFormat="1" x14ac:dyDescent="0.25">
      <c r="A156" s="9"/>
      <c r="C156" s="10"/>
    </row>
    <row r="157" spans="1:16" s="11" customFormat="1" x14ac:dyDescent="0.25">
      <c r="C157" s="10"/>
    </row>
    <row r="158" spans="1:16" s="11" customFormat="1" x14ac:dyDescent="0.25">
      <c r="C158" s="10"/>
    </row>
    <row r="159" spans="1:16" s="11" customFormat="1" x14ac:dyDescent="0.25">
      <c r="C159" s="10"/>
    </row>
    <row r="160" spans="1:16" s="11" customFormat="1" x14ac:dyDescent="0.25">
      <c r="C160" s="10"/>
    </row>
    <row r="161" spans="3:3" s="11" customFormat="1" x14ac:dyDescent="0.25">
      <c r="C161" s="10"/>
    </row>
    <row r="162" spans="3:3" s="11" customFormat="1" x14ac:dyDescent="0.25">
      <c r="C162" s="10"/>
    </row>
    <row r="163" spans="3:3" s="11" customFormat="1" x14ac:dyDescent="0.25">
      <c r="C163" s="10"/>
    </row>
    <row r="164" spans="3:3" s="11" customFormat="1" x14ac:dyDescent="0.25">
      <c r="C164" s="10"/>
    </row>
    <row r="165" spans="3:3" s="11" customFormat="1" x14ac:dyDescent="0.25">
      <c r="C165" s="10"/>
    </row>
    <row r="166" spans="3:3" s="11" customFormat="1" x14ac:dyDescent="0.25">
      <c r="C166" s="10"/>
    </row>
    <row r="167" spans="3:3" s="11" customFormat="1" x14ac:dyDescent="0.25">
      <c r="C167" s="10"/>
    </row>
    <row r="168" spans="3:3" s="11" customFormat="1" x14ac:dyDescent="0.25">
      <c r="C168" s="10"/>
    </row>
    <row r="169" spans="3:3" s="11" customFormat="1" x14ac:dyDescent="0.25">
      <c r="C169" s="10"/>
    </row>
    <row r="170" spans="3:3" s="11" customFormat="1" x14ac:dyDescent="0.25">
      <c r="C170" s="10"/>
    </row>
    <row r="171" spans="3:3" s="11" customFormat="1" x14ac:dyDescent="0.25">
      <c r="C171" s="10"/>
    </row>
    <row r="172" spans="3:3" s="11" customFormat="1" x14ac:dyDescent="0.25">
      <c r="C172" s="10"/>
    </row>
    <row r="173" spans="3:3" s="11" customFormat="1" x14ac:dyDescent="0.25">
      <c r="C173" s="10"/>
    </row>
    <row r="174" spans="3:3" s="11" customFormat="1" x14ac:dyDescent="0.25">
      <c r="C174" s="10"/>
    </row>
    <row r="175" spans="3:3" s="11" customFormat="1" x14ac:dyDescent="0.25">
      <c r="C175" s="10"/>
    </row>
    <row r="176" spans="3:3" s="11" customFormat="1" x14ac:dyDescent="0.25">
      <c r="C176" s="10"/>
    </row>
    <row r="177" spans="3:20" s="11" customFormat="1" x14ac:dyDescent="0.25">
      <c r="C177" s="10"/>
    </row>
    <row r="178" spans="3:20" s="11" customFormat="1" x14ac:dyDescent="0.25">
      <c r="C178" s="10"/>
    </row>
    <row r="179" spans="3:20" s="11" customFormat="1" x14ac:dyDescent="0.25">
      <c r="C179" s="10"/>
    </row>
    <row r="180" spans="3:20" s="11" customFormat="1" x14ac:dyDescent="0.25">
      <c r="C180" s="10"/>
    </row>
    <row r="181" spans="3:20" s="11" customFormat="1" x14ac:dyDescent="0.25">
      <c r="C181" s="10"/>
    </row>
    <row r="182" spans="3:20" s="11" customFormat="1" x14ac:dyDescent="0.25">
      <c r="C182" s="10"/>
    </row>
    <row r="183" spans="3:20" s="11" customFormat="1" x14ac:dyDescent="0.25">
      <c r="C183" s="10"/>
    </row>
    <row r="184" spans="3:20" s="11" customFormat="1" x14ac:dyDescent="0.25">
      <c r="C184" s="10"/>
    </row>
    <row r="185" spans="3:20" s="11" customFormat="1" x14ac:dyDescent="0.25">
      <c r="C185" s="10"/>
    </row>
    <row r="186" spans="3:20" s="11" customFormat="1" x14ac:dyDescent="0.25">
      <c r="C186" s="10"/>
    </row>
    <row r="187" spans="3:20" s="11" customFormat="1" x14ac:dyDescent="0.25">
      <c r="C187" s="10"/>
    </row>
    <row r="188" spans="3:20" s="11" customFormat="1" x14ac:dyDescent="0.25">
      <c r="C188" s="10"/>
    </row>
    <row r="190" spans="3:20" x14ac:dyDescent="0.25">
      <c r="T190" s="11" t="s">
        <v>83</v>
      </c>
    </row>
  </sheetData>
  <mergeCells count="29">
    <mergeCell ref="C1:P1"/>
    <mergeCell ref="B130:P130"/>
    <mergeCell ref="B131:P132"/>
    <mergeCell ref="A5:A6"/>
    <mergeCell ref="A8:A10"/>
    <mergeCell ref="A14:A19"/>
    <mergeCell ref="A20:A21"/>
    <mergeCell ref="A25:A26"/>
    <mergeCell ref="B2:P2"/>
    <mergeCell ref="B3:P4"/>
    <mergeCell ref="B5:B6"/>
    <mergeCell ref="B48:B49"/>
    <mergeCell ref="A63:A66"/>
    <mergeCell ref="A134:A135"/>
    <mergeCell ref="B134:B135"/>
    <mergeCell ref="A91:A92"/>
    <mergeCell ref="A28:A30"/>
    <mergeCell ref="A48:A49"/>
    <mergeCell ref="A34:A41"/>
    <mergeCell ref="A42:A43"/>
    <mergeCell ref="A74:A76"/>
    <mergeCell ref="A118:A124"/>
    <mergeCell ref="A70:A71"/>
    <mergeCell ref="A83:A84"/>
    <mergeCell ref="B91:B92"/>
    <mergeCell ref="B45:P45"/>
    <mergeCell ref="B46:P47"/>
    <mergeCell ref="B88:P88"/>
    <mergeCell ref="B89:P90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84"/>
  <sheetViews>
    <sheetView topLeftCell="A47" zoomScale="90" zoomScaleNormal="90" workbookViewId="0">
      <selection activeCell="D63" sqref="D63:O63"/>
    </sheetView>
  </sheetViews>
  <sheetFormatPr baseColWidth="10" defaultRowHeight="15" x14ac:dyDescent="0.25"/>
  <cols>
    <col min="1" max="1" width="17.42578125" style="11" customWidth="1"/>
    <col min="2" max="2" width="22.5703125" customWidth="1"/>
    <col min="3" max="3" width="11.7109375" style="1" customWidth="1"/>
    <col min="4" max="15" width="8.7109375" customWidth="1"/>
    <col min="16" max="16" width="10.7109375" customWidth="1"/>
    <col min="17" max="18" width="11.42578125" style="11" customWidth="1"/>
    <col min="257" max="257" width="13.28515625" customWidth="1"/>
    <col min="258" max="258" width="27.28515625" customWidth="1"/>
    <col min="259" max="259" width="11.7109375" customWidth="1"/>
    <col min="260" max="271" width="8.7109375" customWidth="1"/>
    <col min="272" max="272" width="7.5703125" customWidth="1"/>
    <col min="273" max="274" width="11.42578125" customWidth="1"/>
    <col min="513" max="513" width="13.28515625" customWidth="1"/>
    <col min="514" max="514" width="27.28515625" customWidth="1"/>
    <col min="515" max="515" width="11.7109375" customWidth="1"/>
    <col min="516" max="527" width="8.7109375" customWidth="1"/>
    <col min="528" max="528" width="7.5703125" customWidth="1"/>
    <col min="529" max="530" width="11.42578125" customWidth="1"/>
    <col min="769" max="769" width="13.28515625" customWidth="1"/>
    <col min="770" max="770" width="27.28515625" customWidth="1"/>
    <col min="771" max="771" width="11.7109375" customWidth="1"/>
    <col min="772" max="783" width="8.7109375" customWidth="1"/>
    <col min="784" max="784" width="7.5703125" customWidth="1"/>
    <col min="785" max="786" width="11.42578125" customWidth="1"/>
    <col min="1025" max="1025" width="13.28515625" customWidth="1"/>
    <col min="1026" max="1026" width="27.28515625" customWidth="1"/>
    <col min="1027" max="1027" width="11.7109375" customWidth="1"/>
    <col min="1028" max="1039" width="8.7109375" customWidth="1"/>
    <col min="1040" max="1040" width="7.5703125" customWidth="1"/>
    <col min="1041" max="1042" width="11.42578125" customWidth="1"/>
    <col min="1281" max="1281" width="13.28515625" customWidth="1"/>
    <col min="1282" max="1282" width="27.28515625" customWidth="1"/>
    <col min="1283" max="1283" width="11.7109375" customWidth="1"/>
    <col min="1284" max="1295" width="8.7109375" customWidth="1"/>
    <col min="1296" max="1296" width="7.5703125" customWidth="1"/>
    <col min="1297" max="1298" width="11.42578125" customWidth="1"/>
    <col min="1537" max="1537" width="13.28515625" customWidth="1"/>
    <col min="1538" max="1538" width="27.28515625" customWidth="1"/>
    <col min="1539" max="1539" width="11.7109375" customWidth="1"/>
    <col min="1540" max="1551" width="8.7109375" customWidth="1"/>
    <col min="1552" max="1552" width="7.5703125" customWidth="1"/>
    <col min="1553" max="1554" width="11.42578125" customWidth="1"/>
    <col min="1793" max="1793" width="13.28515625" customWidth="1"/>
    <col min="1794" max="1794" width="27.28515625" customWidth="1"/>
    <col min="1795" max="1795" width="11.7109375" customWidth="1"/>
    <col min="1796" max="1807" width="8.7109375" customWidth="1"/>
    <col min="1808" max="1808" width="7.5703125" customWidth="1"/>
    <col min="1809" max="1810" width="11.42578125" customWidth="1"/>
    <col min="2049" max="2049" width="13.28515625" customWidth="1"/>
    <col min="2050" max="2050" width="27.28515625" customWidth="1"/>
    <col min="2051" max="2051" width="11.7109375" customWidth="1"/>
    <col min="2052" max="2063" width="8.7109375" customWidth="1"/>
    <col min="2064" max="2064" width="7.5703125" customWidth="1"/>
    <col min="2065" max="2066" width="11.42578125" customWidth="1"/>
    <col min="2305" max="2305" width="13.28515625" customWidth="1"/>
    <col min="2306" max="2306" width="27.28515625" customWidth="1"/>
    <col min="2307" max="2307" width="11.7109375" customWidth="1"/>
    <col min="2308" max="2319" width="8.7109375" customWidth="1"/>
    <col min="2320" max="2320" width="7.5703125" customWidth="1"/>
    <col min="2321" max="2322" width="11.42578125" customWidth="1"/>
    <col min="2561" max="2561" width="13.28515625" customWidth="1"/>
    <col min="2562" max="2562" width="27.28515625" customWidth="1"/>
    <col min="2563" max="2563" width="11.7109375" customWidth="1"/>
    <col min="2564" max="2575" width="8.7109375" customWidth="1"/>
    <col min="2576" max="2576" width="7.5703125" customWidth="1"/>
    <col min="2577" max="2578" width="11.42578125" customWidth="1"/>
    <col min="2817" max="2817" width="13.28515625" customWidth="1"/>
    <col min="2818" max="2818" width="27.28515625" customWidth="1"/>
    <col min="2819" max="2819" width="11.7109375" customWidth="1"/>
    <col min="2820" max="2831" width="8.7109375" customWidth="1"/>
    <col min="2832" max="2832" width="7.5703125" customWidth="1"/>
    <col min="2833" max="2834" width="11.42578125" customWidth="1"/>
    <col min="3073" max="3073" width="13.28515625" customWidth="1"/>
    <col min="3074" max="3074" width="27.28515625" customWidth="1"/>
    <col min="3075" max="3075" width="11.7109375" customWidth="1"/>
    <col min="3076" max="3087" width="8.7109375" customWidth="1"/>
    <col min="3088" max="3088" width="7.5703125" customWidth="1"/>
    <col min="3089" max="3090" width="11.42578125" customWidth="1"/>
    <col min="3329" max="3329" width="13.28515625" customWidth="1"/>
    <col min="3330" max="3330" width="27.28515625" customWidth="1"/>
    <col min="3331" max="3331" width="11.7109375" customWidth="1"/>
    <col min="3332" max="3343" width="8.7109375" customWidth="1"/>
    <col min="3344" max="3344" width="7.5703125" customWidth="1"/>
    <col min="3345" max="3346" width="11.42578125" customWidth="1"/>
    <col min="3585" max="3585" width="13.28515625" customWidth="1"/>
    <col min="3586" max="3586" width="27.28515625" customWidth="1"/>
    <col min="3587" max="3587" width="11.7109375" customWidth="1"/>
    <col min="3588" max="3599" width="8.7109375" customWidth="1"/>
    <col min="3600" max="3600" width="7.5703125" customWidth="1"/>
    <col min="3601" max="3602" width="11.42578125" customWidth="1"/>
    <col min="3841" max="3841" width="13.28515625" customWidth="1"/>
    <col min="3842" max="3842" width="27.28515625" customWidth="1"/>
    <col min="3843" max="3843" width="11.7109375" customWidth="1"/>
    <col min="3844" max="3855" width="8.7109375" customWidth="1"/>
    <col min="3856" max="3856" width="7.5703125" customWidth="1"/>
    <col min="3857" max="3858" width="11.42578125" customWidth="1"/>
    <col min="4097" max="4097" width="13.28515625" customWidth="1"/>
    <col min="4098" max="4098" width="27.28515625" customWidth="1"/>
    <col min="4099" max="4099" width="11.7109375" customWidth="1"/>
    <col min="4100" max="4111" width="8.7109375" customWidth="1"/>
    <col min="4112" max="4112" width="7.5703125" customWidth="1"/>
    <col min="4113" max="4114" width="11.42578125" customWidth="1"/>
    <col min="4353" max="4353" width="13.28515625" customWidth="1"/>
    <col min="4354" max="4354" width="27.28515625" customWidth="1"/>
    <col min="4355" max="4355" width="11.7109375" customWidth="1"/>
    <col min="4356" max="4367" width="8.7109375" customWidth="1"/>
    <col min="4368" max="4368" width="7.5703125" customWidth="1"/>
    <col min="4369" max="4370" width="11.42578125" customWidth="1"/>
    <col min="4609" max="4609" width="13.28515625" customWidth="1"/>
    <col min="4610" max="4610" width="27.28515625" customWidth="1"/>
    <col min="4611" max="4611" width="11.7109375" customWidth="1"/>
    <col min="4612" max="4623" width="8.7109375" customWidth="1"/>
    <col min="4624" max="4624" width="7.5703125" customWidth="1"/>
    <col min="4625" max="4626" width="11.42578125" customWidth="1"/>
    <col min="4865" max="4865" width="13.28515625" customWidth="1"/>
    <col min="4866" max="4866" width="27.28515625" customWidth="1"/>
    <col min="4867" max="4867" width="11.7109375" customWidth="1"/>
    <col min="4868" max="4879" width="8.7109375" customWidth="1"/>
    <col min="4880" max="4880" width="7.5703125" customWidth="1"/>
    <col min="4881" max="4882" width="11.42578125" customWidth="1"/>
    <col min="5121" max="5121" width="13.28515625" customWidth="1"/>
    <col min="5122" max="5122" width="27.28515625" customWidth="1"/>
    <col min="5123" max="5123" width="11.7109375" customWidth="1"/>
    <col min="5124" max="5135" width="8.7109375" customWidth="1"/>
    <col min="5136" max="5136" width="7.5703125" customWidth="1"/>
    <col min="5137" max="5138" width="11.42578125" customWidth="1"/>
    <col min="5377" max="5377" width="13.28515625" customWidth="1"/>
    <col min="5378" max="5378" width="27.28515625" customWidth="1"/>
    <col min="5379" max="5379" width="11.7109375" customWidth="1"/>
    <col min="5380" max="5391" width="8.7109375" customWidth="1"/>
    <col min="5392" max="5392" width="7.5703125" customWidth="1"/>
    <col min="5393" max="5394" width="11.42578125" customWidth="1"/>
    <col min="5633" max="5633" width="13.28515625" customWidth="1"/>
    <col min="5634" max="5634" width="27.28515625" customWidth="1"/>
    <col min="5635" max="5635" width="11.7109375" customWidth="1"/>
    <col min="5636" max="5647" width="8.7109375" customWidth="1"/>
    <col min="5648" max="5648" width="7.5703125" customWidth="1"/>
    <col min="5649" max="5650" width="11.42578125" customWidth="1"/>
    <col min="5889" max="5889" width="13.28515625" customWidth="1"/>
    <col min="5890" max="5890" width="27.28515625" customWidth="1"/>
    <col min="5891" max="5891" width="11.7109375" customWidth="1"/>
    <col min="5892" max="5903" width="8.7109375" customWidth="1"/>
    <col min="5904" max="5904" width="7.5703125" customWidth="1"/>
    <col min="5905" max="5906" width="11.42578125" customWidth="1"/>
    <col min="6145" max="6145" width="13.28515625" customWidth="1"/>
    <col min="6146" max="6146" width="27.28515625" customWidth="1"/>
    <col min="6147" max="6147" width="11.7109375" customWidth="1"/>
    <col min="6148" max="6159" width="8.7109375" customWidth="1"/>
    <col min="6160" max="6160" width="7.5703125" customWidth="1"/>
    <col min="6161" max="6162" width="11.42578125" customWidth="1"/>
    <col min="6401" max="6401" width="13.28515625" customWidth="1"/>
    <col min="6402" max="6402" width="27.28515625" customWidth="1"/>
    <col min="6403" max="6403" width="11.7109375" customWidth="1"/>
    <col min="6404" max="6415" width="8.7109375" customWidth="1"/>
    <col min="6416" max="6416" width="7.5703125" customWidth="1"/>
    <col min="6417" max="6418" width="11.42578125" customWidth="1"/>
    <col min="6657" max="6657" width="13.28515625" customWidth="1"/>
    <col min="6658" max="6658" width="27.28515625" customWidth="1"/>
    <col min="6659" max="6659" width="11.7109375" customWidth="1"/>
    <col min="6660" max="6671" width="8.7109375" customWidth="1"/>
    <col min="6672" max="6672" width="7.5703125" customWidth="1"/>
    <col min="6673" max="6674" width="11.42578125" customWidth="1"/>
    <col min="6913" max="6913" width="13.28515625" customWidth="1"/>
    <col min="6914" max="6914" width="27.28515625" customWidth="1"/>
    <col min="6915" max="6915" width="11.7109375" customWidth="1"/>
    <col min="6916" max="6927" width="8.7109375" customWidth="1"/>
    <col min="6928" max="6928" width="7.5703125" customWidth="1"/>
    <col min="6929" max="6930" width="11.42578125" customWidth="1"/>
    <col min="7169" max="7169" width="13.28515625" customWidth="1"/>
    <col min="7170" max="7170" width="27.28515625" customWidth="1"/>
    <col min="7171" max="7171" width="11.7109375" customWidth="1"/>
    <col min="7172" max="7183" width="8.7109375" customWidth="1"/>
    <col min="7184" max="7184" width="7.5703125" customWidth="1"/>
    <col min="7185" max="7186" width="11.42578125" customWidth="1"/>
    <col min="7425" max="7425" width="13.28515625" customWidth="1"/>
    <col min="7426" max="7426" width="27.28515625" customWidth="1"/>
    <col min="7427" max="7427" width="11.7109375" customWidth="1"/>
    <col min="7428" max="7439" width="8.7109375" customWidth="1"/>
    <col min="7440" max="7440" width="7.5703125" customWidth="1"/>
    <col min="7441" max="7442" width="11.42578125" customWidth="1"/>
    <col min="7681" max="7681" width="13.28515625" customWidth="1"/>
    <col min="7682" max="7682" width="27.28515625" customWidth="1"/>
    <col min="7683" max="7683" width="11.7109375" customWidth="1"/>
    <col min="7684" max="7695" width="8.7109375" customWidth="1"/>
    <col min="7696" max="7696" width="7.5703125" customWidth="1"/>
    <col min="7697" max="7698" width="11.42578125" customWidth="1"/>
    <col min="7937" max="7937" width="13.28515625" customWidth="1"/>
    <col min="7938" max="7938" width="27.28515625" customWidth="1"/>
    <col min="7939" max="7939" width="11.7109375" customWidth="1"/>
    <col min="7940" max="7951" width="8.7109375" customWidth="1"/>
    <col min="7952" max="7952" width="7.5703125" customWidth="1"/>
    <col min="7953" max="7954" width="11.42578125" customWidth="1"/>
    <col min="8193" max="8193" width="13.28515625" customWidth="1"/>
    <col min="8194" max="8194" width="27.28515625" customWidth="1"/>
    <col min="8195" max="8195" width="11.7109375" customWidth="1"/>
    <col min="8196" max="8207" width="8.7109375" customWidth="1"/>
    <col min="8208" max="8208" width="7.5703125" customWidth="1"/>
    <col min="8209" max="8210" width="11.42578125" customWidth="1"/>
    <col min="8449" max="8449" width="13.28515625" customWidth="1"/>
    <col min="8450" max="8450" width="27.28515625" customWidth="1"/>
    <col min="8451" max="8451" width="11.7109375" customWidth="1"/>
    <col min="8452" max="8463" width="8.7109375" customWidth="1"/>
    <col min="8464" max="8464" width="7.5703125" customWidth="1"/>
    <col min="8465" max="8466" width="11.42578125" customWidth="1"/>
    <col min="8705" max="8705" width="13.28515625" customWidth="1"/>
    <col min="8706" max="8706" width="27.28515625" customWidth="1"/>
    <col min="8707" max="8707" width="11.7109375" customWidth="1"/>
    <col min="8708" max="8719" width="8.7109375" customWidth="1"/>
    <col min="8720" max="8720" width="7.5703125" customWidth="1"/>
    <col min="8721" max="8722" width="11.42578125" customWidth="1"/>
    <col min="8961" max="8961" width="13.28515625" customWidth="1"/>
    <col min="8962" max="8962" width="27.28515625" customWidth="1"/>
    <col min="8963" max="8963" width="11.7109375" customWidth="1"/>
    <col min="8964" max="8975" width="8.7109375" customWidth="1"/>
    <col min="8976" max="8976" width="7.5703125" customWidth="1"/>
    <col min="8977" max="8978" width="11.42578125" customWidth="1"/>
    <col min="9217" max="9217" width="13.28515625" customWidth="1"/>
    <col min="9218" max="9218" width="27.28515625" customWidth="1"/>
    <col min="9219" max="9219" width="11.7109375" customWidth="1"/>
    <col min="9220" max="9231" width="8.7109375" customWidth="1"/>
    <col min="9232" max="9232" width="7.5703125" customWidth="1"/>
    <col min="9233" max="9234" width="11.42578125" customWidth="1"/>
    <col min="9473" max="9473" width="13.28515625" customWidth="1"/>
    <col min="9474" max="9474" width="27.28515625" customWidth="1"/>
    <col min="9475" max="9475" width="11.7109375" customWidth="1"/>
    <col min="9476" max="9487" width="8.7109375" customWidth="1"/>
    <col min="9488" max="9488" width="7.5703125" customWidth="1"/>
    <col min="9489" max="9490" width="11.42578125" customWidth="1"/>
    <col min="9729" max="9729" width="13.28515625" customWidth="1"/>
    <col min="9730" max="9730" width="27.28515625" customWidth="1"/>
    <col min="9731" max="9731" width="11.7109375" customWidth="1"/>
    <col min="9732" max="9743" width="8.7109375" customWidth="1"/>
    <col min="9744" max="9744" width="7.5703125" customWidth="1"/>
    <col min="9745" max="9746" width="11.42578125" customWidth="1"/>
    <col min="9985" max="9985" width="13.28515625" customWidth="1"/>
    <col min="9986" max="9986" width="27.28515625" customWidth="1"/>
    <col min="9987" max="9987" width="11.7109375" customWidth="1"/>
    <col min="9988" max="9999" width="8.7109375" customWidth="1"/>
    <col min="10000" max="10000" width="7.5703125" customWidth="1"/>
    <col min="10001" max="10002" width="11.42578125" customWidth="1"/>
    <col min="10241" max="10241" width="13.28515625" customWidth="1"/>
    <col min="10242" max="10242" width="27.28515625" customWidth="1"/>
    <col min="10243" max="10243" width="11.7109375" customWidth="1"/>
    <col min="10244" max="10255" width="8.7109375" customWidth="1"/>
    <col min="10256" max="10256" width="7.5703125" customWidth="1"/>
    <col min="10257" max="10258" width="11.42578125" customWidth="1"/>
    <col min="10497" max="10497" width="13.28515625" customWidth="1"/>
    <col min="10498" max="10498" width="27.28515625" customWidth="1"/>
    <col min="10499" max="10499" width="11.7109375" customWidth="1"/>
    <col min="10500" max="10511" width="8.7109375" customWidth="1"/>
    <col min="10512" max="10512" width="7.5703125" customWidth="1"/>
    <col min="10513" max="10514" width="11.42578125" customWidth="1"/>
    <col min="10753" max="10753" width="13.28515625" customWidth="1"/>
    <col min="10754" max="10754" width="27.28515625" customWidth="1"/>
    <col min="10755" max="10755" width="11.7109375" customWidth="1"/>
    <col min="10756" max="10767" width="8.7109375" customWidth="1"/>
    <col min="10768" max="10768" width="7.5703125" customWidth="1"/>
    <col min="10769" max="10770" width="11.42578125" customWidth="1"/>
    <col min="11009" max="11009" width="13.28515625" customWidth="1"/>
    <col min="11010" max="11010" width="27.28515625" customWidth="1"/>
    <col min="11011" max="11011" width="11.7109375" customWidth="1"/>
    <col min="11012" max="11023" width="8.7109375" customWidth="1"/>
    <col min="11024" max="11024" width="7.5703125" customWidth="1"/>
    <col min="11025" max="11026" width="11.42578125" customWidth="1"/>
    <col min="11265" max="11265" width="13.28515625" customWidth="1"/>
    <col min="11266" max="11266" width="27.28515625" customWidth="1"/>
    <col min="11267" max="11267" width="11.7109375" customWidth="1"/>
    <col min="11268" max="11279" width="8.7109375" customWidth="1"/>
    <col min="11280" max="11280" width="7.5703125" customWidth="1"/>
    <col min="11281" max="11282" width="11.42578125" customWidth="1"/>
    <col min="11521" max="11521" width="13.28515625" customWidth="1"/>
    <col min="11522" max="11522" width="27.28515625" customWidth="1"/>
    <col min="11523" max="11523" width="11.7109375" customWidth="1"/>
    <col min="11524" max="11535" width="8.7109375" customWidth="1"/>
    <col min="11536" max="11536" width="7.5703125" customWidth="1"/>
    <col min="11537" max="11538" width="11.42578125" customWidth="1"/>
    <col min="11777" max="11777" width="13.28515625" customWidth="1"/>
    <col min="11778" max="11778" width="27.28515625" customWidth="1"/>
    <col min="11779" max="11779" width="11.7109375" customWidth="1"/>
    <col min="11780" max="11791" width="8.7109375" customWidth="1"/>
    <col min="11792" max="11792" width="7.5703125" customWidth="1"/>
    <col min="11793" max="11794" width="11.42578125" customWidth="1"/>
    <col min="12033" max="12033" width="13.28515625" customWidth="1"/>
    <col min="12034" max="12034" width="27.28515625" customWidth="1"/>
    <col min="12035" max="12035" width="11.7109375" customWidth="1"/>
    <col min="12036" max="12047" width="8.7109375" customWidth="1"/>
    <col min="12048" max="12048" width="7.5703125" customWidth="1"/>
    <col min="12049" max="12050" width="11.42578125" customWidth="1"/>
    <col min="12289" max="12289" width="13.28515625" customWidth="1"/>
    <col min="12290" max="12290" width="27.28515625" customWidth="1"/>
    <col min="12291" max="12291" width="11.7109375" customWidth="1"/>
    <col min="12292" max="12303" width="8.7109375" customWidth="1"/>
    <col min="12304" max="12304" width="7.5703125" customWidth="1"/>
    <col min="12305" max="12306" width="11.42578125" customWidth="1"/>
    <col min="12545" max="12545" width="13.28515625" customWidth="1"/>
    <col min="12546" max="12546" width="27.28515625" customWidth="1"/>
    <col min="12547" max="12547" width="11.7109375" customWidth="1"/>
    <col min="12548" max="12559" width="8.7109375" customWidth="1"/>
    <col min="12560" max="12560" width="7.5703125" customWidth="1"/>
    <col min="12561" max="12562" width="11.42578125" customWidth="1"/>
    <col min="12801" max="12801" width="13.28515625" customWidth="1"/>
    <col min="12802" max="12802" width="27.28515625" customWidth="1"/>
    <col min="12803" max="12803" width="11.7109375" customWidth="1"/>
    <col min="12804" max="12815" width="8.7109375" customWidth="1"/>
    <col min="12816" max="12816" width="7.5703125" customWidth="1"/>
    <col min="12817" max="12818" width="11.42578125" customWidth="1"/>
    <col min="13057" max="13057" width="13.28515625" customWidth="1"/>
    <col min="13058" max="13058" width="27.28515625" customWidth="1"/>
    <col min="13059" max="13059" width="11.7109375" customWidth="1"/>
    <col min="13060" max="13071" width="8.7109375" customWidth="1"/>
    <col min="13072" max="13072" width="7.5703125" customWidth="1"/>
    <col min="13073" max="13074" width="11.42578125" customWidth="1"/>
    <col min="13313" max="13313" width="13.28515625" customWidth="1"/>
    <col min="13314" max="13314" width="27.28515625" customWidth="1"/>
    <col min="13315" max="13315" width="11.7109375" customWidth="1"/>
    <col min="13316" max="13327" width="8.7109375" customWidth="1"/>
    <col min="13328" max="13328" width="7.5703125" customWidth="1"/>
    <col min="13329" max="13330" width="11.42578125" customWidth="1"/>
    <col min="13569" max="13569" width="13.28515625" customWidth="1"/>
    <col min="13570" max="13570" width="27.28515625" customWidth="1"/>
    <col min="13571" max="13571" width="11.7109375" customWidth="1"/>
    <col min="13572" max="13583" width="8.7109375" customWidth="1"/>
    <col min="13584" max="13584" width="7.5703125" customWidth="1"/>
    <col min="13585" max="13586" width="11.42578125" customWidth="1"/>
    <col min="13825" max="13825" width="13.28515625" customWidth="1"/>
    <col min="13826" max="13826" width="27.28515625" customWidth="1"/>
    <col min="13827" max="13827" width="11.7109375" customWidth="1"/>
    <col min="13828" max="13839" width="8.7109375" customWidth="1"/>
    <col min="13840" max="13840" width="7.5703125" customWidth="1"/>
    <col min="13841" max="13842" width="11.42578125" customWidth="1"/>
    <col min="14081" max="14081" width="13.28515625" customWidth="1"/>
    <col min="14082" max="14082" width="27.28515625" customWidth="1"/>
    <col min="14083" max="14083" width="11.7109375" customWidth="1"/>
    <col min="14084" max="14095" width="8.7109375" customWidth="1"/>
    <col min="14096" max="14096" width="7.5703125" customWidth="1"/>
    <col min="14097" max="14098" width="11.42578125" customWidth="1"/>
    <col min="14337" max="14337" width="13.28515625" customWidth="1"/>
    <col min="14338" max="14338" width="27.28515625" customWidth="1"/>
    <col min="14339" max="14339" width="11.7109375" customWidth="1"/>
    <col min="14340" max="14351" width="8.7109375" customWidth="1"/>
    <col min="14352" max="14352" width="7.5703125" customWidth="1"/>
    <col min="14353" max="14354" width="11.42578125" customWidth="1"/>
    <col min="14593" max="14593" width="13.28515625" customWidth="1"/>
    <col min="14594" max="14594" width="27.28515625" customWidth="1"/>
    <col min="14595" max="14595" width="11.7109375" customWidth="1"/>
    <col min="14596" max="14607" width="8.7109375" customWidth="1"/>
    <col min="14608" max="14608" width="7.5703125" customWidth="1"/>
    <col min="14609" max="14610" width="11.42578125" customWidth="1"/>
    <col min="14849" max="14849" width="13.28515625" customWidth="1"/>
    <col min="14850" max="14850" width="27.28515625" customWidth="1"/>
    <col min="14851" max="14851" width="11.7109375" customWidth="1"/>
    <col min="14852" max="14863" width="8.7109375" customWidth="1"/>
    <col min="14864" max="14864" width="7.5703125" customWidth="1"/>
    <col min="14865" max="14866" width="11.42578125" customWidth="1"/>
    <col min="15105" max="15105" width="13.28515625" customWidth="1"/>
    <col min="15106" max="15106" width="27.28515625" customWidth="1"/>
    <col min="15107" max="15107" width="11.7109375" customWidth="1"/>
    <col min="15108" max="15119" width="8.7109375" customWidth="1"/>
    <col min="15120" max="15120" width="7.5703125" customWidth="1"/>
    <col min="15121" max="15122" width="11.42578125" customWidth="1"/>
    <col min="15361" max="15361" width="13.28515625" customWidth="1"/>
    <col min="15362" max="15362" width="27.28515625" customWidth="1"/>
    <col min="15363" max="15363" width="11.7109375" customWidth="1"/>
    <col min="15364" max="15375" width="8.7109375" customWidth="1"/>
    <col min="15376" max="15376" width="7.5703125" customWidth="1"/>
    <col min="15377" max="15378" width="11.42578125" customWidth="1"/>
    <col min="15617" max="15617" width="13.28515625" customWidth="1"/>
    <col min="15618" max="15618" width="27.28515625" customWidth="1"/>
    <col min="15619" max="15619" width="11.7109375" customWidth="1"/>
    <col min="15620" max="15631" width="8.7109375" customWidth="1"/>
    <col min="15632" max="15632" width="7.5703125" customWidth="1"/>
    <col min="15633" max="15634" width="11.42578125" customWidth="1"/>
    <col min="15873" max="15873" width="13.28515625" customWidth="1"/>
    <col min="15874" max="15874" width="27.28515625" customWidth="1"/>
    <col min="15875" max="15875" width="11.7109375" customWidth="1"/>
    <col min="15876" max="15887" width="8.7109375" customWidth="1"/>
    <col min="15888" max="15888" width="7.5703125" customWidth="1"/>
    <col min="15889" max="15890" width="11.42578125" customWidth="1"/>
    <col min="16129" max="16129" width="13.28515625" customWidth="1"/>
    <col min="16130" max="16130" width="27.28515625" customWidth="1"/>
    <col min="16131" max="16131" width="11.7109375" customWidth="1"/>
    <col min="16132" max="16143" width="8.7109375" customWidth="1"/>
    <col min="16144" max="16144" width="7.5703125" customWidth="1"/>
    <col min="16145" max="16146" width="11.42578125" customWidth="1"/>
  </cols>
  <sheetData>
    <row r="1" spans="1:31" ht="21" customHeight="1" x14ac:dyDescent="0.25"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31" ht="17.25" x14ac:dyDescent="0.3">
      <c r="B2" s="686" t="s">
        <v>93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</row>
    <row r="3" spans="1:31" ht="17.25" x14ac:dyDescent="0.3">
      <c r="B3" s="686" t="s">
        <v>99</v>
      </c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</row>
    <row r="4" spans="1:31" ht="4.5" customHeight="1" x14ac:dyDescent="0.25"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31" x14ac:dyDescent="0.25">
      <c r="A5" s="706" t="s">
        <v>0</v>
      </c>
      <c r="B5" s="708" t="s">
        <v>192</v>
      </c>
      <c r="C5" s="119" t="s">
        <v>41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16.5" customHeight="1" x14ac:dyDescent="0.25">
      <c r="A6" s="707"/>
      <c r="B6" s="709"/>
      <c r="C6" s="121" t="s">
        <v>85</v>
      </c>
      <c r="D6" s="121" t="s">
        <v>1</v>
      </c>
      <c r="E6" s="121" t="s">
        <v>2</v>
      </c>
      <c r="F6" s="121" t="s">
        <v>3</v>
      </c>
      <c r="G6" s="121" t="s">
        <v>4</v>
      </c>
      <c r="H6" s="121" t="s">
        <v>5</v>
      </c>
      <c r="I6" s="121" t="s">
        <v>6</v>
      </c>
      <c r="J6" s="121" t="s">
        <v>7</v>
      </c>
      <c r="K6" s="121" t="s">
        <v>8</v>
      </c>
      <c r="L6" s="121" t="s">
        <v>9</v>
      </c>
      <c r="M6" s="121" t="s">
        <v>10</v>
      </c>
      <c r="N6" s="121" t="s">
        <v>11</v>
      </c>
      <c r="O6" s="121" t="s">
        <v>12</v>
      </c>
      <c r="P6" s="122" t="s">
        <v>13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32" customFormat="1" ht="18.75" customHeight="1" x14ac:dyDescent="0.25">
      <c r="A7" s="60" t="s">
        <v>42</v>
      </c>
      <c r="C7" s="34"/>
      <c r="D7" s="114">
        <f>AVERAGE(D8:D10)</f>
        <v>23.694736842105261</v>
      </c>
      <c r="E7" s="114">
        <f t="shared" ref="E7:O7" si="0">AVERAGE(E8:E10)</f>
        <v>23.746666666666666</v>
      </c>
      <c r="F7" s="114">
        <f t="shared" si="0"/>
        <v>23.480341880341882</v>
      </c>
      <c r="G7" s="114">
        <f t="shared" si="0"/>
        <v>23.455555555555559</v>
      </c>
      <c r="H7" s="114">
        <f t="shared" si="0"/>
        <v>23.752083333333331</v>
      </c>
      <c r="I7" s="114">
        <f t="shared" si="0"/>
        <v>23.7</v>
      </c>
      <c r="J7" s="114">
        <f t="shared" si="0"/>
        <v>23.896296296296299</v>
      </c>
      <c r="K7" s="114">
        <f t="shared" si="0"/>
        <v>24.041666666666668</v>
      </c>
      <c r="L7" s="114">
        <f t="shared" si="0"/>
        <v>23.84</v>
      </c>
      <c r="M7" s="114">
        <f t="shared" si="0"/>
        <v>23.838888888888889</v>
      </c>
      <c r="N7" s="114">
        <f t="shared" si="0"/>
        <v>24.038888888888891</v>
      </c>
      <c r="O7" s="114">
        <f t="shared" si="0"/>
        <v>24.438888888888886</v>
      </c>
      <c r="P7" s="35"/>
    </row>
    <row r="8" spans="1:31" ht="15.75" customHeight="1" x14ac:dyDescent="0.25">
      <c r="A8" s="683" t="s">
        <v>100</v>
      </c>
      <c r="B8" s="36" t="s">
        <v>213</v>
      </c>
      <c r="C8" s="37" t="s">
        <v>14</v>
      </c>
      <c r="D8" s="38">
        <v>26.347368421052625</v>
      </c>
      <c r="E8" s="38">
        <v>26.48</v>
      </c>
      <c r="F8" s="38">
        <v>26.589743589743588</v>
      </c>
      <c r="G8" s="38">
        <v>26.505555555555556</v>
      </c>
      <c r="H8" s="38">
        <v>26.525000000000002</v>
      </c>
      <c r="I8" s="38">
        <v>26.675000000000001</v>
      </c>
      <c r="J8" s="38">
        <v>26.733333333333334</v>
      </c>
      <c r="K8" s="38">
        <v>26.900000000000002</v>
      </c>
      <c r="L8" s="38">
        <v>26.96</v>
      </c>
      <c r="M8" s="38">
        <v>26.883333333333336</v>
      </c>
      <c r="N8" s="38">
        <v>27.183333333333334</v>
      </c>
      <c r="O8" s="38">
        <v>27.266666666666662</v>
      </c>
      <c r="P8" s="39">
        <f>AVERAGE(D8:O8)</f>
        <v>26.75411118608487</v>
      </c>
    </row>
    <row r="9" spans="1:31" ht="15.75" customHeight="1" x14ac:dyDescent="0.25">
      <c r="A9" s="684"/>
      <c r="B9" s="36" t="s">
        <v>102</v>
      </c>
      <c r="C9" s="37" t="s">
        <v>14</v>
      </c>
      <c r="D9" s="38">
        <v>23.421052631578956</v>
      </c>
      <c r="E9" s="38">
        <v>23.666666666666668</v>
      </c>
      <c r="F9" s="38">
        <v>23.123076923076926</v>
      </c>
      <c r="G9" s="38">
        <v>23.222222222222221</v>
      </c>
      <c r="H9" s="38">
        <v>23.524999999999999</v>
      </c>
      <c r="I9" s="38">
        <v>23.3</v>
      </c>
      <c r="J9" s="38">
        <v>23.644444444444442</v>
      </c>
      <c r="K9" s="38">
        <v>23.8</v>
      </c>
      <c r="L9" s="38">
        <v>23.339999999999996</v>
      </c>
      <c r="M9" s="38">
        <v>23.55</v>
      </c>
      <c r="N9" s="38">
        <v>23.933333333333334</v>
      </c>
      <c r="O9" s="38">
        <v>24.520000000000003</v>
      </c>
      <c r="P9" s="39">
        <f>AVERAGE(D9:O9)</f>
        <v>23.587149685110216</v>
      </c>
    </row>
    <row r="10" spans="1:31" ht="15.75" customHeight="1" x14ac:dyDescent="0.25">
      <c r="A10" s="685"/>
      <c r="B10" s="36" t="s">
        <v>103</v>
      </c>
      <c r="C10" s="37" t="s">
        <v>14</v>
      </c>
      <c r="D10" s="38">
        <v>21.315789473684202</v>
      </c>
      <c r="E10" s="38">
        <v>21.09333333333333</v>
      </c>
      <c r="F10" s="38">
        <v>20.728205128205129</v>
      </c>
      <c r="G10" s="38">
        <v>20.638888888888893</v>
      </c>
      <c r="H10" s="38">
        <v>21.206250000000001</v>
      </c>
      <c r="I10" s="38">
        <v>21.125</v>
      </c>
      <c r="J10" s="38">
        <v>21.311111111111114</v>
      </c>
      <c r="K10" s="38">
        <v>21.424999999999997</v>
      </c>
      <c r="L10" s="38">
        <v>21.22</v>
      </c>
      <c r="M10" s="38">
        <v>21.083333333333332</v>
      </c>
      <c r="N10" s="38">
        <v>21</v>
      </c>
      <c r="O10" s="38">
        <v>21.529999999999998</v>
      </c>
      <c r="P10" s="39">
        <f>AVERAGE(D10:O10)</f>
        <v>21.139742605713</v>
      </c>
    </row>
    <row r="11" spans="1:31" ht="15.75" customHeight="1" x14ac:dyDescent="0.25">
      <c r="B11" s="36" t="s">
        <v>15</v>
      </c>
      <c r="C11" s="37" t="s">
        <v>14</v>
      </c>
      <c r="D11" s="38">
        <v>14.494736842105269</v>
      </c>
      <c r="E11" s="38">
        <v>15.039999999999997</v>
      </c>
      <c r="F11" s="38">
        <v>14.923076923076922</v>
      </c>
      <c r="G11" s="38">
        <v>15.200000000000001</v>
      </c>
      <c r="H11" s="38">
        <v>15.225</v>
      </c>
      <c r="I11" s="38">
        <v>15.075000000000001</v>
      </c>
      <c r="J11" s="38">
        <v>15.044444444444444</v>
      </c>
      <c r="K11" s="38">
        <v>15.200000000000001</v>
      </c>
      <c r="L11" s="38">
        <v>15.01</v>
      </c>
      <c r="M11" s="38">
        <v>14.970833333333333</v>
      </c>
      <c r="N11" s="38">
        <v>14.8125</v>
      </c>
      <c r="O11" s="38">
        <v>15.06</v>
      </c>
      <c r="P11" s="39">
        <f>AVERAGE(D11:O11)</f>
        <v>15.004632628579998</v>
      </c>
    </row>
    <row r="12" spans="1:31" ht="15.75" customHeight="1" x14ac:dyDescent="0.25">
      <c r="B12" s="40"/>
      <c r="C12" s="41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1:31" s="32" customFormat="1" ht="15.75" customHeight="1" x14ac:dyDescent="0.25">
      <c r="A13" s="61" t="s">
        <v>44</v>
      </c>
      <c r="C13" s="43"/>
      <c r="D13" s="44">
        <f>AVERAGE(D14:D15)</f>
        <v>52.863157894736844</v>
      </c>
      <c r="E13" s="44">
        <f t="shared" ref="E13:O13" si="1">AVERAGE(E14:E15)</f>
        <v>52.726666666666674</v>
      </c>
      <c r="F13" s="44">
        <f t="shared" si="1"/>
        <v>51.741025641025644</v>
      </c>
      <c r="G13" s="44">
        <f t="shared" si="1"/>
        <v>53.761111111111113</v>
      </c>
      <c r="H13" s="44">
        <f t="shared" si="1"/>
        <v>58.162500000000001</v>
      </c>
      <c r="I13" s="44">
        <f t="shared" si="1"/>
        <v>59.2</v>
      </c>
      <c r="J13" s="44">
        <f t="shared" si="1"/>
        <v>61.2</v>
      </c>
      <c r="K13" s="44">
        <f t="shared" si="1"/>
        <v>62.3125</v>
      </c>
      <c r="L13" s="44">
        <f t="shared" si="1"/>
        <v>65.082499999999996</v>
      </c>
      <c r="M13" s="44">
        <f t="shared" si="1"/>
        <v>66.74166666666666</v>
      </c>
      <c r="N13" s="44">
        <f t="shared" si="1"/>
        <v>70.550000000000011</v>
      </c>
      <c r="O13" s="44">
        <f t="shared" si="1"/>
        <v>72.716666666666669</v>
      </c>
      <c r="P13" s="46"/>
    </row>
    <row r="14" spans="1:31" ht="15.75" customHeight="1" x14ac:dyDescent="0.25">
      <c r="A14" s="683" t="s">
        <v>104</v>
      </c>
      <c r="B14" s="36" t="s">
        <v>105</v>
      </c>
      <c r="C14" s="37" t="s">
        <v>14</v>
      </c>
      <c r="D14" s="38">
        <v>56.757894736842111</v>
      </c>
      <c r="E14" s="38">
        <v>56.960000000000008</v>
      </c>
      <c r="F14" s="38">
        <v>55.676923076923075</v>
      </c>
      <c r="G14" s="38">
        <v>56.111111111111114</v>
      </c>
      <c r="H14" s="38">
        <v>58.6</v>
      </c>
      <c r="I14" s="38">
        <v>58.750000000000007</v>
      </c>
      <c r="J14" s="38">
        <v>59.844444444444449</v>
      </c>
      <c r="K14" s="38">
        <v>60.125</v>
      </c>
      <c r="L14" s="38">
        <v>62.839999999999996</v>
      </c>
      <c r="M14" s="38">
        <v>63.666666666666664</v>
      </c>
      <c r="N14" s="38">
        <v>69.100000000000009</v>
      </c>
      <c r="O14" s="38">
        <v>71.333333333333329</v>
      </c>
      <c r="P14" s="39">
        <f t="shared" ref="P14:P21" si="2">AVERAGE(D14:O14)</f>
        <v>60.813781114110064</v>
      </c>
    </row>
    <row r="15" spans="1:31" ht="15.75" customHeight="1" x14ac:dyDescent="0.25">
      <c r="A15" s="684"/>
      <c r="B15" s="36" t="s">
        <v>106</v>
      </c>
      <c r="C15" s="37" t="s">
        <v>14</v>
      </c>
      <c r="D15" s="38">
        <v>48.96842105263157</v>
      </c>
      <c r="E15" s="38">
        <v>48.493333333333339</v>
      </c>
      <c r="F15" s="38">
        <v>47.805128205128206</v>
      </c>
      <c r="G15" s="38">
        <v>51.411111111111111</v>
      </c>
      <c r="H15" s="38">
        <v>57.725000000000001</v>
      </c>
      <c r="I15" s="38">
        <v>59.65</v>
      </c>
      <c r="J15" s="38">
        <v>62.555555555555557</v>
      </c>
      <c r="K15" s="38">
        <v>64.5</v>
      </c>
      <c r="L15" s="38">
        <v>67.325000000000003</v>
      </c>
      <c r="M15" s="38">
        <v>69.816666666666663</v>
      </c>
      <c r="N15" s="38">
        <v>72</v>
      </c>
      <c r="O15" s="38">
        <v>74.099999999999994</v>
      </c>
      <c r="P15" s="39">
        <f t="shared" si="2"/>
        <v>60.362517993702198</v>
      </c>
    </row>
    <row r="16" spans="1:31" ht="15.75" customHeight="1" x14ac:dyDescent="0.25">
      <c r="A16" s="684"/>
      <c r="B16" s="36" t="s">
        <v>107</v>
      </c>
      <c r="C16" s="37" t="s">
        <v>14</v>
      </c>
      <c r="D16" s="38">
        <v>44.4</v>
      </c>
      <c r="E16" s="38">
        <v>44.013333333333335</v>
      </c>
      <c r="F16" s="38">
        <v>43.512820512820518</v>
      </c>
      <c r="G16" s="38">
        <v>45.116666666666667</v>
      </c>
      <c r="H16" s="38">
        <v>48.1</v>
      </c>
      <c r="I16" s="38">
        <v>49.725000000000001</v>
      </c>
      <c r="J16" s="38">
        <v>48.955555555555556</v>
      </c>
      <c r="K16" s="38">
        <v>48.774999999999999</v>
      </c>
      <c r="L16" s="38">
        <v>47.78</v>
      </c>
      <c r="M16" s="38">
        <v>47.933333333333337</v>
      </c>
      <c r="N16" s="38">
        <v>47.916666666666664</v>
      </c>
      <c r="O16" s="38">
        <v>47.16</v>
      </c>
      <c r="P16" s="39">
        <f t="shared" si="2"/>
        <v>46.949031339031336</v>
      </c>
    </row>
    <row r="17" spans="1:16" ht="15.75" customHeight="1" x14ac:dyDescent="0.25">
      <c r="A17" s="684"/>
      <c r="B17" s="36" t="s">
        <v>108</v>
      </c>
      <c r="C17" s="37" t="s">
        <v>14</v>
      </c>
      <c r="D17" s="38">
        <v>57.294736842105273</v>
      </c>
      <c r="E17" s="38">
        <v>58.466666666666669</v>
      </c>
      <c r="F17" s="38">
        <v>58.132051282051286</v>
      </c>
      <c r="G17" s="38">
        <v>59.055555555555557</v>
      </c>
      <c r="H17" s="38">
        <v>59.900000000000006</v>
      </c>
      <c r="I17" s="38">
        <v>59.40625</v>
      </c>
      <c r="J17" s="38">
        <v>61.849999999999994</v>
      </c>
      <c r="K17" s="38">
        <v>63.375</v>
      </c>
      <c r="L17" s="38">
        <v>62.725000000000001</v>
      </c>
      <c r="M17" s="38">
        <v>63.758333333333333</v>
      </c>
      <c r="N17" s="38">
        <v>63.666666666666664</v>
      </c>
      <c r="O17" s="38">
        <v>63.133333333333333</v>
      </c>
      <c r="P17" s="39">
        <f t="shared" si="2"/>
        <v>60.896966139976008</v>
      </c>
    </row>
    <row r="18" spans="1:16" ht="15.75" customHeight="1" x14ac:dyDescent="0.25">
      <c r="A18" s="684"/>
      <c r="B18" s="36" t="s">
        <v>109</v>
      </c>
      <c r="C18" s="37" t="s">
        <v>14</v>
      </c>
      <c r="D18" s="38">
        <v>50</v>
      </c>
      <c r="E18" s="38">
        <v>50</v>
      </c>
      <c r="F18" s="38">
        <v>52.25</v>
      </c>
      <c r="G18" s="38">
        <v>12.222222222222221</v>
      </c>
      <c r="H18" s="38">
        <v>56.708333333333336</v>
      </c>
      <c r="I18" s="38">
        <v>58</v>
      </c>
      <c r="J18" s="38">
        <v>59.259259259259252</v>
      </c>
      <c r="K18" s="38">
        <v>60</v>
      </c>
      <c r="L18" s="38">
        <v>60</v>
      </c>
      <c r="M18" s="38">
        <v>61.05</v>
      </c>
      <c r="N18" s="38">
        <v>59.722222222222221</v>
      </c>
      <c r="O18" s="38">
        <v>60.416666666666664</v>
      </c>
      <c r="P18" s="39">
        <f t="shared" si="2"/>
        <v>53.30239197530863</v>
      </c>
    </row>
    <row r="19" spans="1:16" ht="15.75" customHeight="1" x14ac:dyDescent="0.25">
      <c r="A19" s="685"/>
      <c r="B19" s="36" t="s">
        <v>110</v>
      </c>
      <c r="C19" s="37" t="s">
        <v>14</v>
      </c>
      <c r="D19" s="38">
        <v>54.084210526315786</v>
      </c>
      <c r="E19" s="38">
        <v>53.58666666666668</v>
      </c>
      <c r="F19" s="38">
        <v>50.543589743589749</v>
      </c>
      <c r="G19" s="38">
        <v>51.550000000000004</v>
      </c>
      <c r="H19" s="38">
        <v>56.424999999999997</v>
      </c>
      <c r="I19" s="38">
        <v>58.274999999999999</v>
      </c>
      <c r="J19" s="38">
        <v>59.577777777777783</v>
      </c>
      <c r="K19" s="38">
        <v>59</v>
      </c>
      <c r="L19" s="38">
        <v>57.6</v>
      </c>
      <c r="M19" s="38">
        <v>58.75</v>
      </c>
      <c r="N19" s="38">
        <v>57.233333333333327</v>
      </c>
      <c r="O19" s="38">
        <v>53.133333333333333</v>
      </c>
      <c r="P19" s="39">
        <f t="shared" si="2"/>
        <v>55.813242615084725</v>
      </c>
    </row>
    <row r="20" spans="1:16" ht="15.75" customHeight="1" x14ac:dyDescent="0.25">
      <c r="A20" s="683" t="s">
        <v>111</v>
      </c>
      <c r="B20" s="36" t="s">
        <v>112</v>
      </c>
      <c r="C20" s="37" t="s">
        <v>14</v>
      </c>
      <c r="D20" s="38">
        <v>78.837719298245617</v>
      </c>
      <c r="E20" s="38">
        <v>80.8</v>
      </c>
      <c r="F20" s="38">
        <v>84.012820512820525</v>
      </c>
      <c r="G20" s="38">
        <v>76.981481481481481</v>
      </c>
      <c r="H20" s="38">
        <v>82.75</v>
      </c>
      <c r="I20" s="38">
        <v>90.802083333333343</v>
      </c>
      <c r="J20" s="38">
        <v>97.638888888888886</v>
      </c>
      <c r="K20" s="38">
        <v>113.08333333333334</v>
      </c>
      <c r="L20" s="38">
        <v>130.05000000000001</v>
      </c>
      <c r="M20" s="38">
        <v>117.5</v>
      </c>
      <c r="N20" s="38">
        <v>108.89583333333333</v>
      </c>
      <c r="O20" s="38">
        <v>76.444444444444429</v>
      </c>
      <c r="P20" s="39">
        <f t="shared" si="2"/>
        <v>94.816383718823417</v>
      </c>
    </row>
    <row r="21" spans="1:16" ht="15.75" customHeight="1" x14ac:dyDescent="0.25">
      <c r="A21" s="685"/>
      <c r="B21" s="36" t="s">
        <v>113</v>
      </c>
      <c r="C21" s="37" t="s">
        <v>14</v>
      </c>
      <c r="D21" s="38">
        <v>27.555555555555557</v>
      </c>
      <c r="E21" s="38">
        <v>29.416666666666664</v>
      </c>
      <c r="F21" s="38">
        <v>29.86538461538461</v>
      </c>
      <c r="G21" s="38">
        <v>25.166666666666668</v>
      </c>
      <c r="H21" s="38">
        <v>25.1875</v>
      </c>
      <c r="I21" s="38">
        <v>24.642857142857142</v>
      </c>
      <c r="J21" s="38">
        <v>28</v>
      </c>
      <c r="K21" s="38">
        <v>22.8125</v>
      </c>
      <c r="L21" s="38">
        <v>31.428571428571427</v>
      </c>
      <c r="M21" s="38">
        <v>29.9</v>
      </c>
      <c r="N21" s="38">
        <v>32.402777777777779</v>
      </c>
      <c r="O21" s="38">
        <v>26.5</v>
      </c>
      <c r="P21" s="39">
        <f t="shared" si="2"/>
        <v>27.739873321123316</v>
      </c>
    </row>
    <row r="22" spans="1:16" ht="15.75" customHeight="1" x14ac:dyDescent="0.25">
      <c r="B22" s="47"/>
      <c r="C22" s="41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1:16" s="32" customFormat="1" ht="15.75" customHeight="1" x14ac:dyDescent="0.25">
      <c r="A23" s="62" t="s">
        <v>45</v>
      </c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6"/>
    </row>
    <row r="24" spans="1:16" ht="15.75" customHeight="1" x14ac:dyDescent="0.25">
      <c r="B24" s="36" t="s">
        <v>16</v>
      </c>
      <c r="C24" s="37" t="s">
        <v>14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 t="e">
        <f t="shared" ref="P24:P31" si="3">AVERAGE(D24:O24)</f>
        <v>#DIV/0!</v>
      </c>
    </row>
    <row r="25" spans="1:16" ht="15.75" customHeight="1" x14ac:dyDescent="0.25">
      <c r="A25" s="683" t="s">
        <v>17</v>
      </c>
      <c r="B25" s="36" t="s">
        <v>70</v>
      </c>
      <c r="C25" s="37" t="s">
        <v>14</v>
      </c>
      <c r="D25" s="38">
        <v>32.465789473684211</v>
      </c>
      <c r="E25" s="38">
        <v>32.586666666666666</v>
      </c>
      <c r="F25" s="38">
        <v>32.794871794871796</v>
      </c>
      <c r="G25" s="38">
        <v>33.166666666666664</v>
      </c>
      <c r="H25" s="38">
        <v>33.499999999999993</v>
      </c>
      <c r="I25" s="38">
        <v>36.35</v>
      </c>
      <c r="J25" s="38">
        <v>33.40625</v>
      </c>
      <c r="K25" s="38">
        <v>35</v>
      </c>
      <c r="L25" s="38">
        <v>38.976666666666667</v>
      </c>
      <c r="M25" s="38">
        <v>38.602777777777774</v>
      </c>
      <c r="N25" s="38">
        <v>35.68888888888889</v>
      </c>
      <c r="O25" s="38">
        <v>34.361111111111114</v>
      </c>
      <c r="P25" s="39">
        <f t="shared" si="3"/>
        <v>34.741640753861141</v>
      </c>
    </row>
    <row r="26" spans="1:16" ht="15.75" customHeight="1" x14ac:dyDescent="0.25">
      <c r="A26" s="685"/>
      <c r="B26" s="36" t="s">
        <v>71</v>
      </c>
      <c r="C26" s="37" t="s">
        <v>14</v>
      </c>
      <c r="D26" s="38">
        <v>40.215789473684204</v>
      </c>
      <c r="E26" s="38">
        <v>40.293333333333329</v>
      </c>
      <c r="F26" s="38">
        <v>43.643589743589743</v>
      </c>
      <c r="G26" s="38">
        <v>49.50925925925926</v>
      </c>
      <c r="H26" s="38">
        <v>53.625</v>
      </c>
      <c r="I26" s="38">
        <v>50.75</v>
      </c>
      <c r="J26" s="38">
        <v>45.888888888888886</v>
      </c>
      <c r="K26" s="38">
        <v>45.35</v>
      </c>
      <c r="L26" s="38">
        <v>47.120000000000005</v>
      </c>
      <c r="M26" s="38">
        <v>47.316666666666663</v>
      </c>
      <c r="N26" s="38">
        <v>46.783333333333331</v>
      </c>
      <c r="O26" s="38">
        <v>48.25</v>
      </c>
      <c r="P26" s="39">
        <f t="shared" si="3"/>
        <v>46.562155058229621</v>
      </c>
    </row>
    <row r="27" spans="1:16" ht="15.75" customHeight="1" x14ac:dyDescent="0.25">
      <c r="B27" s="36" t="s">
        <v>18</v>
      </c>
      <c r="C27" s="37" t="s">
        <v>14</v>
      </c>
      <c r="D27" s="38">
        <v>25.957894736842107</v>
      </c>
      <c r="E27" s="38">
        <v>24.813333333333336</v>
      </c>
      <c r="F27" s="38">
        <v>23.153846153846153</v>
      </c>
      <c r="G27" s="38">
        <v>25.333333333333329</v>
      </c>
      <c r="H27" s="38">
        <v>23.774999999999999</v>
      </c>
      <c r="I27" s="38">
        <v>22.675000000000001</v>
      </c>
      <c r="J27" s="38">
        <v>27.066666666666666</v>
      </c>
      <c r="K27" s="38">
        <v>27.1</v>
      </c>
      <c r="L27" s="38">
        <v>26.2</v>
      </c>
      <c r="M27" s="38">
        <v>25.316666666666666</v>
      </c>
      <c r="N27" s="38">
        <v>26.55</v>
      </c>
      <c r="O27" s="38">
        <v>27.279999999999998</v>
      </c>
      <c r="P27" s="39">
        <f t="shared" si="3"/>
        <v>25.435145074224014</v>
      </c>
    </row>
    <row r="28" spans="1:16" ht="15.75" customHeight="1" x14ac:dyDescent="0.25">
      <c r="A28" s="683" t="s">
        <v>114</v>
      </c>
      <c r="B28" s="36" t="s">
        <v>115</v>
      </c>
      <c r="C28" s="37" t="s">
        <v>14</v>
      </c>
      <c r="D28" s="38">
        <v>79.013157894736835</v>
      </c>
      <c r="E28" s="38">
        <v>67.545555555555566</v>
      </c>
      <c r="F28" s="38">
        <v>62.092307692307699</v>
      </c>
      <c r="G28" s="38">
        <v>59.537037037037031</v>
      </c>
      <c r="H28" s="38">
        <v>54.28125</v>
      </c>
      <c r="I28" s="38">
        <v>52.900000000000006</v>
      </c>
      <c r="J28" s="38">
        <v>52.733333333333341</v>
      </c>
      <c r="K28" s="38">
        <v>53.4</v>
      </c>
      <c r="L28" s="38">
        <v>56.36</v>
      </c>
      <c r="M28" s="38">
        <v>60.050000000000004</v>
      </c>
      <c r="N28" s="38">
        <v>61.449999999999996</v>
      </c>
      <c r="O28" s="38">
        <v>58.4</v>
      </c>
      <c r="P28" s="39">
        <f t="shared" si="3"/>
        <v>59.813553459414202</v>
      </c>
    </row>
    <row r="29" spans="1:16" ht="15.75" customHeight="1" x14ac:dyDescent="0.25">
      <c r="A29" s="684"/>
      <c r="B29" s="36" t="s">
        <v>116</v>
      </c>
      <c r="C29" s="37" t="s">
        <v>14</v>
      </c>
      <c r="D29" s="38">
        <v>62.010526315789477</v>
      </c>
      <c r="E29" s="38">
        <v>55.333333333333336</v>
      </c>
      <c r="F29" s="38">
        <v>50.753846153846148</v>
      </c>
      <c r="G29" s="38">
        <v>49.483333333333334</v>
      </c>
      <c r="H29" s="38">
        <v>48.1</v>
      </c>
      <c r="I29" s="38">
        <v>46.5</v>
      </c>
      <c r="J29" s="38">
        <v>46.022222222222226</v>
      </c>
      <c r="K29" s="38">
        <v>45.95</v>
      </c>
      <c r="L29" s="38">
        <v>47.480000000000004</v>
      </c>
      <c r="M29" s="38">
        <v>50.199999999999996</v>
      </c>
      <c r="N29" s="38">
        <v>55.183333333333337</v>
      </c>
      <c r="O29" s="38">
        <v>54.84</v>
      </c>
      <c r="P29" s="39">
        <f t="shared" si="3"/>
        <v>50.988049557654826</v>
      </c>
    </row>
    <row r="30" spans="1:16" ht="15.75" customHeight="1" x14ac:dyDescent="0.25">
      <c r="A30" s="685"/>
      <c r="B30" s="36" t="s">
        <v>117</v>
      </c>
      <c r="C30" s="37" t="s">
        <v>14</v>
      </c>
      <c r="D30" s="38">
        <v>52.515789473684201</v>
      </c>
      <c r="E30" s="38">
        <v>51.440000000000012</v>
      </c>
      <c r="F30" s="38">
        <v>50.851282051282062</v>
      </c>
      <c r="G30" s="38">
        <v>51.164814814814818</v>
      </c>
      <c r="H30" s="38">
        <v>49.75</v>
      </c>
      <c r="I30" s="38">
        <v>48.850000000000009</v>
      </c>
      <c r="J30" s="38">
        <v>47.444444444444443</v>
      </c>
      <c r="K30" s="38">
        <v>45.475000000000009</v>
      </c>
      <c r="L30" s="38">
        <v>45.740000000000009</v>
      </c>
      <c r="M30" s="38">
        <v>46.650000000000006</v>
      </c>
      <c r="N30" s="38">
        <v>46.5</v>
      </c>
      <c r="O30" s="38">
        <v>46.81333333333334</v>
      </c>
      <c r="P30" s="39">
        <f t="shared" si="3"/>
        <v>48.599555343129914</v>
      </c>
    </row>
    <row r="31" spans="1:16" ht="15.75" customHeight="1" x14ac:dyDescent="0.25">
      <c r="B31" s="36" t="s">
        <v>118</v>
      </c>
      <c r="C31" s="37" t="s">
        <v>14</v>
      </c>
      <c r="D31" s="38">
        <v>15.515789473684213</v>
      </c>
      <c r="E31" s="38">
        <v>14.586666666666664</v>
      </c>
      <c r="F31" s="38">
        <v>14.312820512820515</v>
      </c>
      <c r="G31" s="38">
        <v>15.187037037037037</v>
      </c>
      <c r="H31" s="38">
        <v>13.7</v>
      </c>
      <c r="I31" s="38">
        <v>12.975</v>
      </c>
      <c r="J31" s="38">
        <v>13.111111111111112</v>
      </c>
      <c r="K31" s="38">
        <v>14.0375</v>
      </c>
      <c r="L31" s="38">
        <v>13.919999999999998</v>
      </c>
      <c r="M31" s="38">
        <v>13.766666666666667</v>
      </c>
      <c r="N31" s="38">
        <v>13.81666666666667</v>
      </c>
      <c r="O31" s="38">
        <v>13.74666666666667</v>
      </c>
      <c r="P31" s="39">
        <f t="shared" si="3"/>
        <v>14.056327066776626</v>
      </c>
    </row>
    <row r="32" spans="1:16" ht="15.75" customHeight="1" x14ac:dyDescent="0.25">
      <c r="B32" s="48"/>
      <c r="C32" s="41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1:31" s="32" customFormat="1" ht="15.75" customHeight="1" x14ac:dyDescent="0.25">
      <c r="A33" s="62" t="s">
        <v>46</v>
      </c>
      <c r="C33" s="43"/>
      <c r="D33" s="44"/>
      <c r="E33" s="44"/>
      <c r="F33" s="45"/>
      <c r="G33" s="44"/>
      <c r="H33" s="44"/>
      <c r="I33" s="45"/>
      <c r="J33" s="44"/>
      <c r="K33" s="44"/>
      <c r="L33" s="44"/>
      <c r="M33" s="45"/>
      <c r="N33" s="44"/>
      <c r="O33" s="44"/>
      <c r="P33" s="46"/>
    </row>
    <row r="34" spans="1:31" ht="15.75" customHeight="1" x14ac:dyDescent="0.25">
      <c r="A34" s="683" t="s">
        <v>119</v>
      </c>
      <c r="B34" s="36" t="s">
        <v>120</v>
      </c>
      <c r="C34" s="37" t="s">
        <v>63</v>
      </c>
      <c r="D34" s="38">
        <v>22.294736842105262</v>
      </c>
      <c r="E34" s="38">
        <v>19.519999999999996</v>
      </c>
      <c r="F34" s="38">
        <v>17.358974358974361</v>
      </c>
      <c r="G34" s="38">
        <v>16.842592592592595</v>
      </c>
      <c r="H34" s="38">
        <v>13.63125</v>
      </c>
      <c r="I34" s="38">
        <v>15.450000000000001</v>
      </c>
      <c r="J34" s="38">
        <v>17.266666666666666</v>
      </c>
      <c r="K34" s="38">
        <v>21.375</v>
      </c>
      <c r="L34" s="38">
        <v>24.770000000000003</v>
      </c>
      <c r="M34" s="38">
        <v>25.312499999999996</v>
      </c>
      <c r="N34" s="38">
        <v>24.266666666666666</v>
      </c>
      <c r="O34" s="38">
        <v>22.94</v>
      </c>
      <c r="P34" s="39">
        <f t="shared" ref="P34:P39" si="4">AVERAGE(D34:O34)</f>
        <v>20.085698927250462</v>
      </c>
    </row>
    <row r="35" spans="1:31" ht="15.75" customHeight="1" x14ac:dyDescent="0.25">
      <c r="A35" s="684"/>
      <c r="B35" s="36" t="s">
        <v>121</v>
      </c>
      <c r="C35" s="37" t="s">
        <v>63</v>
      </c>
      <c r="D35" s="38">
        <v>18.473684210526322</v>
      </c>
      <c r="E35" s="38">
        <v>16.560000000000006</v>
      </c>
      <c r="F35" s="38">
        <v>14.497435897435897</v>
      </c>
      <c r="G35" s="38">
        <v>13.844444444444443</v>
      </c>
      <c r="H35" s="38">
        <v>10.81875</v>
      </c>
      <c r="I35" s="38">
        <v>12.396875</v>
      </c>
      <c r="J35" s="38">
        <v>13.972222222222221</v>
      </c>
      <c r="K35" s="38">
        <v>17.774999999999999</v>
      </c>
      <c r="L35" s="38">
        <v>20.46</v>
      </c>
      <c r="M35" s="38">
        <v>21.599999999999998</v>
      </c>
      <c r="N35" s="38">
        <v>20.512499999999999</v>
      </c>
      <c r="O35" s="38">
        <v>18.876666666666665</v>
      </c>
      <c r="P35" s="39">
        <f t="shared" si="4"/>
        <v>16.648964870107964</v>
      </c>
    </row>
    <row r="36" spans="1:31" ht="15.75" customHeight="1" x14ac:dyDescent="0.25">
      <c r="A36" s="684"/>
      <c r="B36" s="36" t="s">
        <v>122</v>
      </c>
      <c r="C36" s="37" t="s">
        <v>63</v>
      </c>
      <c r="D36" s="38"/>
      <c r="E36" s="38"/>
      <c r="F36" s="38"/>
      <c r="G36" s="38"/>
      <c r="H36" s="38"/>
      <c r="I36" s="38"/>
      <c r="J36" s="38">
        <v>9.875</v>
      </c>
      <c r="K36" s="38">
        <v>13</v>
      </c>
      <c r="L36" s="38">
        <v>14.5</v>
      </c>
      <c r="M36" s="38">
        <v>14.875</v>
      </c>
      <c r="N36" s="38">
        <v>12.363636363636363</v>
      </c>
      <c r="O36" s="38">
        <v>10.533333333333333</v>
      </c>
      <c r="P36" s="39">
        <f t="shared" si="4"/>
        <v>12.524494949494949</v>
      </c>
    </row>
    <row r="37" spans="1:31" ht="15.75" customHeight="1" x14ac:dyDescent="0.25">
      <c r="A37" s="684"/>
      <c r="B37" s="36" t="s">
        <v>123</v>
      </c>
      <c r="C37" s="37" t="s">
        <v>63</v>
      </c>
      <c r="D37" s="38"/>
      <c r="E37" s="38"/>
      <c r="F37" s="38"/>
      <c r="G37" s="38"/>
      <c r="H37" s="38"/>
      <c r="I37" s="38"/>
      <c r="J37" s="38">
        <v>6.5</v>
      </c>
      <c r="K37" s="38">
        <v>9.8571428571428577</v>
      </c>
      <c r="L37" s="38">
        <v>9.6</v>
      </c>
      <c r="M37" s="38">
        <v>10.5</v>
      </c>
      <c r="N37" s="38">
        <v>8.0909090909090917</v>
      </c>
      <c r="O37" s="38">
        <v>6.8</v>
      </c>
      <c r="P37" s="39">
        <f t="shared" si="4"/>
        <v>8.5580086580086583</v>
      </c>
    </row>
    <row r="38" spans="1:31" ht="15" customHeight="1" x14ac:dyDescent="0.25">
      <c r="A38" s="685"/>
      <c r="B38" s="48" t="s">
        <v>124</v>
      </c>
      <c r="C38" s="37" t="s">
        <v>63</v>
      </c>
      <c r="D38" s="38">
        <v>9.3947368421052637</v>
      </c>
      <c r="E38" s="38">
        <v>9.5333333333333332</v>
      </c>
      <c r="F38" s="38">
        <v>8.782051282051281</v>
      </c>
      <c r="G38" s="38">
        <v>8.2407407407407405</v>
      </c>
      <c r="H38" s="38">
        <v>7.0208333333333339</v>
      </c>
      <c r="I38" s="38">
        <v>8.375</v>
      </c>
      <c r="J38" s="38">
        <v>6.8888888888888893</v>
      </c>
      <c r="K38" s="38">
        <v>9.6875</v>
      </c>
      <c r="L38" s="38">
        <v>10.131666666666666</v>
      </c>
      <c r="M38" s="38">
        <v>9.8750000000000018</v>
      </c>
      <c r="N38" s="38">
        <v>9.9027777777777786</v>
      </c>
      <c r="O38" s="38">
        <v>6.7</v>
      </c>
      <c r="P38" s="39">
        <f t="shared" si="4"/>
        <v>8.7110440720747739</v>
      </c>
    </row>
    <row r="39" spans="1:31" ht="15.75" customHeight="1" x14ac:dyDescent="0.25">
      <c r="B39" s="36" t="s">
        <v>47</v>
      </c>
      <c r="C39" s="37" t="s">
        <v>63</v>
      </c>
      <c r="D39" s="38">
        <v>5.3736842105263163</v>
      </c>
      <c r="E39" s="38">
        <v>5.7733333333333325</v>
      </c>
      <c r="F39" s="38">
        <v>5.5948717948717945</v>
      </c>
      <c r="G39" s="38">
        <v>5.1962962962962962</v>
      </c>
      <c r="H39" s="38">
        <v>4.1583333333333332</v>
      </c>
      <c r="I39" s="38">
        <v>4.6750000000000007</v>
      </c>
      <c r="J39" s="38">
        <v>4.9444444444444446</v>
      </c>
      <c r="K39" s="38">
        <v>5.0250000000000004</v>
      </c>
      <c r="L39" s="38">
        <v>5.38</v>
      </c>
      <c r="M39" s="38">
        <v>5.5833333333333321</v>
      </c>
      <c r="N39" s="38">
        <v>5.3666666666666671</v>
      </c>
      <c r="O39" s="38">
        <v>5.0933333333333346</v>
      </c>
      <c r="P39" s="39">
        <f t="shared" si="4"/>
        <v>5.1803580621782377</v>
      </c>
    </row>
    <row r="40" spans="1:31" ht="36.75" customHeight="1" x14ac:dyDescent="0.3">
      <c r="B40" s="686" t="s">
        <v>93</v>
      </c>
      <c r="C40" s="686"/>
      <c r="D40" s="686"/>
      <c r="E40" s="686"/>
      <c r="F40" s="686"/>
      <c r="G40" s="686"/>
      <c r="H40" s="686"/>
      <c r="I40" s="686"/>
      <c r="J40" s="686"/>
      <c r="K40" s="686"/>
      <c r="L40" s="686"/>
      <c r="M40" s="686"/>
      <c r="N40" s="686"/>
      <c r="O40" s="686"/>
      <c r="P40" s="686"/>
    </row>
    <row r="41" spans="1:31" ht="15.75" customHeight="1" x14ac:dyDescent="0.3">
      <c r="B41" s="686" t="str">
        <f>B3</f>
        <v>Enero-Diciembre 2020, (En RD$)</v>
      </c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686"/>
    </row>
    <row r="42" spans="1:31" ht="6.75" customHeight="1" x14ac:dyDescent="0.25">
      <c r="B42" s="8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31" x14ac:dyDescent="0.25">
      <c r="A43" s="706" t="s">
        <v>0</v>
      </c>
      <c r="B43" s="708" t="s">
        <v>192</v>
      </c>
      <c r="C43" s="119" t="s">
        <v>41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ht="16.5" customHeight="1" x14ac:dyDescent="0.25">
      <c r="A44" s="707"/>
      <c r="B44" s="709"/>
      <c r="C44" s="121" t="s">
        <v>85</v>
      </c>
      <c r="D44" s="121" t="s">
        <v>1</v>
      </c>
      <c r="E44" s="121" t="s">
        <v>2</v>
      </c>
      <c r="F44" s="121" t="s">
        <v>3</v>
      </c>
      <c r="G44" s="121" t="s">
        <v>4</v>
      </c>
      <c r="H44" s="121" t="s">
        <v>5</v>
      </c>
      <c r="I44" s="121" t="s">
        <v>6</v>
      </c>
      <c r="J44" s="121" t="s">
        <v>7</v>
      </c>
      <c r="K44" s="121" t="s">
        <v>8</v>
      </c>
      <c r="L44" s="121" t="s">
        <v>9</v>
      </c>
      <c r="M44" s="121" t="s">
        <v>10</v>
      </c>
      <c r="N44" s="121" t="s">
        <v>11</v>
      </c>
      <c r="O44" s="121" t="s">
        <v>12</v>
      </c>
      <c r="P44" s="122" t="s">
        <v>13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32" customFormat="1" ht="15" customHeight="1" x14ac:dyDescent="0.25">
      <c r="A45" s="60" t="s">
        <v>48</v>
      </c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1"/>
    </row>
    <row r="46" spans="1:31" ht="15" customHeight="1" x14ac:dyDescent="0.25">
      <c r="B46" s="36" t="s">
        <v>19</v>
      </c>
      <c r="C46" s="37" t="s">
        <v>63</v>
      </c>
      <c r="D46" s="38">
        <v>39.736842105263158</v>
      </c>
      <c r="E46" s="38">
        <v>39.333333333333336</v>
      </c>
      <c r="F46" s="38">
        <v>38.820512820512818</v>
      </c>
      <c r="G46" s="38">
        <v>40.583333333333336</v>
      </c>
      <c r="H46" s="38">
        <v>39</v>
      </c>
      <c r="I46" s="38">
        <v>40.125</v>
      </c>
      <c r="J46" s="38">
        <v>40.222222222222221</v>
      </c>
      <c r="K46" s="38">
        <v>41</v>
      </c>
      <c r="L46" s="38">
        <v>41.7</v>
      </c>
      <c r="M46" s="38">
        <v>43.333333333333336</v>
      </c>
      <c r="N46" s="38">
        <v>43.083333333333336</v>
      </c>
      <c r="O46" s="38">
        <v>44.266666666666666</v>
      </c>
      <c r="P46" s="39">
        <f>AVERAGE(D46:O46)</f>
        <v>40.933714762333175</v>
      </c>
    </row>
    <row r="47" spans="1:31" ht="15" customHeight="1" x14ac:dyDescent="0.25">
      <c r="B47" s="36"/>
      <c r="C47" s="41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</row>
    <row r="48" spans="1:31" s="32" customFormat="1" ht="15" customHeight="1" x14ac:dyDescent="0.25">
      <c r="A48" s="61" t="s">
        <v>49</v>
      </c>
      <c r="C48" s="43"/>
      <c r="D48" s="44"/>
      <c r="E48" s="44"/>
      <c r="F48" s="44"/>
      <c r="G48" s="44"/>
      <c r="H48" s="44"/>
      <c r="I48" s="45"/>
      <c r="J48" s="44"/>
      <c r="K48" s="44"/>
      <c r="L48" s="44"/>
      <c r="M48" s="45"/>
      <c r="N48" s="44"/>
      <c r="O48" s="44"/>
      <c r="P48" s="46"/>
    </row>
    <row r="49" spans="1:16" ht="15" customHeight="1" x14ac:dyDescent="0.25">
      <c r="A49" s="683" t="s">
        <v>125</v>
      </c>
      <c r="B49" s="36" t="s">
        <v>126</v>
      </c>
      <c r="C49" s="37" t="s">
        <v>14</v>
      </c>
      <c r="D49" s="38">
        <v>32.800000000000004</v>
      </c>
      <c r="E49" s="38">
        <v>38.799999999999997</v>
      </c>
      <c r="F49" s="38">
        <v>44.615384615384613</v>
      </c>
      <c r="G49" s="38">
        <v>37.638888888888886</v>
      </c>
      <c r="H49" s="38">
        <v>26.875</v>
      </c>
      <c r="I49" s="38">
        <v>26.25</v>
      </c>
      <c r="J49" s="38">
        <v>29.111111111111111</v>
      </c>
      <c r="K49" s="38">
        <v>32.125</v>
      </c>
      <c r="L49" s="38">
        <v>42.1</v>
      </c>
      <c r="M49" s="38">
        <v>53.5</v>
      </c>
      <c r="N49" s="38">
        <v>35.666666666666664</v>
      </c>
      <c r="O49" s="38">
        <v>45.06666666666667</v>
      </c>
      <c r="P49" s="39">
        <f t="shared" ref="P49:P80" si="5">AVERAGE(D49:O49)</f>
        <v>37.045726495726498</v>
      </c>
    </row>
    <row r="50" spans="1:16" ht="15" customHeight="1" x14ac:dyDescent="0.25">
      <c r="A50" s="684"/>
      <c r="B50" s="36" t="s">
        <v>127</v>
      </c>
      <c r="C50" s="37" t="s">
        <v>14</v>
      </c>
      <c r="D50" s="38">
        <v>56.39473684210526</v>
      </c>
      <c r="E50" s="38">
        <v>51.9</v>
      </c>
      <c r="F50" s="38">
        <v>49.42307692307692</v>
      </c>
      <c r="G50" s="38">
        <v>41.518518518518519</v>
      </c>
      <c r="H50" s="38">
        <v>46.385416666666671</v>
      </c>
      <c r="I50" s="38">
        <v>50.010416666666664</v>
      </c>
      <c r="J50" s="38">
        <v>49.111111111111114</v>
      </c>
      <c r="K50" s="38">
        <v>54.625</v>
      </c>
      <c r="L50" s="38">
        <v>62.924999999999997</v>
      </c>
      <c r="M50" s="38">
        <v>59.909722222222229</v>
      </c>
      <c r="N50" s="38">
        <v>55.430555555555564</v>
      </c>
      <c r="O50" s="38">
        <v>54.355555555555561</v>
      </c>
      <c r="P50" s="39">
        <f t="shared" si="5"/>
        <v>52.665759171789887</v>
      </c>
    </row>
    <row r="51" spans="1:16" ht="15" customHeight="1" x14ac:dyDescent="0.25">
      <c r="A51" s="684"/>
      <c r="B51" s="36" t="s">
        <v>128</v>
      </c>
      <c r="C51" s="37" t="s">
        <v>14</v>
      </c>
      <c r="D51" s="38">
        <v>52.916666666666671</v>
      </c>
      <c r="E51" s="38">
        <v>49.250000000000007</v>
      </c>
      <c r="F51" s="38">
        <v>52.307692307692299</v>
      </c>
      <c r="G51" s="38">
        <v>46.555555555555557</v>
      </c>
      <c r="H51" s="38">
        <v>42.864583333333336</v>
      </c>
      <c r="I51" s="38">
        <v>46.510416666666664</v>
      </c>
      <c r="J51" s="38">
        <v>45.138888888888886</v>
      </c>
      <c r="K51" s="38">
        <v>55.625</v>
      </c>
      <c r="L51" s="38">
        <v>60.125</v>
      </c>
      <c r="M51" s="38">
        <v>58.416666666666664</v>
      </c>
      <c r="N51" s="38">
        <v>52.583333333333336</v>
      </c>
      <c r="O51" s="38">
        <v>50.166666666666664</v>
      </c>
      <c r="P51" s="39">
        <f t="shared" si="5"/>
        <v>51.03837250712251</v>
      </c>
    </row>
    <row r="52" spans="1:16" ht="15" customHeight="1" x14ac:dyDescent="0.25">
      <c r="A52" s="685"/>
      <c r="B52" s="36" t="s">
        <v>129</v>
      </c>
      <c r="C52" s="37" t="s">
        <v>14</v>
      </c>
      <c r="D52" s="38">
        <v>51.421052631578945</v>
      </c>
      <c r="E52" s="38">
        <v>62.266666666666666</v>
      </c>
      <c r="F52" s="38">
        <v>56.230769230769234</v>
      </c>
      <c r="G52" s="38">
        <v>59.305555555555557</v>
      </c>
      <c r="H52" s="38">
        <v>52.28125</v>
      </c>
      <c r="I52" s="38">
        <v>63.84375</v>
      </c>
      <c r="J52" s="38">
        <v>53.177777777777777</v>
      </c>
      <c r="K52" s="38">
        <v>50.3125</v>
      </c>
      <c r="L52" s="38">
        <v>60</v>
      </c>
      <c r="M52" s="38">
        <v>65.854166666666671</v>
      </c>
      <c r="N52" s="38">
        <v>57.979166666666664</v>
      </c>
      <c r="O52" s="38">
        <v>59.766666666666666</v>
      </c>
      <c r="P52" s="39">
        <f t="shared" si="5"/>
        <v>57.703276821862339</v>
      </c>
    </row>
    <row r="53" spans="1:16" ht="15" customHeight="1" x14ac:dyDescent="0.25">
      <c r="A53" s="683" t="s">
        <v>39</v>
      </c>
      <c r="B53" s="36" t="s">
        <v>130</v>
      </c>
      <c r="C53" s="37" t="s">
        <v>14</v>
      </c>
      <c r="D53" s="38">
        <v>192.84210526315789</v>
      </c>
      <c r="E53" s="38">
        <v>194.93333333333334</v>
      </c>
      <c r="F53" s="38">
        <v>197.84615384615384</v>
      </c>
      <c r="G53" s="38">
        <v>211.19444444444446</v>
      </c>
      <c r="H53" s="38">
        <v>215.625</v>
      </c>
      <c r="I53" s="38">
        <v>213.5</v>
      </c>
      <c r="J53" s="38">
        <v>213.33333333333334</v>
      </c>
      <c r="K53" s="38">
        <v>210.25</v>
      </c>
      <c r="L53" s="38">
        <v>209.5</v>
      </c>
      <c r="M53" s="38">
        <v>202.58333333333334</v>
      </c>
      <c r="N53" s="38">
        <v>182.75</v>
      </c>
      <c r="O53" s="38">
        <v>137.30000000000001</v>
      </c>
      <c r="P53" s="39">
        <f t="shared" si="5"/>
        <v>198.47147529614634</v>
      </c>
    </row>
    <row r="54" spans="1:16" ht="15" customHeight="1" x14ac:dyDescent="0.25">
      <c r="A54" s="685"/>
      <c r="B54" s="36" t="s">
        <v>131</v>
      </c>
      <c r="C54" s="37" t="s">
        <v>14</v>
      </c>
      <c r="D54" s="38">
        <v>154.89035087719299</v>
      </c>
      <c r="E54" s="38">
        <v>146.85555555555555</v>
      </c>
      <c r="F54" s="38">
        <v>149.4871794871795</v>
      </c>
      <c r="G54" s="38">
        <v>145.64814814814815</v>
      </c>
      <c r="H54" s="38">
        <v>149.79166666666669</v>
      </c>
      <c r="I54" s="38">
        <v>163.64583333333334</v>
      </c>
      <c r="J54" s="38">
        <v>156.66666666666666</v>
      </c>
      <c r="K54" s="38">
        <v>154.63541666666669</v>
      </c>
      <c r="L54" s="38">
        <v>155.10833333333335</v>
      </c>
      <c r="M54" s="38">
        <v>153.00694444444443</v>
      </c>
      <c r="N54" s="38">
        <v>148.4027777777778</v>
      </c>
      <c r="O54" s="38">
        <v>119.94444444444443</v>
      </c>
      <c r="P54" s="39">
        <f t="shared" si="5"/>
        <v>149.84027645011744</v>
      </c>
    </row>
    <row r="55" spans="1:16" ht="15" customHeight="1" x14ac:dyDescent="0.25">
      <c r="B55" s="36" t="s">
        <v>20</v>
      </c>
      <c r="C55" s="37" t="s">
        <v>14</v>
      </c>
      <c r="D55" s="38">
        <v>25.557894736842105</v>
      </c>
      <c r="E55" s="38">
        <v>24.186666666666667</v>
      </c>
      <c r="F55" s="38">
        <v>24.200000000000003</v>
      </c>
      <c r="G55" s="38">
        <v>25.911111111111111</v>
      </c>
      <c r="H55" s="38">
        <v>25.099999999999998</v>
      </c>
      <c r="I55" s="38">
        <v>27.925000000000001</v>
      </c>
      <c r="J55" s="38">
        <v>37.388888888888886</v>
      </c>
      <c r="K55" s="38">
        <v>40</v>
      </c>
      <c r="L55" s="38">
        <v>35.9</v>
      </c>
      <c r="M55" s="38">
        <v>30.999999999999996</v>
      </c>
      <c r="N55" s="38">
        <v>27.916666666666668</v>
      </c>
      <c r="O55" s="38">
        <v>27.866666666666667</v>
      </c>
      <c r="P55" s="39">
        <f t="shared" si="5"/>
        <v>29.412741228070175</v>
      </c>
    </row>
    <row r="56" spans="1:16" ht="15" customHeight="1" x14ac:dyDescent="0.25">
      <c r="A56" s="683" t="s">
        <v>21</v>
      </c>
      <c r="B56" s="36" t="s">
        <v>132</v>
      </c>
      <c r="C56" s="37" t="s">
        <v>14</v>
      </c>
      <c r="D56" s="38">
        <v>17.80263157894737</v>
      </c>
      <c r="E56" s="38">
        <v>18.805555555555554</v>
      </c>
      <c r="F56" s="38">
        <v>19.719551282051277</v>
      </c>
      <c r="G56" s="38">
        <v>19.259259259259256</v>
      </c>
      <c r="H56" s="38">
        <v>19.270833333333332</v>
      </c>
      <c r="I56" s="38">
        <v>19.541666666666664</v>
      </c>
      <c r="J56" s="38">
        <v>18.86574074074074</v>
      </c>
      <c r="K56" s="38">
        <v>19.3203125</v>
      </c>
      <c r="L56" s="38">
        <v>21.250000000000004</v>
      </c>
      <c r="M56" s="38">
        <v>20.241319444444446</v>
      </c>
      <c r="N56" s="38">
        <v>20.416666666666668</v>
      </c>
      <c r="O56" s="38">
        <v>23.090277777777779</v>
      </c>
      <c r="P56" s="39">
        <f t="shared" si="5"/>
        <v>19.798651233786924</v>
      </c>
    </row>
    <row r="57" spans="1:16" ht="15" customHeight="1" x14ac:dyDescent="0.25">
      <c r="A57" s="685"/>
      <c r="B57" s="36" t="s">
        <v>133</v>
      </c>
      <c r="C57" s="37" t="s">
        <v>14</v>
      </c>
      <c r="D57" s="38">
        <v>15.330043859649125</v>
      </c>
      <c r="E57" s="38">
        <v>14.666666666666666</v>
      </c>
      <c r="F57" s="38">
        <v>16.262820512820511</v>
      </c>
      <c r="G57" s="38">
        <v>15.571759259259258</v>
      </c>
      <c r="H57" s="38">
        <v>15.1328125</v>
      </c>
      <c r="I57" s="38">
        <v>14.986979166666666</v>
      </c>
      <c r="J57" s="38">
        <v>14.805555555555555</v>
      </c>
      <c r="K57" s="38">
        <v>13.463541666666668</v>
      </c>
      <c r="L57" s="38">
        <v>14.216666666666669</v>
      </c>
      <c r="M57" s="38">
        <v>14.328125</v>
      </c>
      <c r="N57" s="38">
        <v>15.819444444444445</v>
      </c>
      <c r="O57" s="38">
        <v>17.625</v>
      </c>
      <c r="P57" s="39">
        <f t="shared" si="5"/>
        <v>15.184117941532966</v>
      </c>
    </row>
    <row r="58" spans="1:16" ht="15" customHeight="1" x14ac:dyDescent="0.25">
      <c r="A58" s="683" t="s">
        <v>134</v>
      </c>
      <c r="B58" s="36" t="s">
        <v>115</v>
      </c>
      <c r="C58" s="37" t="s">
        <v>14</v>
      </c>
      <c r="D58" s="38">
        <v>39.25</v>
      </c>
      <c r="E58" s="38">
        <v>43.466666666666669</v>
      </c>
      <c r="F58" s="38">
        <v>39.666666666666671</v>
      </c>
      <c r="G58" s="38">
        <v>39.888888888888886</v>
      </c>
      <c r="H58" s="38">
        <v>37.072916666666671</v>
      </c>
      <c r="I58" s="38">
        <v>38.177083333333336</v>
      </c>
      <c r="J58" s="38">
        <v>41.388888888888886</v>
      </c>
      <c r="K58" s="38">
        <v>56.40625</v>
      </c>
      <c r="L58" s="38">
        <v>66.166666666666657</v>
      </c>
      <c r="M58" s="38">
        <v>66.388888888888886</v>
      </c>
      <c r="N58" s="38">
        <v>7.5</v>
      </c>
      <c r="O58" s="38"/>
      <c r="P58" s="39">
        <f>AVERAGE(D58:O58)</f>
        <v>43.2157196969697</v>
      </c>
    </row>
    <row r="59" spans="1:16" ht="15" customHeight="1" x14ac:dyDescent="0.25">
      <c r="A59" s="684"/>
      <c r="B59" s="36" t="s">
        <v>135</v>
      </c>
      <c r="C59" s="37" t="s">
        <v>14</v>
      </c>
      <c r="D59" s="38">
        <v>47.271929824561404</v>
      </c>
      <c r="E59" s="38">
        <v>52.413333333333334</v>
      </c>
      <c r="F59" s="38">
        <v>49.166666666666671</v>
      </c>
      <c r="G59" s="38">
        <v>50.444444444444443</v>
      </c>
      <c r="H59" s="38">
        <v>49.75</v>
      </c>
      <c r="I59" s="38">
        <v>49.625</v>
      </c>
      <c r="J59" s="38">
        <v>61.733333333333334</v>
      </c>
      <c r="K59" s="38">
        <v>65.75</v>
      </c>
      <c r="L59" s="38">
        <v>67.3</v>
      </c>
      <c r="M59" s="38">
        <v>69.591666666666669</v>
      </c>
      <c r="N59" s="38">
        <v>66.041666666666671</v>
      </c>
      <c r="O59" s="38">
        <v>45.472222222222214</v>
      </c>
      <c r="P59" s="39">
        <f t="shared" si="5"/>
        <v>56.213355263157894</v>
      </c>
    </row>
    <row r="60" spans="1:16" ht="15" customHeight="1" x14ac:dyDescent="0.25">
      <c r="A60" s="684"/>
      <c r="B60" s="36" t="s">
        <v>136</v>
      </c>
      <c r="C60" s="37" t="s">
        <v>14</v>
      </c>
      <c r="D60" s="38">
        <v>41.968421052631577</v>
      </c>
      <c r="E60" s="38">
        <v>45.086666666666673</v>
      </c>
      <c r="F60" s="38">
        <v>42.333333333333336</v>
      </c>
      <c r="G60" s="38">
        <v>44.675925925925931</v>
      </c>
      <c r="H60" s="38">
        <v>42.571428571428569</v>
      </c>
      <c r="I60" s="38">
        <v>43.333333333333329</v>
      </c>
      <c r="J60" s="38">
        <v>52.283333333333331</v>
      </c>
      <c r="K60" s="38">
        <v>63.645833333333336</v>
      </c>
      <c r="L60" s="38">
        <v>69.075000000000017</v>
      </c>
      <c r="M60" s="38">
        <v>68.75</v>
      </c>
      <c r="N60" s="38">
        <v>61.4375</v>
      </c>
      <c r="O60" s="38">
        <v>42.733333333333334</v>
      </c>
      <c r="P60" s="39">
        <f t="shared" si="5"/>
        <v>51.491175740276617</v>
      </c>
    </row>
    <row r="61" spans="1:16" ht="15" customHeight="1" x14ac:dyDescent="0.25">
      <c r="A61" s="685"/>
      <c r="B61" s="36" t="s">
        <v>137</v>
      </c>
      <c r="C61" s="37" t="s">
        <v>14</v>
      </c>
      <c r="D61" s="38">
        <v>44.943859649122807</v>
      </c>
      <c r="E61" s="38">
        <v>47.116666666666674</v>
      </c>
      <c r="F61" s="38">
        <v>48.03846153846154</v>
      </c>
      <c r="G61" s="38">
        <v>49.166666666666664</v>
      </c>
      <c r="H61" s="38">
        <v>45</v>
      </c>
      <c r="I61" s="38"/>
      <c r="J61" s="38"/>
      <c r="K61" s="38"/>
      <c r="L61" s="38">
        <v>70</v>
      </c>
      <c r="M61" s="38">
        <v>71.458333333333329</v>
      </c>
      <c r="N61" s="38">
        <v>66.291666666666671</v>
      </c>
      <c r="O61" s="38">
        <v>45.766666666666666</v>
      </c>
      <c r="P61" s="39">
        <f t="shared" si="5"/>
        <v>54.198035687509368</v>
      </c>
    </row>
    <row r="62" spans="1:16" ht="15" customHeight="1" x14ac:dyDescent="0.25">
      <c r="B62" s="36" t="s">
        <v>22</v>
      </c>
      <c r="C62" s="37" t="s">
        <v>14</v>
      </c>
      <c r="D62" s="38">
        <v>24.831578947368417</v>
      </c>
      <c r="E62" s="38">
        <v>26.546666666666667</v>
      </c>
      <c r="F62" s="38">
        <v>24.584615384615386</v>
      </c>
      <c r="G62" s="38">
        <v>25.111111111111111</v>
      </c>
      <c r="H62" s="38">
        <v>23.125</v>
      </c>
      <c r="I62" s="38">
        <v>24.962499999999999</v>
      </c>
      <c r="J62" s="38">
        <v>25.277777777777779</v>
      </c>
      <c r="K62" s="38">
        <v>26.25</v>
      </c>
      <c r="L62" s="38">
        <v>27.1</v>
      </c>
      <c r="M62" s="38">
        <v>26.083333333333332</v>
      </c>
      <c r="N62" s="38">
        <v>25.5</v>
      </c>
      <c r="O62" s="38">
        <v>27.35</v>
      </c>
      <c r="P62" s="39">
        <f t="shared" si="5"/>
        <v>25.560215268406058</v>
      </c>
    </row>
    <row r="63" spans="1:16" ht="15" customHeight="1" x14ac:dyDescent="0.25">
      <c r="B63" s="36" t="s">
        <v>23</v>
      </c>
      <c r="C63" s="37" t="s">
        <v>14</v>
      </c>
      <c r="D63" s="38">
        <v>20.93233082706767</v>
      </c>
      <c r="E63" s="38">
        <v>21.085714285714289</v>
      </c>
      <c r="F63" s="38">
        <v>20.234432234432234</v>
      </c>
      <c r="G63" s="38">
        <v>21.611111111111114</v>
      </c>
      <c r="H63" s="38">
        <v>19.785714285714288</v>
      </c>
      <c r="I63" s="38">
        <v>20.071428571428569</v>
      </c>
      <c r="J63" s="38">
        <v>19.460317460317462</v>
      </c>
      <c r="K63" s="38">
        <v>19.392857142857146</v>
      </c>
      <c r="L63" s="38">
        <v>21.51428571428572</v>
      </c>
      <c r="M63" s="38">
        <v>20.61904761904762</v>
      </c>
      <c r="N63" s="38">
        <v>19.285714285714292</v>
      </c>
      <c r="O63" s="38">
        <v>25.161904761904761</v>
      </c>
      <c r="P63" s="39">
        <f t="shared" si="5"/>
        <v>20.762904858299599</v>
      </c>
    </row>
    <row r="64" spans="1:16" ht="15" customHeight="1" x14ac:dyDescent="0.25">
      <c r="B64" s="36" t="s">
        <v>24</v>
      </c>
      <c r="C64" s="37" t="s">
        <v>63</v>
      </c>
      <c r="D64" s="38">
        <v>14.852631578947367</v>
      </c>
      <c r="E64" s="38">
        <v>14.82666666666667</v>
      </c>
      <c r="F64" s="38">
        <v>14.148717948717952</v>
      </c>
      <c r="G64" s="38">
        <v>14.455555555555556</v>
      </c>
      <c r="H64" s="38">
        <v>13.675000000000002</v>
      </c>
      <c r="I64" s="38">
        <v>16.100000000000001</v>
      </c>
      <c r="J64" s="38">
        <v>17.799999999999997</v>
      </c>
      <c r="K64" s="38">
        <v>19.2</v>
      </c>
      <c r="L64" s="38">
        <v>20.080000000000002</v>
      </c>
      <c r="M64" s="38">
        <v>20.116666666666667</v>
      </c>
      <c r="N64" s="38">
        <v>20.25</v>
      </c>
      <c r="O64" s="38">
        <v>19.64</v>
      </c>
      <c r="P64" s="39">
        <f t="shared" si="5"/>
        <v>17.095436534712849</v>
      </c>
    </row>
    <row r="65" spans="1:16" ht="15" customHeight="1" x14ac:dyDescent="0.25">
      <c r="A65" s="683" t="s">
        <v>138</v>
      </c>
      <c r="B65" s="36" t="s">
        <v>139</v>
      </c>
      <c r="C65" s="37" t="s">
        <v>14</v>
      </c>
      <c r="D65" s="38">
        <v>37.631578947368418</v>
      </c>
      <c r="E65" s="38">
        <v>38.266666666666666</v>
      </c>
      <c r="F65" s="38">
        <v>33.615384615384613</v>
      </c>
      <c r="G65" s="38">
        <v>34.833333333333336</v>
      </c>
      <c r="H65" s="38">
        <v>32.25</v>
      </c>
      <c r="I65" s="38">
        <v>40.9375</v>
      </c>
      <c r="J65" s="38">
        <v>45.231481481481488</v>
      </c>
      <c r="K65" s="38">
        <v>44.65625</v>
      </c>
      <c r="L65" s="38">
        <v>40.6</v>
      </c>
      <c r="M65" s="38">
        <v>41.1</v>
      </c>
      <c r="N65" s="38">
        <v>36.833333333333336</v>
      </c>
      <c r="O65" s="38">
        <v>37.299999999999997</v>
      </c>
      <c r="P65" s="39">
        <f t="shared" si="5"/>
        <v>38.604627364797324</v>
      </c>
    </row>
    <row r="66" spans="1:16" ht="15" customHeight="1" x14ac:dyDescent="0.25">
      <c r="A66" s="685"/>
      <c r="B66" s="36" t="s">
        <v>140</v>
      </c>
      <c r="C66" s="37" t="s">
        <v>14</v>
      </c>
      <c r="D66" s="38">
        <v>33.571052631578951</v>
      </c>
      <c r="E66" s="38">
        <v>33.266666666666666</v>
      </c>
      <c r="F66" s="38">
        <v>27.358974358974361</v>
      </c>
      <c r="G66" s="38">
        <v>27.555555555555557</v>
      </c>
      <c r="H66" s="38">
        <v>25.875</v>
      </c>
      <c r="I66" s="38">
        <v>36</v>
      </c>
      <c r="J66" s="38">
        <v>34.555555555555557</v>
      </c>
      <c r="K66" s="38">
        <v>31.375</v>
      </c>
      <c r="L66" s="38">
        <v>30.8</v>
      </c>
      <c r="M66" s="38">
        <v>33.733333333333334</v>
      </c>
      <c r="N66" s="38">
        <v>29.716666666666669</v>
      </c>
      <c r="O66" s="38">
        <v>33.533333333333331</v>
      </c>
      <c r="P66" s="39">
        <f t="shared" si="5"/>
        <v>31.445094841805371</v>
      </c>
    </row>
    <row r="67" spans="1:16" ht="15" customHeight="1" x14ac:dyDescent="0.25">
      <c r="B67" s="36" t="s">
        <v>25</v>
      </c>
      <c r="C67" s="37" t="s">
        <v>14</v>
      </c>
      <c r="D67" s="38">
        <v>25.536842105263158</v>
      </c>
      <c r="E67" s="38">
        <v>24.693333333333332</v>
      </c>
      <c r="F67" s="38">
        <v>24.743589743589745</v>
      </c>
      <c r="G67" s="38">
        <v>24.583333333333332</v>
      </c>
      <c r="H67" s="38">
        <v>23.5</v>
      </c>
      <c r="I67" s="38">
        <v>24.675000000000001</v>
      </c>
      <c r="J67" s="38">
        <v>24.288888888888888</v>
      </c>
      <c r="K67" s="38">
        <v>27.395833333333332</v>
      </c>
      <c r="L67" s="38">
        <v>26.860000000000003</v>
      </c>
      <c r="M67" s="38">
        <v>30.916666666666668</v>
      </c>
      <c r="N67" s="38">
        <v>30</v>
      </c>
      <c r="O67" s="38">
        <v>27.4</v>
      </c>
      <c r="P67" s="39">
        <f t="shared" si="5"/>
        <v>26.216123950367372</v>
      </c>
    </row>
    <row r="68" spans="1:16" ht="15" customHeight="1" x14ac:dyDescent="0.25">
      <c r="B68" s="36" t="s">
        <v>26</v>
      </c>
      <c r="C68" s="37" t="s">
        <v>63</v>
      </c>
      <c r="D68" s="38">
        <v>75.90789473684211</v>
      </c>
      <c r="E68" s="38">
        <v>74.8</v>
      </c>
      <c r="F68" s="38">
        <v>74.246153846153845</v>
      </c>
      <c r="G68" s="38">
        <v>71.86666666666666</v>
      </c>
      <c r="H68" s="38">
        <v>65.25</v>
      </c>
      <c r="I68" s="38">
        <v>69.125</v>
      </c>
      <c r="J68" s="38">
        <v>82.010101010100996</v>
      </c>
      <c r="K68" s="38">
        <v>91.011931818181822</v>
      </c>
      <c r="L68" s="38">
        <v>92.405000000000001</v>
      </c>
      <c r="M68" s="38">
        <v>99.893749999999997</v>
      </c>
      <c r="N68" s="38">
        <v>84.779166666666654</v>
      </c>
      <c r="O68" s="38">
        <v>84.873333333333321</v>
      </c>
      <c r="P68" s="39">
        <f t="shared" si="5"/>
        <v>80.51408317316212</v>
      </c>
    </row>
    <row r="69" spans="1:16" ht="15" customHeight="1" x14ac:dyDescent="0.25">
      <c r="A69" s="683" t="s">
        <v>141</v>
      </c>
      <c r="B69" s="36" t="s">
        <v>142</v>
      </c>
      <c r="C69" s="37" t="s">
        <v>14</v>
      </c>
      <c r="D69" s="38">
        <v>33.421052631578945</v>
      </c>
      <c r="E69" s="38">
        <v>32</v>
      </c>
      <c r="F69" s="38">
        <v>29.205128205128201</v>
      </c>
      <c r="G69" s="38">
        <v>28.027777777777779</v>
      </c>
      <c r="H69" s="38">
        <v>25.90625</v>
      </c>
      <c r="I69" s="38">
        <v>26.75</v>
      </c>
      <c r="J69" s="38">
        <v>28.555555555555557</v>
      </c>
      <c r="K69" s="38">
        <v>32.40625</v>
      </c>
      <c r="L69" s="38">
        <v>30.560000000000002</v>
      </c>
      <c r="M69" s="38">
        <v>39.716666666666669</v>
      </c>
      <c r="N69" s="38">
        <v>39.083333333333336</v>
      </c>
      <c r="O69" s="38">
        <v>39.93333333333333</v>
      </c>
      <c r="P69" s="39">
        <f t="shared" si="5"/>
        <v>32.130445625281148</v>
      </c>
    </row>
    <row r="70" spans="1:16" ht="15" customHeight="1" x14ac:dyDescent="0.25">
      <c r="A70" s="685"/>
      <c r="B70" s="36" t="s">
        <v>143</v>
      </c>
      <c r="C70" s="37" t="s">
        <v>14</v>
      </c>
      <c r="D70" s="38">
        <v>27.157894736842106</v>
      </c>
      <c r="E70" s="38">
        <v>27.666666666666668</v>
      </c>
      <c r="F70" s="38">
        <v>24.948717948717952</v>
      </c>
      <c r="G70" s="38">
        <v>24.583333333333332</v>
      </c>
      <c r="H70" s="38">
        <v>20.25</v>
      </c>
      <c r="I70" s="38">
        <v>21.875</v>
      </c>
      <c r="J70" s="38">
        <v>23.444444444444443</v>
      </c>
      <c r="K70" s="38">
        <v>32.15625</v>
      </c>
      <c r="L70" s="38">
        <v>26.4</v>
      </c>
      <c r="M70" s="38">
        <v>35.487500000000004</v>
      </c>
      <c r="N70" s="38">
        <v>36.75</v>
      </c>
      <c r="O70" s="38">
        <v>28.8</v>
      </c>
      <c r="P70" s="39">
        <f t="shared" si="5"/>
        <v>27.459983927500375</v>
      </c>
    </row>
    <row r="71" spans="1:16" ht="15" customHeight="1" x14ac:dyDescent="0.25">
      <c r="B71" s="36" t="s">
        <v>27</v>
      </c>
      <c r="C71" s="37" t="s">
        <v>14</v>
      </c>
      <c r="D71" s="38">
        <v>25.852631578947367</v>
      </c>
      <c r="E71" s="38">
        <v>24.813333333333333</v>
      </c>
      <c r="F71" s="38">
        <v>24.097435897435897</v>
      </c>
      <c r="G71" s="38">
        <v>23.177777777777777</v>
      </c>
      <c r="H71" s="38">
        <v>25.25</v>
      </c>
      <c r="I71" s="38">
        <v>31.125</v>
      </c>
      <c r="J71" s="38">
        <v>31.177777777777781</v>
      </c>
      <c r="K71" s="38">
        <v>32.5</v>
      </c>
      <c r="L71" s="38">
        <v>26.660000000000004</v>
      </c>
      <c r="M71" s="38">
        <v>25.904166666666669</v>
      </c>
      <c r="N71" s="38">
        <v>27.083333333333332</v>
      </c>
      <c r="O71" s="38">
        <v>27.333333333333332</v>
      </c>
      <c r="P71" s="39">
        <f t="shared" si="5"/>
        <v>27.081232474883791</v>
      </c>
    </row>
    <row r="72" spans="1:16" ht="15" customHeight="1" x14ac:dyDescent="0.25">
      <c r="B72" s="36" t="s">
        <v>28</v>
      </c>
      <c r="C72" s="37" t="s">
        <v>14</v>
      </c>
      <c r="D72" s="38">
        <v>41.942982456140349</v>
      </c>
      <c r="E72" s="38">
        <v>43.583333333333336</v>
      </c>
      <c r="F72" s="38">
        <v>52.820512820512818</v>
      </c>
      <c r="G72" s="38">
        <v>45.731481481481488</v>
      </c>
      <c r="H72" s="38">
        <v>43.28125</v>
      </c>
      <c r="I72" s="38">
        <v>44.25</v>
      </c>
      <c r="J72" s="38">
        <v>48.416666666666664</v>
      </c>
      <c r="K72" s="38">
        <v>48.03125</v>
      </c>
      <c r="L72" s="38">
        <v>47.75</v>
      </c>
      <c r="M72" s="38">
        <v>47.645833333333336</v>
      </c>
      <c r="N72" s="38">
        <v>47.625</v>
      </c>
      <c r="O72" s="38">
        <v>43.733333333333334</v>
      </c>
      <c r="P72" s="39">
        <f t="shared" si="5"/>
        <v>46.234303618733442</v>
      </c>
    </row>
    <row r="73" spans="1:16" ht="15" customHeight="1" x14ac:dyDescent="0.25">
      <c r="B73" s="36" t="s">
        <v>50</v>
      </c>
      <c r="C73" s="37" t="s">
        <v>14</v>
      </c>
      <c r="D73" s="38">
        <v>41.368421052631582</v>
      </c>
      <c r="E73" s="38">
        <v>40.466666666666669</v>
      </c>
      <c r="F73" s="38">
        <v>51.455128205128212</v>
      </c>
      <c r="G73" s="38">
        <v>46.611111111111114</v>
      </c>
      <c r="H73" s="38">
        <v>43.6875</v>
      </c>
      <c r="I73" s="38">
        <v>46.5</v>
      </c>
      <c r="J73" s="38">
        <v>51.25</v>
      </c>
      <c r="K73" s="38">
        <v>44.1875</v>
      </c>
      <c r="L73" s="38">
        <v>46.9</v>
      </c>
      <c r="M73" s="38">
        <v>46.083333333333336</v>
      </c>
      <c r="N73" s="38">
        <v>47.300000000000004</v>
      </c>
      <c r="O73" s="38">
        <v>42.93333333333333</v>
      </c>
      <c r="P73" s="39">
        <f t="shared" si="5"/>
        <v>45.728582808517018</v>
      </c>
    </row>
    <row r="74" spans="1:16" ht="15" customHeight="1" x14ac:dyDescent="0.25">
      <c r="B74" s="36" t="s">
        <v>29</v>
      </c>
      <c r="C74" s="37" t="s">
        <v>14</v>
      </c>
      <c r="D74" s="38">
        <v>43.087719298245609</v>
      </c>
      <c r="E74" s="38">
        <v>42.533333333333331</v>
      </c>
      <c r="F74" s="38">
        <v>43.82692307692308</v>
      </c>
      <c r="G74" s="38">
        <v>43.462962962962962</v>
      </c>
      <c r="H74" s="38">
        <v>42.8125</v>
      </c>
      <c r="I74" s="38">
        <v>43.0625</v>
      </c>
      <c r="J74" s="38">
        <v>43.972222222222221</v>
      </c>
      <c r="K74" s="38">
        <v>43.71875</v>
      </c>
      <c r="L74" s="38">
        <v>45.910000000000004</v>
      </c>
      <c r="M74" s="38">
        <v>49.161111111111104</v>
      </c>
      <c r="N74" s="38">
        <v>53.237500000000004</v>
      </c>
      <c r="O74" s="38">
        <v>50.333333333333336</v>
      </c>
      <c r="P74" s="39">
        <f t="shared" si="5"/>
        <v>45.426571278177647</v>
      </c>
    </row>
    <row r="75" spans="1:16" ht="15" customHeight="1" x14ac:dyDescent="0.25">
      <c r="B75" s="36" t="s">
        <v>30</v>
      </c>
      <c r="C75" s="37" t="s">
        <v>14</v>
      </c>
      <c r="D75" s="38">
        <v>62.039473684210527</v>
      </c>
      <c r="E75" s="38">
        <v>72.11666666666666</v>
      </c>
      <c r="F75" s="38">
        <v>74.301282051282044</v>
      </c>
      <c r="G75" s="38">
        <v>78.842592592592581</v>
      </c>
      <c r="H75" s="38">
        <v>69.59375</v>
      </c>
      <c r="I75" s="38">
        <v>68.1875</v>
      </c>
      <c r="J75" s="38">
        <v>76.814814814814824</v>
      </c>
      <c r="K75" s="38">
        <v>92.666666666666671</v>
      </c>
      <c r="L75" s="38">
        <v>82.85</v>
      </c>
      <c r="M75" s="38">
        <v>72.583333333333329</v>
      </c>
      <c r="N75" s="38">
        <v>76.020833333333329</v>
      </c>
      <c r="O75" s="38">
        <v>76.59999999999998</v>
      </c>
      <c r="P75" s="39">
        <f t="shared" si="5"/>
        <v>75.21807609524167</v>
      </c>
    </row>
    <row r="76" spans="1:16" ht="15" customHeight="1" x14ac:dyDescent="0.25">
      <c r="B76" s="36" t="s">
        <v>31</v>
      </c>
      <c r="C76" s="37" t="s">
        <v>95</v>
      </c>
      <c r="D76" s="38">
        <v>137.0219298245614</v>
      </c>
      <c r="E76" s="38">
        <v>136.83541666666667</v>
      </c>
      <c r="F76" s="38">
        <v>130.55705128205128</v>
      </c>
      <c r="G76" s="38">
        <v>118.31944444444444</v>
      </c>
      <c r="H76" s="38">
        <v>72.78125</v>
      </c>
      <c r="I76" s="38">
        <v>61.0546875</v>
      </c>
      <c r="J76" s="38">
        <v>61.923611111111114</v>
      </c>
      <c r="K76" s="38">
        <v>85.541666666666671</v>
      </c>
      <c r="L76" s="38">
        <v>99.192708333333343</v>
      </c>
      <c r="M76" s="38">
        <v>97.575347222222248</v>
      </c>
      <c r="N76" s="38">
        <v>109.44212962962963</v>
      </c>
      <c r="O76" s="38">
        <v>139.00972222222222</v>
      </c>
      <c r="P76" s="39">
        <f t="shared" si="5"/>
        <v>104.10458040857576</v>
      </c>
    </row>
    <row r="77" spans="1:16" ht="15" customHeight="1" x14ac:dyDescent="0.25">
      <c r="A77" s="683" t="s">
        <v>51</v>
      </c>
      <c r="B77" s="52" t="s">
        <v>144</v>
      </c>
      <c r="C77" s="37" t="s">
        <v>82</v>
      </c>
      <c r="D77" s="53">
        <v>45.776315789473685</v>
      </c>
      <c r="E77" s="38">
        <v>42.11</v>
      </c>
      <c r="F77" s="53">
        <v>44.397435897435898</v>
      </c>
      <c r="G77" s="53">
        <v>42.361111111111114</v>
      </c>
      <c r="H77" s="53">
        <v>46.375</v>
      </c>
      <c r="I77" s="53">
        <v>43.25</v>
      </c>
      <c r="J77" s="53">
        <v>48.444444444444443</v>
      </c>
      <c r="K77" s="53">
        <v>47.5</v>
      </c>
      <c r="L77" s="53">
        <v>46.69166666666667</v>
      </c>
      <c r="M77" s="53">
        <v>48.291666666666664</v>
      </c>
      <c r="N77" s="53">
        <v>48.083333333333336</v>
      </c>
      <c r="O77" s="53">
        <v>44.733333333333334</v>
      </c>
      <c r="P77" s="39">
        <f t="shared" si="5"/>
        <v>45.667858936872086</v>
      </c>
    </row>
    <row r="78" spans="1:16" ht="15" customHeight="1" x14ac:dyDescent="0.25">
      <c r="A78" s="685"/>
      <c r="B78" s="54" t="s">
        <v>145</v>
      </c>
      <c r="C78" s="37" t="s">
        <v>82</v>
      </c>
      <c r="D78" s="38">
        <v>45.75</v>
      </c>
      <c r="E78" s="38">
        <v>43.666666666666664</v>
      </c>
      <c r="F78" s="38">
        <v>48.557692307692307</v>
      </c>
      <c r="G78" s="38">
        <v>48.166666666666664</v>
      </c>
      <c r="H78" s="38">
        <v>69.9375</v>
      </c>
      <c r="I78" s="38">
        <v>79.59375</v>
      </c>
      <c r="J78" s="38">
        <v>51.555555555555557</v>
      </c>
      <c r="K78" s="38">
        <v>64.375</v>
      </c>
      <c r="L78" s="38">
        <v>96.512500000000003</v>
      </c>
      <c r="M78" s="38">
        <v>79.291666666666671</v>
      </c>
      <c r="N78" s="38">
        <v>55.166666666666664</v>
      </c>
      <c r="O78" s="38">
        <v>50.666666666666664</v>
      </c>
      <c r="P78" s="39">
        <f t="shared" si="5"/>
        <v>61.103360933048428</v>
      </c>
    </row>
    <row r="79" spans="1:16" ht="15" customHeight="1" x14ac:dyDescent="0.25">
      <c r="A79" s="64"/>
      <c r="B79" s="36" t="s">
        <v>43</v>
      </c>
      <c r="C79" s="37" t="s">
        <v>14</v>
      </c>
      <c r="D79" s="38">
        <v>31.017543859649123</v>
      </c>
      <c r="E79" s="38">
        <v>26.133333333333333</v>
      </c>
      <c r="F79" s="38">
        <v>26.923076923076923</v>
      </c>
      <c r="G79" s="38">
        <v>32.388888888888886</v>
      </c>
      <c r="H79" s="38">
        <v>26</v>
      </c>
      <c r="I79" s="38">
        <v>30.84375</v>
      </c>
      <c r="J79" s="38">
        <v>39.111111111111114</v>
      </c>
      <c r="K79" s="38">
        <v>34.5</v>
      </c>
      <c r="L79" s="38">
        <v>37.774999999999999</v>
      </c>
      <c r="M79" s="38">
        <v>40</v>
      </c>
      <c r="N79" s="38">
        <v>33.416666666666664</v>
      </c>
      <c r="O79" s="38">
        <v>34.857407407407408</v>
      </c>
      <c r="P79" s="39">
        <f t="shared" si="5"/>
        <v>32.747231515844454</v>
      </c>
    </row>
    <row r="80" spans="1:16" ht="15" customHeight="1" x14ac:dyDescent="0.25">
      <c r="A80" s="64"/>
      <c r="B80" s="36" t="s">
        <v>52</v>
      </c>
      <c r="C80" s="37" t="s">
        <v>82</v>
      </c>
      <c r="D80" s="38">
        <v>83.982894736842098</v>
      </c>
      <c r="E80" s="38">
        <v>67.786666666666676</v>
      </c>
      <c r="F80" s="38">
        <v>59.866025641025644</v>
      </c>
      <c r="G80" s="38">
        <v>63.620370370370374</v>
      </c>
      <c r="H80" s="38">
        <v>60.1875</v>
      </c>
      <c r="I80" s="38">
        <v>53.109375</v>
      </c>
      <c r="J80" s="38">
        <v>45.862962962962968</v>
      </c>
      <c r="K80" s="38">
        <v>46.5</v>
      </c>
      <c r="L80" s="38">
        <v>51.804166666666674</v>
      </c>
      <c r="M80" s="38">
        <v>50.954861111111114</v>
      </c>
      <c r="N80" s="38">
        <v>58.458333333333336</v>
      </c>
      <c r="O80" s="38">
        <v>60.811111111111117</v>
      </c>
      <c r="P80" s="39">
        <f t="shared" si="5"/>
        <v>58.578688966674171</v>
      </c>
    </row>
    <row r="81" spans="1:31" s="11" customFormat="1" x14ac:dyDescent="0.25">
      <c r="B81" s="15"/>
      <c r="C81" s="22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4"/>
    </row>
    <row r="82" spans="1:31" s="11" customFormat="1" ht="32.25" customHeight="1" x14ac:dyDescent="0.3">
      <c r="B82" s="686" t="s">
        <v>93</v>
      </c>
      <c r="C82" s="686"/>
      <c r="D82" s="686"/>
      <c r="E82" s="686"/>
      <c r="F82" s="686"/>
      <c r="G82" s="686"/>
      <c r="H82" s="686"/>
      <c r="I82" s="686"/>
      <c r="J82" s="686"/>
      <c r="K82" s="686"/>
      <c r="L82" s="686"/>
      <c r="M82" s="686"/>
      <c r="N82" s="686"/>
      <c r="O82" s="686"/>
      <c r="P82" s="686"/>
    </row>
    <row r="83" spans="1:31" s="11" customFormat="1" ht="16.5" customHeight="1" x14ac:dyDescent="0.3">
      <c r="B83" s="686" t="str">
        <f>B41</f>
        <v>Enero-Diciembre 2020, (En RD$)</v>
      </c>
      <c r="C83" s="686"/>
      <c r="D83" s="686"/>
      <c r="E83" s="686"/>
      <c r="F83" s="686"/>
      <c r="G83" s="686"/>
      <c r="H83" s="686"/>
      <c r="I83" s="686"/>
      <c r="J83" s="686"/>
      <c r="K83" s="686"/>
      <c r="L83" s="686"/>
      <c r="M83" s="686"/>
      <c r="N83" s="686"/>
      <c r="O83" s="686"/>
      <c r="P83" s="686"/>
    </row>
    <row r="84" spans="1:31" s="11" customFormat="1" ht="6.75" customHeight="1" x14ac:dyDescent="0.25">
      <c r="B84" s="8"/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31" x14ac:dyDescent="0.25">
      <c r="A85" s="706" t="s">
        <v>0</v>
      </c>
      <c r="B85" s="708" t="s">
        <v>192</v>
      </c>
      <c r="C85" s="119" t="s">
        <v>41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ht="16.5" customHeight="1" x14ac:dyDescent="0.25">
      <c r="A86" s="707"/>
      <c r="B86" s="709"/>
      <c r="C86" s="121" t="s">
        <v>85</v>
      </c>
      <c r="D86" s="121" t="s">
        <v>1</v>
      </c>
      <c r="E86" s="121" t="s">
        <v>2</v>
      </c>
      <c r="F86" s="121" t="s">
        <v>3</v>
      </c>
      <c r="G86" s="121" t="s">
        <v>4</v>
      </c>
      <c r="H86" s="121" t="s">
        <v>5</v>
      </c>
      <c r="I86" s="121" t="s">
        <v>6</v>
      </c>
      <c r="J86" s="121" t="s">
        <v>7</v>
      </c>
      <c r="K86" s="121" t="s">
        <v>8</v>
      </c>
      <c r="L86" s="121" t="s">
        <v>9</v>
      </c>
      <c r="M86" s="121" t="s">
        <v>10</v>
      </c>
      <c r="N86" s="121" t="s">
        <v>11</v>
      </c>
      <c r="O86" s="121" t="s">
        <v>12</v>
      </c>
      <c r="P86" s="122" t="s">
        <v>13</v>
      </c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s="32" customFormat="1" ht="19.5" customHeight="1" x14ac:dyDescent="0.25">
      <c r="A87" s="42" t="s">
        <v>53</v>
      </c>
      <c r="C87" s="43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6"/>
    </row>
    <row r="88" spans="1:31" ht="18" customHeight="1" x14ac:dyDescent="0.25">
      <c r="A88" s="683" t="s">
        <v>32</v>
      </c>
      <c r="B88" s="36" t="s">
        <v>146</v>
      </c>
      <c r="C88" s="37" t="s">
        <v>63</v>
      </c>
      <c r="D88" s="38"/>
      <c r="E88" s="38"/>
      <c r="F88" s="38"/>
      <c r="G88" s="38">
        <v>16</v>
      </c>
      <c r="H88" s="38">
        <v>29.270833333333336</v>
      </c>
      <c r="I88" s="38">
        <v>32.635416666666671</v>
      </c>
      <c r="J88" s="38">
        <v>26.527777777777779</v>
      </c>
      <c r="K88" s="38">
        <v>24.71875</v>
      </c>
      <c r="L88" s="38">
        <v>21.55</v>
      </c>
      <c r="M88" s="38">
        <v>21.208333333333332</v>
      </c>
      <c r="N88" s="38">
        <v>23.104166666666668</v>
      </c>
      <c r="O88" s="38">
        <v>30.041666666666668</v>
      </c>
      <c r="P88" s="39">
        <f t="shared" ref="P88:P123" si="6">AVERAGE(D88:O88)</f>
        <v>25.006327160493825</v>
      </c>
    </row>
    <row r="89" spans="1:31" ht="18" customHeight="1" x14ac:dyDescent="0.25">
      <c r="A89" s="684"/>
      <c r="B89" s="36" t="s">
        <v>147</v>
      </c>
      <c r="C89" s="37" t="s">
        <v>63</v>
      </c>
      <c r="D89" s="38">
        <v>27.473684210526315</v>
      </c>
      <c r="E89" s="38">
        <v>30.666666666666668</v>
      </c>
      <c r="F89" s="38">
        <v>40.762820512820511</v>
      </c>
      <c r="G89" s="38">
        <v>44.120370370370374</v>
      </c>
      <c r="H89" s="38">
        <v>44.166666666666664</v>
      </c>
      <c r="I89" s="38">
        <v>38.333333333333329</v>
      </c>
      <c r="J89" s="38">
        <v>30</v>
      </c>
      <c r="K89" s="38"/>
      <c r="L89" s="38"/>
      <c r="M89" s="38"/>
      <c r="N89" s="38">
        <v>26.84375</v>
      </c>
      <c r="O89" s="38">
        <v>28.105555555555551</v>
      </c>
      <c r="P89" s="39">
        <f t="shared" si="6"/>
        <v>34.496983035104378</v>
      </c>
    </row>
    <row r="90" spans="1:31" ht="18" customHeight="1" x14ac:dyDescent="0.25">
      <c r="A90" s="684"/>
      <c r="B90" s="36" t="s">
        <v>148</v>
      </c>
      <c r="C90" s="37" t="s">
        <v>63</v>
      </c>
      <c r="D90" s="38"/>
      <c r="E90" s="38"/>
      <c r="F90" s="38"/>
      <c r="G90" s="38"/>
      <c r="H90" s="38"/>
      <c r="I90" s="38">
        <v>45</v>
      </c>
      <c r="J90" s="38">
        <v>51.481481481481481</v>
      </c>
      <c r="K90" s="38">
        <v>50.625</v>
      </c>
      <c r="L90" s="38">
        <v>41.25</v>
      </c>
      <c r="M90" s="38"/>
      <c r="N90" s="38"/>
      <c r="O90" s="38"/>
      <c r="P90" s="39">
        <f t="shared" si="6"/>
        <v>47.089120370370367</v>
      </c>
    </row>
    <row r="91" spans="1:31" ht="18" customHeight="1" x14ac:dyDescent="0.25">
      <c r="A91" s="684"/>
      <c r="B91" s="36" t="s">
        <v>149</v>
      </c>
      <c r="C91" s="37" t="s">
        <v>63</v>
      </c>
      <c r="D91" s="38"/>
      <c r="E91" s="38">
        <v>26.755952380952376</v>
      </c>
      <c r="F91" s="38">
        <v>35.256410256410248</v>
      </c>
      <c r="G91" s="38">
        <v>41.481481481481488</v>
      </c>
      <c r="H91" s="38">
        <v>44.375</v>
      </c>
      <c r="I91" s="38">
        <v>35</v>
      </c>
      <c r="J91" s="38">
        <v>35</v>
      </c>
      <c r="K91" s="38"/>
      <c r="L91" s="38"/>
      <c r="M91" s="38"/>
      <c r="N91" s="38"/>
      <c r="O91" s="38"/>
      <c r="P91" s="39">
        <f t="shared" si="6"/>
        <v>36.311474019807356</v>
      </c>
    </row>
    <row r="92" spans="1:31" ht="18" customHeight="1" x14ac:dyDescent="0.25">
      <c r="A92" s="685"/>
      <c r="B92" s="36" t="s">
        <v>150</v>
      </c>
      <c r="C92" s="37" t="s">
        <v>63</v>
      </c>
      <c r="D92" s="38"/>
      <c r="E92" s="38"/>
      <c r="F92" s="38"/>
      <c r="G92" s="38"/>
      <c r="H92" s="38">
        <v>62.857142857142854</v>
      </c>
      <c r="I92" s="38">
        <v>55</v>
      </c>
      <c r="J92" s="38">
        <v>51.75925925925926</v>
      </c>
      <c r="K92" s="38">
        <v>46.25</v>
      </c>
      <c r="L92" s="38">
        <v>28.333333333333332</v>
      </c>
      <c r="M92" s="38"/>
      <c r="N92" s="38"/>
      <c r="O92" s="38"/>
      <c r="P92" s="39"/>
    </row>
    <row r="93" spans="1:31" ht="18" customHeight="1" x14ac:dyDescent="0.25">
      <c r="A93" s="683" t="s">
        <v>34</v>
      </c>
      <c r="B93" s="36" t="s">
        <v>151</v>
      </c>
      <c r="C93" s="37" t="s">
        <v>63</v>
      </c>
      <c r="D93" s="38">
        <v>40</v>
      </c>
      <c r="E93" s="38"/>
      <c r="F93" s="38"/>
      <c r="G93" s="38"/>
      <c r="H93" s="38"/>
      <c r="I93" s="38">
        <v>38.75</v>
      </c>
      <c r="J93" s="38">
        <v>41.666666666666664</v>
      </c>
      <c r="K93" s="38"/>
      <c r="L93" s="38"/>
      <c r="M93" s="38"/>
      <c r="N93" s="38"/>
      <c r="O93" s="38">
        <v>60</v>
      </c>
      <c r="P93" s="39">
        <f t="shared" si="6"/>
        <v>45.104166666666664</v>
      </c>
    </row>
    <row r="94" spans="1:31" ht="18" customHeight="1" x14ac:dyDescent="0.25">
      <c r="A94" s="684"/>
      <c r="B94" s="36" t="s">
        <v>152</v>
      </c>
      <c r="C94" s="37" t="s">
        <v>63</v>
      </c>
      <c r="D94" s="38">
        <v>25</v>
      </c>
      <c r="E94" s="38"/>
      <c r="F94" s="38"/>
      <c r="G94" s="38"/>
      <c r="H94" s="38"/>
      <c r="I94" s="38">
        <v>30</v>
      </c>
      <c r="J94" s="38">
        <v>26.666666666666668</v>
      </c>
      <c r="K94" s="38"/>
      <c r="L94" s="38"/>
      <c r="M94" s="38"/>
      <c r="N94" s="38"/>
      <c r="O94" s="38"/>
      <c r="P94" s="39">
        <f t="shared" si="6"/>
        <v>27.222222222222225</v>
      </c>
    </row>
    <row r="95" spans="1:31" ht="18" customHeight="1" x14ac:dyDescent="0.25">
      <c r="A95" s="684"/>
      <c r="B95" s="36" t="s">
        <v>153</v>
      </c>
      <c r="C95" s="37" t="s">
        <v>63</v>
      </c>
      <c r="D95" s="38">
        <v>15</v>
      </c>
      <c r="E95" s="38">
        <v>35</v>
      </c>
      <c r="F95" s="38"/>
      <c r="G95" s="38"/>
      <c r="H95" s="38"/>
      <c r="I95" s="38">
        <v>22.5</v>
      </c>
      <c r="J95" s="38"/>
      <c r="K95" s="38"/>
      <c r="L95" s="38"/>
      <c r="M95" s="38"/>
      <c r="N95" s="38"/>
      <c r="O95" s="38"/>
      <c r="P95" s="39">
        <f t="shared" si="6"/>
        <v>24.166666666666668</v>
      </c>
    </row>
    <row r="96" spans="1:31" ht="18" customHeight="1" x14ac:dyDescent="0.25">
      <c r="A96" s="684"/>
      <c r="B96" s="36" t="s">
        <v>154</v>
      </c>
      <c r="C96" s="37" t="s">
        <v>63</v>
      </c>
      <c r="D96" s="38">
        <v>73.578947368421055</v>
      </c>
      <c r="E96" s="38">
        <v>86.955555555555549</v>
      </c>
      <c r="F96" s="38">
        <v>78.589743589743591</v>
      </c>
      <c r="G96" s="38">
        <v>67.009259259259252</v>
      </c>
      <c r="H96" s="38">
        <v>64.03125</v>
      </c>
      <c r="I96" s="38">
        <v>67.5</v>
      </c>
      <c r="J96" s="38">
        <v>68.111111111111114</v>
      </c>
      <c r="K96" s="38">
        <v>69.21875</v>
      </c>
      <c r="L96" s="38">
        <v>70.125</v>
      </c>
      <c r="M96" s="38">
        <v>74.333333333333329</v>
      </c>
      <c r="N96" s="38">
        <v>75.284722222222229</v>
      </c>
      <c r="O96" s="38">
        <v>75.066666666666663</v>
      </c>
      <c r="P96" s="39">
        <f t="shared" si="6"/>
        <v>72.483694925526052</v>
      </c>
    </row>
    <row r="97" spans="1:16" ht="18" customHeight="1" x14ac:dyDescent="0.25">
      <c r="A97" s="684"/>
      <c r="B97" s="36" t="s">
        <v>155</v>
      </c>
      <c r="C97" s="37" t="s">
        <v>63</v>
      </c>
      <c r="D97" s="38">
        <v>51.210526315789473</v>
      </c>
      <c r="E97" s="38">
        <v>59.561111111111117</v>
      </c>
      <c r="F97" s="38">
        <v>58.602564102564102</v>
      </c>
      <c r="G97" s="38">
        <v>48.00925925925926</v>
      </c>
      <c r="H97" s="38">
        <v>49.71875</v>
      </c>
      <c r="I97" s="38">
        <v>48</v>
      </c>
      <c r="J97" s="38">
        <v>49</v>
      </c>
      <c r="K97" s="38">
        <v>49.875</v>
      </c>
      <c r="L97" s="38">
        <v>51.35</v>
      </c>
      <c r="M97" s="38">
        <v>54.416666666666664</v>
      </c>
      <c r="N97" s="38">
        <v>54.666666666666664</v>
      </c>
      <c r="O97" s="38">
        <v>55.288888888888884</v>
      </c>
      <c r="P97" s="39">
        <f t="shared" si="6"/>
        <v>52.474952750912173</v>
      </c>
    </row>
    <row r="98" spans="1:16" ht="18" customHeight="1" x14ac:dyDescent="0.25">
      <c r="A98" s="685"/>
      <c r="B98" s="36" t="s">
        <v>156</v>
      </c>
      <c r="C98" s="37" t="s">
        <v>63</v>
      </c>
      <c r="D98" s="38">
        <v>34.60526315789474</v>
      </c>
      <c r="E98" s="38">
        <v>42</v>
      </c>
      <c r="F98" s="38">
        <v>41.226495726495727</v>
      </c>
      <c r="G98" s="38">
        <v>30.092592592592592</v>
      </c>
      <c r="H98" s="38">
        <v>34.489583333333336</v>
      </c>
      <c r="I98" s="38">
        <v>31.041666666666668</v>
      </c>
      <c r="J98" s="38">
        <v>33.101851851851855</v>
      </c>
      <c r="K98" s="38">
        <v>35.291666666666671</v>
      </c>
      <c r="L98" s="38">
        <v>33.625</v>
      </c>
      <c r="M98" s="38">
        <v>37.104166666666664</v>
      </c>
      <c r="N98" s="38">
        <v>38.159722222222221</v>
      </c>
      <c r="O98" s="38">
        <v>40.205555555555556</v>
      </c>
      <c r="P98" s="39">
        <f t="shared" si="6"/>
        <v>35.911963703328837</v>
      </c>
    </row>
    <row r="99" spans="1:16" ht="18" customHeight="1" x14ac:dyDescent="0.25">
      <c r="B99" s="36" t="s">
        <v>33</v>
      </c>
      <c r="C99" s="37" t="s">
        <v>63</v>
      </c>
      <c r="D99" s="38">
        <v>6.3236842105263156</v>
      </c>
      <c r="E99" s="38">
        <v>6.2983333333333329</v>
      </c>
      <c r="F99" s="38">
        <v>5.8557692307692308</v>
      </c>
      <c r="G99" s="38">
        <v>5.0370370370370372</v>
      </c>
      <c r="H99" s="38">
        <v>5</v>
      </c>
      <c r="I99" s="38">
        <v>5.0250000000000004</v>
      </c>
      <c r="J99" s="38">
        <v>5</v>
      </c>
      <c r="K99" s="38">
        <v>5.0625</v>
      </c>
      <c r="L99" s="38">
        <v>5</v>
      </c>
      <c r="M99" s="38">
        <v>5.104166666666667</v>
      </c>
      <c r="N99" s="38">
        <v>5.1236111111111109</v>
      </c>
      <c r="O99" s="38">
        <v>5.0699999999999994</v>
      </c>
      <c r="P99" s="39">
        <f t="shared" si="6"/>
        <v>5.3250084657869747</v>
      </c>
    </row>
    <row r="100" spans="1:16" ht="18" customHeight="1" x14ac:dyDescent="0.25">
      <c r="A100" s="683" t="s">
        <v>157</v>
      </c>
      <c r="B100" s="36" t="s">
        <v>146</v>
      </c>
      <c r="C100" s="37" t="s">
        <v>80</v>
      </c>
      <c r="D100" s="38">
        <v>86.709183673469397</v>
      </c>
      <c r="E100" s="38">
        <v>87.333333333333329</v>
      </c>
      <c r="F100" s="38">
        <v>95</v>
      </c>
      <c r="G100" s="38">
        <v>98.75</v>
      </c>
      <c r="H100" s="38">
        <v>78</v>
      </c>
      <c r="I100" s="38">
        <v>62.8125</v>
      </c>
      <c r="J100" s="38">
        <v>66.25</v>
      </c>
      <c r="K100" s="38">
        <v>71.25</v>
      </c>
      <c r="L100" s="38">
        <v>65.625</v>
      </c>
      <c r="M100" s="38">
        <v>63.25</v>
      </c>
      <c r="N100" s="38">
        <v>68.227272727272734</v>
      </c>
      <c r="O100" s="38">
        <v>71.25</v>
      </c>
      <c r="P100" s="39">
        <f t="shared" si="6"/>
        <v>76.204774144506288</v>
      </c>
    </row>
    <row r="101" spans="1:16" ht="18" customHeight="1" x14ac:dyDescent="0.25">
      <c r="A101" s="685"/>
      <c r="B101" s="36" t="s">
        <v>158</v>
      </c>
      <c r="C101" s="37" t="s">
        <v>80</v>
      </c>
      <c r="D101" s="38">
        <v>112.61052631578947</v>
      </c>
      <c r="E101" s="38">
        <v>114.24</v>
      </c>
      <c r="F101" s="38">
        <v>143.90769230769232</v>
      </c>
      <c r="G101" s="38">
        <v>149.83333333333334</v>
      </c>
      <c r="H101" s="38">
        <v>102.3</v>
      </c>
      <c r="I101" s="38">
        <v>73.050000000000011</v>
      </c>
      <c r="J101" s="38">
        <v>62</v>
      </c>
      <c r="K101" s="38">
        <v>65.399999999999991</v>
      </c>
      <c r="L101" s="38">
        <v>65.039999999999992</v>
      </c>
      <c r="M101" s="38">
        <v>65.800000000000011</v>
      </c>
      <c r="N101" s="38">
        <v>64.899999999999991</v>
      </c>
      <c r="O101" s="38">
        <v>62.599999999999994</v>
      </c>
      <c r="P101" s="39">
        <f t="shared" si="6"/>
        <v>90.140129329734592</v>
      </c>
    </row>
    <row r="102" spans="1:16" ht="18" customHeight="1" x14ac:dyDescent="0.25">
      <c r="A102" s="683" t="s">
        <v>35</v>
      </c>
      <c r="B102" s="36" t="s">
        <v>159</v>
      </c>
      <c r="C102" s="37" t="s">
        <v>63</v>
      </c>
      <c r="D102" s="38">
        <v>63.837719298245617</v>
      </c>
      <c r="E102" s="38">
        <v>72.3</v>
      </c>
      <c r="F102" s="38">
        <v>77.980769230769226</v>
      </c>
      <c r="G102" s="38">
        <v>62.62037037037036</v>
      </c>
      <c r="H102" s="38">
        <v>60.78125</v>
      </c>
      <c r="I102" s="38">
        <v>60.84375</v>
      </c>
      <c r="J102" s="38">
        <v>62.5</v>
      </c>
      <c r="K102" s="38">
        <v>62.322916666666671</v>
      </c>
      <c r="L102" s="38">
        <v>63.424999999999997</v>
      </c>
      <c r="M102" s="38">
        <v>65.5763888888889</v>
      </c>
      <c r="N102" s="38">
        <v>61.833333333333336</v>
      </c>
      <c r="O102" s="38">
        <v>71.872222222222234</v>
      </c>
      <c r="P102" s="39">
        <f t="shared" si="6"/>
        <v>65.491143334208033</v>
      </c>
    </row>
    <row r="103" spans="1:16" ht="18" customHeight="1" x14ac:dyDescent="0.25">
      <c r="A103" s="684"/>
      <c r="B103" s="36" t="s">
        <v>160</v>
      </c>
      <c r="C103" s="37" t="s">
        <v>63</v>
      </c>
      <c r="D103" s="38">
        <v>43.701754385964911</v>
      </c>
      <c r="E103" s="38">
        <v>48.43333333333333</v>
      </c>
      <c r="F103" s="38">
        <v>49.185897435897431</v>
      </c>
      <c r="G103" s="38">
        <v>43.203703703703709</v>
      </c>
      <c r="H103" s="38">
        <v>43.604166666666671</v>
      </c>
      <c r="I103" s="38">
        <v>41.9375</v>
      </c>
      <c r="J103" s="38">
        <v>46.361111111111114</v>
      </c>
      <c r="K103" s="38">
        <v>44</v>
      </c>
      <c r="L103" s="38">
        <v>44.875</v>
      </c>
      <c r="M103" s="38">
        <v>47.416666666666664</v>
      </c>
      <c r="N103" s="38">
        <v>44.583333333333336</v>
      </c>
      <c r="O103" s="38">
        <v>49.083333333333336</v>
      </c>
      <c r="P103" s="39">
        <f t="shared" si="6"/>
        <v>45.532149997500881</v>
      </c>
    </row>
    <row r="104" spans="1:16" ht="18" customHeight="1" x14ac:dyDescent="0.25">
      <c r="A104" s="684"/>
      <c r="B104" s="36" t="s">
        <v>161</v>
      </c>
      <c r="C104" s="37" t="s">
        <v>63</v>
      </c>
      <c r="D104" s="38">
        <v>100</v>
      </c>
      <c r="E104" s="38">
        <v>99.333333333333329</v>
      </c>
      <c r="F104" s="38">
        <v>100</v>
      </c>
      <c r="G104" s="38">
        <v>100</v>
      </c>
      <c r="H104" s="38">
        <v>96.666666666666671</v>
      </c>
      <c r="I104" s="38">
        <v>100</v>
      </c>
      <c r="J104" s="38">
        <v>100</v>
      </c>
      <c r="K104" s="38">
        <v>100</v>
      </c>
      <c r="L104" s="38"/>
      <c r="M104" s="38">
        <v>100</v>
      </c>
      <c r="N104" s="38">
        <v>100</v>
      </c>
      <c r="O104" s="38"/>
      <c r="P104" s="39">
        <f t="shared" si="6"/>
        <v>99.6</v>
      </c>
    </row>
    <row r="105" spans="1:16" ht="18" customHeight="1" x14ac:dyDescent="0.25">
      <c r="A105" s="685"/>
      <c r="B105" s="36" t="s">
        <v>162</v>
      </c>
      <c r="C105" s="37" t="s">
        <v>63</v>
      </c>
      <c r="D105" s="38">
        <v>81.111111111111114</v>
      </c>
      <c r="E105" s="38">
        <v>82.727272727272734</v>
      </c>
      <c r="F105" s="38">
        <v>80</v>
      </c>
      <c r="G105" s="38">
        <v>80</v>
      </c>
      <c r="H105" s="38"/>
      <c r="I105" s="38"/>
      <c r="J105" s="38">
        <v>80</v>
      </c>
      <c r="K105" s="38"/>
      <c r="L105" s="38"/>
      <c r="M105" s="38"/>
      <c r="N105" s="38"/>
      <c r="O105" s="38"/>
      <c r="P105" s="39">
        <f t="shared" si="6"/>
        <v>80.767676767676761</v>
      </c>
    </row>
    <row r="106" spans="1:16" ht="18" customHeight="1" x14ac:dyDescent="0.25">
      <c r="A106" s="683" t="s">
        <v>163</v>
      </c>
      <c r="B106" s="36" t="s">
        <v>164</v>
      </c>
      <c r="C106" s="37" t="s">
        <v>80</v>
      </c>
      <c r="D106" s="38">
        <v>83.031578947368402</v>
      </c>
      <c r="E106" s="38">
        <v>87.786666666666676</v>
      </c>
      <c r="F106" s="38">
        <v>101.18974358974357</v>
      </c>
      <c r="G106" s="38">
        <v>117.92222222222222</v>
      </c>
      <c r="H106" s="38">
        <v>143.42500000000001</v>
      </c>
      <c r="I106" s="38">
        <v>173.375</v>
      </c>
      <c r="J106" s="38">
        <v>155.82222222222222</v>
      </c>
      <c r="K106" s="38">
        <v>116.2375</v>
      </c>
      <c r="L106" s="38">
        <v>102.6</v>
      </c>
      <c r="M106" s="38">
        <v>83.683333333333323</v>
      </c>
      <c r="N106" s="38">
        <v>82.625</v>
      </c>
      <c r="O106" s="38">
        <v>82.186666666666667</v>
      </c>
      <c r="P106" s="39">
        <f t="shared" si="6"/>
        <v>110.82374447068526</v>
      </c>
    </row>
    <row r="107" spans="1:16" ht="18" customHeight="1" x14ac:dyDescent="0.25">
      <c r="A107" s="685"/>
      <c r="B107" s="36" t="s">
        <v>165</v>
      </c>
      <c r="C107" s="37" t="s">
        <v>80</v>
      </c>
      <c r="D107" s="38">
        <v>72.315789473684205</v>
      </c>
      <c r="E107" s="38">
        <v>82.266666666666666</v>
      </c>
      <c r="F107" s="38">
        <v>72.869230769230768</v>
      </c>
      <c r="G107" s="38">
        <v>80</v>
      </c>
      <c r="H107" s="38">
        <v>76.5</v>
      </c>
      <c r="I107" s="38">
        <v>66</v>
      </c>
      <c r="J107" s="38">
        <v>70.666666666666671</v>
      </c>
      <c r="K107" s="38">
        <v>70.5</v>
      </c>
      <c r="L107" s="38">
        <v>78.400000000000006</v>
      </c>
      <c r="M107" s="38">
        <v>75.283333333333331</v>
      </c>
      <c r="N107" s="38">
        <v>66</v>
      </c>
      <c r="O107" s="38">
        <v>75.8</v>
      </c>
      <c r="P107" s="39">
        <f t="shared" si="6"/>
        <v>73.883473909131794</v>
      </c>
    </row>
    <row r="108" spans="1:16" ht="18" customHeight="1" x14ac:dyDescent="0.25">
      <c r="A108" s="683" t="s">
        <v>36</v>
      </c>
      <c r="B108" s="36" t="s">
        <v>166</v>
      </c>
      <c r="C108" s="37" t="s">
        <v>63</v>
      </c>
      <c r="D108" s="38">
        <v>64.35526315789474</v>
      </c>
      <c r="E108" s="38">
        <v>63.35</v>
      </c>
      <c r="F108" s="38">
        <v>61.897435897435898</v>
      </c>
      <c r="G108" s="38">
        <v>60.796296296296291</v>
      </c>
      <c r="H108" s="38">
        <v>57.96875</v>
      </c>
      <c r="I108" s="38">
        <v>58.0625</v>
      </c>
      <c r="J108" s="38">
        <v>57.861111111111114</v>
      </c>
      <c r="K108" s="38">
        <v>60.90625</v>
      </c>
      <c r="L108" s="38">
        <v>62.49166666666666</v>
      </c>
      <c r="M108" s="38">
        <v>60.770833333333336</v>
      </c>
      <c r="N108" s="38">
        <v>64.465277777777786</v>
      </c>
      <c r="O108" s="38">
        <v>62.888888888888893</v>
      </c>
      <c r="P108" s="39">
        <f t="shared" si="6"/>
        <v>61.317856094117069</v>
      </c>
    </row>
    <row r="109" spans="1:16" ht="18" customHeight="1" x14ac:dyDescent="0.25">
      <c r="A109" s="685"/>
      <c r="B109" s="36" t="s">
        <v>167</v>
      </c>
      <c r="C109" s="37" t="s">
        <v>63</v>
      </c>
      <c r="D109" s="38">
        <v>44.035087719298247</v>
      </c>
      <c r="E109" s="38">
        <v>43.966666666666669</v>
      </c>
      <c r="F109" s="38">
        <v>42.583333333333336</v>
      </c>
      <c r="G109" s="38">
        <v>40.601851851851848</v>
      </c>
      <c r="H109" s="38">
        <v>40.03125</v>
      </c>
      <c r="I109" s="38">
        <v>41.083333333333336</v>
      </c>
      <c r="J109" s="38">
        <v>39.574074074074076</v>
      </c>
      <c r="K109" s="38">
        <v>42.420138888888893</v>
      </c>
      <c r="L109" s="38">
        <v>44.2</v>
      </c>
      <c r="M109" s="38">
        <v>40.923611111111107</v>
      </c>
      <c r="N109" s="38">
        <v>44.166666666666664</v>
      </c>
      <c r="O109" s="38">
        <v>41.911111111111119</v>
      </c>
      <c r="P109" s="39">
        <f t="shared" si="6"/>
        <v>42.124760396361275</v>
      </c>
    </row>
    <row r="110" spans="1:16" ht="18" customHeight="1" x14ac:dyDescent="0.25">
      <c r="B110" s="36" t="s">
        <v>62</v>
      </c>
      <c r="C110" s="37" t="s">
        <v>63</v>
      </c>
      <c r="D110" s="38"/>
      <c r="E110" s="38">
        <v>32.976190476190474</v>
      </c>
      <c r="F110" s="38">
        <v>28.974358974358971</v>
      </c>
      <c r="G110" s="38">
        <v>34.166666666666671</v>
      </c>
      <c r="H110" s="38">
        <v>35</v>
      </c>
      <c r="I110" s="38">
        <v>25</v>
      </c>
      <c r="J110" s="38"/>
      <c r="K110" s="38">
        <v>41.666666666666664</v>
      </c>
      <c r="L110" s="38">
        <v>13</v>
      </c>
      <c r="M110" s="38">
        <v>25</v>
      </c>
      <c r="N110" s="38">
        <v>24.333333333333336</v>
      </c>
      <c r="O110" s="38">
        <v>20</v>
      </c>
      <c r="P110" s="39">
        <f t="shared" si="6"/>
        <v>28.011721611721612</v>
      </c>
    </row>
    <row r="111" spans="1:16" ht="18" customHeight="1" x14ac:dyDescent="0.25">
      <c r="A111" s="683" t="s">
        <v>37</v>
      </c>
      <c r="B111" s="36" t="s">
        <v>168</v>
      </c>
      <c r="C111" s="37" t="s">
        <v>63</v>
      </c>
      <c r="D111" s="38">
        <v>269.29824561403512</v>
      </c>
      <c r="E111" s="38">
        <v>308.0555555555556</v>
      </c>
      <c r="F111" s="38">
        <v>344.87179487179492</v>
      </c>
      <c r="G111" s="38">
        <v>275.32407407407413</v>
      </c>
      <c r="H111" s="38">
        <v>234.58333333333334</v>
      </c>
      <c r="I111" s="38">
        <v>269.58333333333337</v>
      </c>
      <c r="J111" s="38">
        <v>283.33333333333331</v>
      </c>
      <c r="K111" s="38">
        <v>248.48958333333334</v>
      </c>
      <c r="L111" s="38">
        <v>246.6</v>
      </c>
      <c r="M111" s="38">
        <v>275.69444444444446</v>
      </c>
      <c r="N111" s="38">
        <v>272.22222222222223</v>
      </c>
      <c r="O111" s="38">
        <v>300.55555555555554</v>
      </c>
      <c r="P111" s="39">
        <f t="shared" si="6"/>
        <v>277.38428963925122</v>
      </c>
    </row>
    <row r="112" spans="1:16" ht="18" customHeight="1" x14ac:dyDescent="0.25">
      <c r="A112" s="684"/>
      <c r="B112" s="36" t="s">
        <v>169</v>
      </c>
      <c r="C112" s="37" t="s">
        <v>63</v>
      </c>
      <c r="D112" s="38">
        <v>175.94736842105263</v>
      </c>
      <c r="E112" s="38">
        <v>208.06666666666669</v>
      </c>
      <c r="F112" s="38">
        <v>242.05128205128207</v>
      </c>
      <c r="G112" s="38">
        <v>175.64814814814815</v>
      </c>
      <c r="H112" s="38">
        <v>165.10416666666666</v>
      </c>
      <c r="I112" s="38">
        <v>168.08333333333334</v>
      </c>
      <c r="J112" s="38">
        <v>195.04629629629628</v>
      </c>
      <c r="K112" s="38">
        <v>189.84375</v>
      </c>
      <c r="L112" s="38">
        <v>168.75</v>
      </c>
      <c r="M112" s="38">
        <v>203.33333333333334</v>
      </c>
      <c r="N112" s="38">
        <v>197.95833333333334</v>
      </c>
      <c r="O112" s="38">
        <v>203.97777777777779</v>
      </c>
      <c r="P112" s="39">
        <f t="shared" si="6"/>
        <v>191.15087133565751</v>
      </c>
    </row>
    <row r="113" spans="1:16" ht="18" customHeight="1" x14ac:dyDescent="0.25">
      <c r="A113" s="685"/>
      <c r="B113" s="36" t="s">
        <v>170</v>
      </c>
      <c r="C113" s="37" t="s">
        <v>63</v>
      </c>
      <c r="D113" s="38">
        <v>111.07894736842105</v>
      </c>
      <c r="E113" s="38">
        <v>124.41666666666666</v>
      </c>
      <c r="F113" s="38">
        <v>134.87179487179489</v>
      </c>
      <c r="G113" s="38">
        <v>101.94444444444444</v>
      </c>
      <c r="H113" s="38">
        <v>97.770833333333329</v>
      </c>
      <c r="I113" s="38">
        <v>97.135416666666657</v>
      </c>
      <c r="J113" s="38">
        <v>117.94444444444444</v>
      </c>
      <c r="K113" s="38">
        <v>98.40625</v>
      </c>
      <c r="L113" s="38">
        <v>101.83333333333333</v>
      </c>
      <c r="M113" s="38">
        <v>126.52083333333333</v>
      </c>
      <c r="N113" s="38">
        <v>121.125</v>
      </c>
      <c r="O113" s="38">
        <v>108.94444444444444</v>
      </c>
      <c r="P113" s="39">
        <f t="shared" si="6"/>
        <v>111.83270074224021</v>
      </c>
    </row>
    <row r="114" spans="1:16" ht="18" customHeight="1" x14ac:dyDescent="0.25">
      <c r="A114" s="683" t="s">
        <v>171</v>
      </c>
      <c r="B114" s="36" t="s">
        <v>54</v>
      </c>
      <c r="C114" s="37" t="s">
        <v>63</v>
      </c>
      <c r="D114" s="38">
        <v>29.285714285714285</v>
      </c>
      <c r="E114" s="38">
        <v>40</v>
      </c>
      <c r="F114" s="38">
        <v>35</v>
      </c>
      <c r="G114" s="38">
        <v>32</v>
      </c>
      <c r="H114" s="38"/>
      <c r="I114" s="38">
        <v>27.5</v>
      </c>
      <c r="J114" s="38">
        <v>23.333333333333332</v>
      </c>
      <c r="K114" s="38">
        <v>35</v>
      </c>
      <c r="L114" s="38"/>
      <c r="M114" s="38"/>
      <c r="N114" s="38"/>
      <c r="O114" s="38"/>
      <c r="P114" s="39">
        <f t="shared" si="6"/>
        <v>31.731292517006803</v>
      </c>
    </row>
    <row r="115" spans="1:16" ht="18" customHeight="1" x14ac:dyDescent="0.25">
      <c r="A115" s="684"/>
      <c r="B115" s="36" t="s">
        <v>172</v>
      </c>
      <c r="C115" s="37" t="s">
        <v>63</v>
      </c>
      <c r="D115" s="38">
        <v>18.566666666666666</v>
      </c>
      <c r="E115" s="38">
        <v>18.666666666666668</v>
      </c>
      <c r="F115" s="38">
        <v>13.787878787878789</v>
      </c>
      <c r="G115" s="38">
        <v>13.166666666666666</v>
      </c>
      <c r="H115" s="38">
        <v>8.1111111111111125</v>
      </c>
      <c r="I115" s="38">
        <v>9.8000000000000007</v>
      </c>
      <c r="J115" s="38">
        <v>10.395061728395062</v>
      </c>
      <c r="K115" s="38">
        <v>11</v>
      </c>
      <c r="L115" s="38"/>
      <c r="M115" s="38"/>
      <c r="N115" s="38"/>
      <c r="O115" s="38"/>
      <c r="P115" s="39">
        <f t="shared" si="6"/>
        <v>12.93675645342312</v>
      </c>
    </row>
    <row r="116" spans="1:16" ht="18" customHeight="1" x14ac:dyDescent="0.25">
      <c r="A116" s="684"/>
      <c r="B116" s="36" t="s">
        <v>173</v>
      </c>
      <c r="C116" s="37"/>
      <c r="D116" s="38">
        <v>25</v>
      </c>
      <c r="E116" s="38">
        <v>22.678571428571427</v>
      </c>
      <c r="F116" s="38">
        <v>23.205128205128201</v>
      </c>
      <c r="G116" s="38">
        <v>26.875</v>
      </c>
      <c r="H116" s="38">
        <v>20.714285714285715</v>
      </c>
      <c r="I116" s="38">
        <v>10</v>
      </c>
      <c r="J116" s="38">
        <v>20</v>
      </c>
      <c r="K116" s="38">
        <v>15</v>
      </c>
      <c r="L116" s="38"/>
      <c r="M116" s="38"/>
      <c r="N116" s="38"/>
      <c r="O116" s="38"/>
      <c r="P116" s="39">
        <f t="shared" si="6"/>
        <v>20.434123168498168</v>
      </c>
    </row>
    <row r="117" spans="1:16" ht="18" customHeight="1" x14ac:dyDescent="0.25">
      <c r="A117" s="684"/>
      <c r="B117" s="36" t="s">
        <v>174</v>
      </c>
      <c r="C117" s="37" t="s">
        <v>63</v>
      </c>
      <c r="D117" s="38">
        <v>10</v>
      </c>
      <c r="E117" s="38">
        <v>10</v>
      </c>
      <c r="F117" s="38"/>
      <c r="G117" s="38">
        <v>8.3333333333333339</v>
      </c>
      <c r="H117" s="38">
        <v>7.1770833333333339</v>
      </c>
      <c r="I117" s="38">
        <v>5.7916666666666661</v>
      </c>
      <c r="J117" s="38">
        <v>6.3580246913580236</v>
      </c>
      <c r="K117" s="38">
        <v>7.2857142857142856</v>
      </c>
      <c r="L117" s="38">
        <v>7.583333333333333</v>
      </c>
      <c r="M117" s="38"/>
      <c r="N117" s="38">
        <v>12.5</v>
      </c>
      <c r="O117" s="38"/>
      <c r="P117" s="39">
        <f t="shared" si="6"/>
        <v>8.3365728493043321</v>
      </c>
    </row>
    <row r="118" spans="1:16" ht="18" customHeight="1" x14ac:dyDescent="0.25">
      <c r="A118" s="684"/>
      <c r="B118" s="36" t="s">
        <v>175</v>
      </c>
      <c r="C118" s="37" t="s">
        <v>63</v>
      </c>
      <c r="D118" s="38"/>
      <c r="E118" s="38"/>
      <c r="F118" s="38"/>
      <c r="G118" s="38"/>
      <c r="H118" s="38">
        <v>10</v>
      </c>
      <c r="I118" s="38">
        <v>11.875</v>
      </c>
      <c r="J118" s="38">
        <v>13</v>
      </c>
      <c r="K118" s="38"/>
      <c r="L118" s="38"/>
      <c r="M118" s="38"/>
      <c r="N118" s="38"/>
      <c r="O118" s="38"/>
      <c r="P118" s="39">
        <f t="shared" si="6"/>
        <v>11.625</v>
      </c>
    </row>
    <row r="119" spans="1:16" ht="18" customHeight="1" x14ac:dyDescent="0.25">
      <c r="A119" s="684"/>
      <c r="B119" s="36" t="s">
        <v>176</v>
      </c>
      <c r="C119" s="37" t="s">
        <v>63</v>
      </c>
      <c r="D119" s="38"/>
      <c r="E119" s="38">
        <v>36.875</v>
      </c>
      <c r="F119" s="38">
        <v>50</v>
      </c>
      <c r="G119" s="38">
        <v>35</v>
      </c>
      <c r="H119" s="38">
        <v>29.895833333333336</v>
      </c>
      <c r="I119" s="38">
        <v>26.302083333333329</v>
      </c>
      <c r="J119" s="38">
        <v>23.592592592592595</v>
      </c>
      <c r="K119" s="38">
        <v>23.635416666666668</v>
      </c>
      <c r="L119" s="38">
        <v>26.441666666666663</v>
      </c>
      <c r="M119" s="38">
        <v>33</v>
      </c>
      <c r="N119" s="38">
        <v>38.763888888888886</v>
      </c>
      <c r="O119" s="38">
        <v>43.125</v>
      </c>
      <c r="P119" s="39">
        <f t="shared" si="6"/>
        <v>33.330134680134684</v>
      </c>
    </row>
    <row r="120" spans="1:16" ht="18" customHeight="1" x14ac:dyDescent="0.25">
      <c r="A120" s="64"/>
      <c r="B120" s="36" t="s">
        <v>38</v>
      </c>
      <c r="C120" s="37" t="s">
        <v>80</v>
      </c>
      <c r="D120" s="38">
        <v>58</v>
      </c>
      <c r="E120" s="38">
        <v>71.466666666666669</v>
      </c>
      <c r="F120" s="38">
        <v>89.487179487179475</v>
      </c>
      <c r="G120" s="38">
        <v>96.166666666666671</v>
      </c>
      <c r="H120" s="38">
        <v>70.875</v>
      </c>
      <c r="I120" s="38">
        <v>79.875</v>
      </c>
      <c r="J120" s="38">
        <v>117.33333333333333</v>
      </c>
      <c r="K120" s="38">
        <v>104.4375</v>
      </c>
      <c r="L120" s="38">
        <v>102.4</v>
      </c>
      <c r="M120" s="38">
        <v>91.229166666666671</v>
      </c>
      <c r="N120" s="38">
        <v>77.916666666666671</v>
      </c>
      <c r="O120" s="38">
        <v>66.333333333333329</v>
      </c>
      <c r="P120" s="39">
        <f>AVERAGE(D120:O120)</f>
        <v>85.460042735042734</v>
      </c>
    </row>
    <row r="121" spans="1:16" ht="18" customHeight="1" x14ac:dyDescent="0.25">
      <c r="A121" s="683" t="s">
        <v>60</v>
      </c>
      <c r="B121" s="36" t="s">
        <v>177</v>
      </c>
      <c r="C121" s="37" t="s">
        <v>63</v>
      </c>
      <c r="D121" s="38">
        <v>30.978070175438599</v>
      </c>
      <c r="E121" s="38">
        <v>30.8</v>
      </c>
      <c r="F121" s="38">
        <v>31.903846153846153</v>
      </c>
      <c r="G121" s="38">
        <v>31</v>
      </c>
      <c r="H121" s="38">
        <v>31.96875</v>
      </c>
      <c r="I121" s="38">
        <v>32.552083333333329</v>
      </c>
      <c r="J121" s="38">
        <v>32.43518518518519</v>
      </c>
      <c r="K121" s="38">
        <v>31.302083333333336</v>
      </c>
      <c r="L121" s="38">
        <v>33.825000000000003</v>
      </c>
      <c r="M121" s="38">
        <v>33.583333333333336</v>
      </c>
      <c r="N121" s="38">
        <v>32.618055555555557</v>
      </c>
      <c r="O121" s="38">
        <v>34.049999999999997</v>
      </c>
      <c r="P121" s="39">
        <f t="shared" si="6"/>
        <v>32.251367255835454</v>
      </c>
    </row>
    <row r="122" spans="1:16" ht="18" customHeight="1" x14ac:dyDescent="0.25">
      <c r="A122" s="685"/>
      <c r="B122" s="36" t="s">
        <v>178</v>
      </c>
      <c r="C122" s="37"/>
      <c r="D122" s="38">
        <v>20.236842105263158</v>
      </c>
      <c r="E122" s="38">
        <v>20.186666666666664</v>
      </c>
      <c r="F122" s="38">
        <v>20.271794871794871</v>
      </c>
      <c r="G122" s="38">
        <v>20.225925925925925</v>
      </c>
      <c r="H122" s="38">
        <v>19.854166666666668</v>
      </c>
      <c r="I122" s="38">
        <v>19.6875</v>
      </c>
      <c r="J122" s="38">
        <v>19.99074074074074</v>
      </c>
      <c r="K122" s="38">
        <v>19.59375</v>
      </c>
      <c r="L122" s="38">
        <v>21.925000000000001</v>
      </c>
      <c r="M122" s="38">
        <v>20.516666666666666</v>
      </c>
      <c r="N122" s="38">
        <v>21.659722222222218</v>
      </c>
      <c r="O122" s="38">
        <v>22.383333333333333</v>
      </c>
      <c r="P122" s="39">
        <f t="shared" si="6"/>
        <v>20.544342433273354</v>
      </c>
    </row>
    <row r="123" spans="1:16" ht="18" customHeight="1" x14ac:dyDescent="0.25">
      <c r="A123" s="64"/>
      <c r="B123" s="36" t="s">
        <v>61</v>
      </c>
      <c r="C123" s="37" t="s">
        <v>81</v>
      </c>
      <c r="D123" s="38">
        <v>40</v>
      </c>
      <c r="E123" s="38">
        <v>48.161111111111111</v>
      </c>
      <c r="F123" s="38">
        <v>51.743589743589752</v>
      </c>
      <c r="G123" s="38">
        <v>39.666666666666664</v>
      </c>
      <c r="H123" s="38">
        <v>34.822916666666664</v>
      </c>
      <c r="I123" s="38">
        <v>35.4375</v>
      </c>
      <c r="J123" s="38">
        <v>34.916666666666664</v>
      </c>
      <c r="K123" s="38">
        <v>34.125</v>
      </c>
      <c r="L123" s="38">
        <v>33.799999999999997</v>
      </c>
      <c r="M123" s="38">
        <v>35.208333333333336</v>
      </c>
      <c r="N123" s="38">
        <v>35.729166666666664</v>
      </c>
      <c r="O123" s="38">
        <v>40.005555555555553</v>
      </c>
      <c r="P123" s="39">
        <f t="shared" si="6"/>
        <v>38.634708867521368</v>
      </c>
    </row>
    <row r="124" spans="1:16" x14ac:dyDescent="0.25">
      <c r="B124" s="15"/>
      <c r="C124" s="22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4"/>
    </row>
    <row r="125" spans="1:16" x14ac:dyDescent="0.25">
      <c r="B125" s="15"/>
      <c r="C125" s="22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4"/>
    </row>
    <row r="126" spans="1:16" ht="32.25" customHeight="1" x14ac:dyDescent="0.3">
      <c r="B126" s="686" t="str">
        <f>B2</f>
        <v xml:space="preserve"> Precios Promedios Minorista Mensuales por Productos de los Principales Mercados de  Santo Domingo</v>
      </c>
      <c r="C126" s="686"/>
      <c r="D126" s="686"/>
      <c r="E126" s="686"/>
      <c r="F126" s="686"/>
      <c r="G126" s="686"/>
      <c r="H126" s="686"/>
      <c r="I126" s="686"/>
      <c r="J126" s="686"/>
      <c r="K126" s="686"/>
      <c r="L126" s="686"/>
      <c r="M126" s="686"/>
      <c r="N126" s="686"/>
      <c r="O126" s="686"/>
      <c r="P126" s="686"/>
    </row>
    <row r="127" spans="1:16" ht="18" customHeight="1" x14ac:dyDescent="0.3">
      <c r="B127" s="686" t="str">
        <f>B3</f>
        <v>Enero-Diciembre 2020, (En RD$)</v>
      </c>
      <c r="C127" s="686"/>
      <c r="D127" s="686"/>
      <c r="E127" s="686"/>
      <c r="F127" s="686"/>
      <c r="G127" s="686"/>
      <c r="H127" s="686"/>
      <c r="I127" s="686"/>
      <c r="J127" s="686"/>
      <c r="K127" s="686"/>
      <c r="L127" s="686"/>
      <c r="M127" s="686"/>
      <c r="N127" s="686"/>
      <c r="O127" s="686"/>
      <c r="P127" s="686"/>
    </row>
    <row r="128" spans="1:16" ht="3" customHeight="1" x14ac:dyDescent="0.25">
      <c r="B128" s="8"/>
      <c r="C128" s="5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31" x14ac:dyDescent="0.25">
      <c r="A129" s="706" t="s">
        <v>0</v>
      </c>
      <c r="B129" s="708" t="s">
        <v>192</v>
      </c>
      <c r="C129" s="119" t="s">
        <v>41</v>
      </c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20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31" ht="16.5" customHeight="1" x14ac:dyDescent="0.25">
      <c r="A130" s="707"/>
      <c r="B130" s="709"/>
      <c r="C130" s="121" t="s">
        <v>85</v>
      </c>
      <c r="D130" s="121" t="s">
        <v>1</v>
      </c>
      <c r="E130" s="121" t="s">
        <v>2</v>
      </c>
      <c r="F130" s="121" t="s">
        <v>3</v>
      </c>
      <c r="G130" s="121" t="s">
        <v>4</v>
      </c>
      <c r="H130" s="121" t="s">
        <v>5</v>
      </c>
      <c r="I130" s="121" t="s">
        <v>6</v>
      </c>
      <c r="J130" s="121" t="s">
        <v>7</v>
      </c>
      <c r="K130" s="121" t="s">
        <v>8</v>
      </c>
      <c r="L130" s="121" t="s">
        <v>9</v>
      </c>
      <c r="M130" s="121" t="s">
        <v>10</v>
      </c>
      <c r="N130" s="121" t="s">
        <v>11</v>
      </c>
      <c r="O130" s="121" t="s">
        <v>12</v>
      </c>
      <c r="P130" s="122" t="s">
        <v>13</v>
      </c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31" s="32" customFormat="1" ht="17.25" customHeight="1" x14ac:dyDescent="0.25">
      <c r="A131" s="94" t="s">
        <v>64</v>
      </c>
      <c r="C131" s="95"/>
      <c r="D131" s="95"/>
      <c r="E131" s="95"/>
      <c r="F131" s="96"/>
      <c r="G131" s="95"/>
      <c r="H131" s="97"/>
      <c r="I131" s="97"/>
      <c r="J131" s="97"/>
      <c r="K131" s="98"/>
      <c r="L131" s="95"/>
      <c r="M131" s="96"/>
      <c r="N131" s="95"/>
      <c r="O131" s="95"/>
      <c r="P131" s="51"/>
    </row>
    <row r="132" spans="1:31" ht="18.75" customHeight="1" x14ac:dyDescent="0.25">
      <c r="A132" s="689" t="s">
        <v>179</v>
      </c>
      <c r="B132" s="36" t="s">
        <v>180</v>
      </c>
      <c r="C132" s="37" t="s">
        <v>14</v>
      </c>
      <c r="D132" s="38">
        <v>110.89473684210526</v>
      </c>
      <c r="E132" s="38">
        <v>110</v>
      </c>
      <c r="F132" s="38">
        <v>108.99487179487178</v>
      </c>
      <c r="G132" s="38">
        <v>110.30555555555556</v>
      </c>
      <c r="H132" s="38">
        <v>111.375</v>
      </c>
      <c r="I132" s="38">
        <v>113.625</v>
      </c>
      <c r="J132" s="38">
        <v>114.11111111111111</v>
      </c>
      <c r="K132" s="38">
        <v>115.625</v>
      </c>
      <c r="L132" s="38">
        <v>114.4</v>
      </c>
      <c r="M132" s="38">
        <v>115.25</v>
      </c>
      <c r="N132" s="38">
        <v>120.41666666666667</v>
      </c>
      <c r="O132" s="38">
        <v>123.73333333333333</v>
      </c>
      <c r="P132" s="39">
        <f>AVERAGE(D132:O132)</f>
        <v>114.06093960863699</v>
      </c>
    </row>
    <row r="133" spans="1:31" ht="18.75" customHeight="1" x14ac:dyDescent="0.25">
      <c r="A133" s="690"/>
      <c r="B133" s="36" t="s">
        <v>181</v>
      </c>
      <c r="C133" s="37" t="s">
        <v>14</v>
      </c>
      <c r="D133" s="38">
        <v>110.89473684210526</v>
      </c>
      <c r="E133" s="38">
        <v>109.66666666666667</v>
      </c>
      <c r="F133" s="38">
        <v>108.99487179487178</v>
      </c>
      <c r="G133" s="38">
        <v>110.30555555555556</v>
      </c>
      <c r="H133" s="38">
        <v>111.375</v>
      </c>
      <c r="I133" s="38">
        <v>113.625</v>
      </c>
      <c r="J133" s="38">
        <v>114.11111111111111</v>
      </c>
      <c r="K133" s="38">
        <v>115.625</v>
      </c>
      <c r="L133" s="38">
        <v>114.4</v>
      </c>
      <c r="M133" s="38">
        <v>115.25</v>
      </c>
      <c r="N133" s="38">
        <v>120.41666666666667</v>
      </c>
      <c r="O133" s="38">
        <v>123.73333333333333</v>
      </c>
      <c r="P133" s="39">
        <f t="shared" ref="P133:P138" si="7">AVERAGE(D133:O133)</f>
        <v>114.03316183085921</v>
      </c>
    </row>
    <row r="134" spans="1:31" ht="18.75" customHeight="1" x14ac:dyDescent="0.25">
      <c r="A134" s="690"/>
      <c r="B134" s="36" t="s">
        <v>182</v>
      </c>
      <c r="C134" s="37" t="s">
        <v>14</v>
      </c>
      <c r="D134" s="38">
        <v>76.178947368421063</v>
      </c>
      <c r="E134" s="38">
        <v>75.759999999999991</v>
      </c>
      <c r="F134" s="38">
        <v>76.14871794871793</v>
      </c>
      <c r="G134" s="38">
        <v>76.811111111111103</v>
      </c>
      <c r="H134" s="38">
        <v>78</v>
      </c>
      <c r="I134" s="38">
        <v>79.449999999999989</v>
      </c>
      <c r="J134" s="38">
        <v>79.022222222222211</v>
      </c>
      <c r="K134" s="38">
        <v>79.324999999999989</v>
      </c>
      <c r="L134" s="38">
        <v>78.38000000000001</v>
      </c>
      <c r="M134" s="38">
        <v>80.36666666666666</v>
      </c>
      <c r="N134" s="38">
        <v>83.483333333333334</v>
      </c>
      <c r="O134" s="38">
        <v>85.573333333333323</v>
      </c>
      <c r="P134" s="39">
        <f t="shared" si="7"/>
        <v>79.041610998650469</v>
      </c>
    </row>
    <row r="135" spans="1:31" ht="18.75" customHeight="1" x14ac:dyDescent="0.25">
      <c r="A135" s="690"/>
      <c r="B135" s="36" t="s">
        <v>183</v>
      </c>
      <c r="C135" s="37" t="s">
        <v>14</v>
      </c>
      <c r="D135" s="38">
        <v>112.15789473684211</v>
      </c>
      <c r="E135" s="38">
        <v>113.33333333333333</v>
      </c>
      <c r="F135" s="38">
        <v>115.34358974358973</v>
      </c>
      <c r="G135" s="38">
        <v>116.47777777777777</v>
      </c>
      <c r="H135" s="38">
        <v>114.9875</v>
      </c>
      <c r="I135" s="38">
        <v>119.125</v>
      </c>
      <c r="J135" s="38">
        <v>121.77777777777777</v>
      </c>
      <c r="K135" s="38">
        <v>116.6875</v>
      </c>
      <c r="L135" s="38">
        <v>114.45</v>
      </c>
      <c r="M135" s="38">
        <v>119.875</v>
      </c>
      <c r="N135" s="38">
        <v>121</v>
      </c>
      <c r="O135" s="38">
        <v>121.35555555555557</v>
      </c>
      <c r="P135" s="39">
        <f t="shared" si="7"/>
        <v>117.21424407707303</v>
      </c>
    </row>
    <row r="136" spans="1:31" ht="18.75" customHeight="1" x14ac:dyDescent="0.25">
      <c r="A136" s="683" t="s">
        <v>184</v>
      </c>
      <c r="B136" s="36" t="s">
        <v>185</v>
      </c>
      <c r="C136" s="37" t="s">
        <v>14</v>
      </c>
      <c r="D136" s="38">
        <v>85.578947368421041</v>
      </c>
      <c r="E136" s="38">
        <v>85.906666666666695</v>
      </c>
      <c r="F136" s="38">
        <v>84.876923076923063</v>
      </c>
      <c r="G136" s="38">
        <v>85.366666666666674</v>
      </c>
      <c r="H136" s="38">
        <v>85.575000000000003</v>
      </c>
      <c r="I136" s="38">
        <v>87.075000000000003</v>
      </c>
      <c r="J136" s="38">
        <v>86.577777777777783</v>
      </c>
      <c r="K136" s="38">
        <v>86</v>
      </c>
      <c r="L136" s="38">
        <v>86.780000000000015</v>
      </c>
      <c r="M136" s="38">
        <v>87.366666666666674</v>
      </c>
      <c r="N136" s="38">
        <v>89.09999999999998</v>
      </c>
      <c r="O136" s="38">
        <v>90.64</v>
      </c>
      <c r="P136" s="39">
        <f t="shared" si="7"/>
        <v>86.736970685260175</v>
      </c>
    </row>
    <row r="137" spans="1:31" ht="18.75" customHeight="1" x14ac:dyDescent="0.25">
      <c r="A137" s="684"/>
      <c r="B137" s="36" t="s">
        <v>186</v>
      </c>
      <c r="C137" s="37" t="s">
        <v>14</v>
      </c>
      <c r="D137" s="38">
        <v>77.347368421052622</v>
      </c>
      <c r="E137" s="38">
        <v>77.799999999999983</v>
      </c>
      <c r="F137" s="38">
        <v>77.892307692307682</v>
      </c>
      <c r="G137" s="38">
        <v>78.083333333333314</v>
      </c>
      <c r="H137" s="38">
        <v>78.649999999999991</v>
      </c>
      <c r="I137" s="38">
        <v>79.3</v>
      </c>
      <c r="J137" s="38">
        <v>79.622222222222206</v>
      </c>
      <c r="K137" s="38">
        <v>79.125</v>
      </c>
      <c r="L137" s="38">
        <v>78.260000000000005</v>
      </c>
      <c r="M137" s="38">
        <v>79.316666666666677</v>
      </c>
      <c r="N137" s="38">
        <v>81.599999999999994</v>
      </c>
      <c r="O137" s="38">
        <v>87.65333333333335</v>
      </c>
      <c r="P137" s="39">
        <f t="shared" si="7"/>
        <v>79.554185972409655</v>
      </c>
    </row>
    <row r="138" spans="1:31" ht="18.75" customHeight="1" x14ac:dyDescent="0.25">
      <c r="A138" s="685"/>
      <c r="B138" s="36" t="s">
        <v>187</v>
      </c>
      <c r="C138" s="37" t="s">
        <v>14</v>
      </c>
      <c r="D138" s="38">
        <v>95.3894736842105</v>
      </c>
      <c r="E138" s="38">
        <v>94.026666666666671</v>
      </c>
      <c r="F138" s="38">
        <v>93.820512820512803</v>
      </c>
      <c r="G138" s="38">
        <v>93.638888888888886</v>
      </c>
      <c r="H138" s="38">
        <v>94.275000000000006</v>
      </c>
      <c r="I138" s="38">
        <v>94.875</v>
      </c>
      <c r="J138" s="38">
        <v>94.111111111111114</v>
      </c>
      <c r="K138" s="38">
        <v>93.825000000000003</v>
      </c>
      <c r="L138" s="38">
        <v>94.700000000000017</v>
      </c>
      <c r="M138" s="38">
        <v>96.983333333333334</v>
      </c>
      <c r="N138" s="38">
        <v>92.350000000000009</v>
      </c>
      <c r="O138" s="38">
        <v>100.06666666666666</v>
      </c>
      <c r="P138" s="39">
        <f t="shared" si="7"/>
        <v>94.838471097615823</v>
      </c>
    </row>
    <row r="139" spans="1:31" s="32" customFormat="1" ht="18.75" customHeight="1" x14ac:dyDescent="0.25">
      <c r="A139" s="63" t="s">
        <v>65</v>
      </c>
      <c r="C139" s="55"/>
      <c r="D139" s="45"/>
      <c r="E139" s="50"/>
      <c r="F139" s="56"/>
      <c r="G139" s="57"/>
      <c r="H139" s="58"/>
      <c r="I139" s="45"/>
      <c r="J139" s="45"/>
      <c r="K139" s="45"/>
      <c r="L139" s="45"/>
      <c r="M139" s="45"/>
      <c r="N139" s="59"/>
      <c r="O139" s="59"/>
      <c r="P139" s="46"/>
    </row>
    <row r="140" spans="1:31" ht="18.75" customHeight="1" x14ac:dyDescent="0.25">
      <c r="A140" s="683" t="s">
        <v>188</v>
      </c>
      <c r="B140" s="36" t="s">
        <v>189</v>
      </c>
      <c r="C140" s="37" t="s">
        <v>14</v>
      </c>
      <c r="D140" s="38">
        <v>43.578947368421055</v>
      </c>
      <c r="E140" s="38">
        <v>40.366666666666667</v>
      </c>
      <c r="F140" s="38">
        <v>35.807692307692307</v>
      </c>
      <c r="G140" s="38">
        <v>33.055555555555557</v>
      </c>
      <c r="H140" s="38">
        <v>26.25</v>
      </c>
      <c r="I140" s="38">
        <v>41.1875</v>
      </c>
      <c r="J140" s="38">
        <v>47.555555555555557</v>
      </c>
      <c r="K140" s="38">
        <v>36.875</v>
      </c>
      <c r="L140" s="38">
        <v>39.049999999999997</v>
      </c>
      <c r="M140" s="38">
        <v>45.958333333333336</v>
      </c>
      <c r="N140" s="38">
        <v>48</v>
      </c>
      <c r="O140" s="38">
        <v>47</v>
      </c>
      <c r="P140" s="39">
        <f>AVERAGE(D140:O140)</f>
        <v>40.390437565602035</v>
      </c>
    </row>
    <row r="141" spans="1:31" ht="18.75" customHeight="1" x14ac:dyDescent="0.25">
      <c r="A141" s="685"/>
      <c r="B141" s="36" t="s">
        <v>190</v>
      </c>
      <c r="C141" s="37" t="s">
        <v>14</v>
      </c>
      <c r="D141" s="38">
        <v>57.70000000000001</v>
      </c>
      <c r="E141" s="38">
        <v>52.519999999999989</v>
      </c>
      <c r="F141" s="38">
        <v>48.600000000000009</v>
      </c>
      <c r="G141" s="38">
        <v>46.177777777777777</v>
      </c>
      <c r="H141" s="38">
        <v>38.074999999999996</v>
      </c>
      <c r="I141" s="38">
        <v>52.249999999999993</v>
      </c>
      <c r="J141" s="38">
        <v>60.444444444444443</v>
      </c>
      <c r="K141" s="38">
        <v>50.424999999999997</v>
      </c>
      <c r="L141" s="38">
        <v>50.999999999999993</v>
      </c>
      <c r="M141" s="38">
        <v>59.587500000000006</v>
      </c>
      <c r="N141" s="38">
        <v>65.583333333333329</v>
      </c>
      <c r="O141" s="38">
        <v>66.040000000000006</v>
      </c>
      <c r="P141" s="39">
        <f>AVERAGE(D141:O141)</f>
        <v>54.033587962962962</v>
      </c>
    </row>
    <row r="142" spans="1:31" ht="18.75" customHeight="1" x14ac:dyDescent="0.25">
      <c r="A142" s="64"/>
      <c r="B142" s="36" t="s">
        <v>97</v>
      </c>
      <c r="C142" s="37" t="s">
        <v>63</v>
      </c>
      <c r="D142" s="44">
        <v>5.8421052631578947</v>
      </c>
      <c r="E142" s="38">
        <v>5.9733333333333327</v>
      </c>
      <c r="F142" s="38">
        <v>5.4512820512820515</v>
      </c>
      <c r="G142" s="38">
        <v>5.6888888888888882</v>
      </c>
      <c r="H142" s="38">
        <v>5.125</v>
      </c>
      <c r="I142" s="38">
        <v>5</v>
      </c>
      <c r="J142" s="44">
        <v>5</v>
      </c>
      <c r="K142" s="44">
        <v>5</v>
      </c>
      <c r="L142" s="38">
        <v>5.42</v>
      </c>
      <c r="M142" s="38">
        <v>6</v>
      </c>
      <c r="N142" s="38">
        <v>6.2333333333333343</v>
      </c>
      <c r="O142" s="38">
        <v>6.95</v>
      </c>
      <c r="P142" s="39">
        <f>AVERAGE(D142:O142)</f>
        <v>5.6403285724996257</v>
      </c>
    </row>
    <row r="143" spans="1:31" ht="7.5" customHeight="1" x14ac:dyDescent="0.25">
      <c r="B143" s="18"/>
      <c r="C143" s="1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P143" s="2"/>
    </row>
    <row r="144" spans="1:31" x14ac:dyDescent="0.25">
      <c r="A144" s="7" t="s">
        <v>84</v>
      </c>
      <c r="C144" s="10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1:16" ht="14.25" customHeight="1" x14ac:dyDescent="0.25">
      <c r="A145" s="9" t="s">
        <v>191</v>
      </c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6" x14ac:dyDescent="0.25">
      <c r="B146" s="11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6" x14ac:dyDescent="0.25">
      <c r="B147" s="11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1:16" x14ac:dyDescent="0.25">
      <c r="B148" s="11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6" x14ac:dyDescent="0.25">
      <c r="B149" s="11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6" x14ac:dyDescent="0.25">
      <c r="B150" s="11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x14ac:dyDescent="0.25">
      <c r="B151" s="11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x14ac:dyDescent="0.25">
      <c r="B152" s="11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x14ac:dyDescent="0.25">
      <c r="B153" s="11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6" x14ac:dyDescent="0.25">
      <c r="B154" s="11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6" x14ac:dyDescent="0.25">
      <c r="B155" s="11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6" x14ac:dyDescent="0.25">
      <c r="B156" s="11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6" x14ac:dyDescent="0.25">
      <c r="B157" s="11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6" x14ac:dyDescent="0.25">
      <c r="B158" s="11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6" x14ac:dyDescent="0.25">
      <c r="B159" s="11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84" spans="20:20" x14ac:dyDescent="0.25">
      <c r="T184" t="s">
        <v>83</v>
      </c>
    </row>
  </sheetData>
  <mergeCells count="42">
    <mergeCell ref="A140:A141"/>
    <mergeCell ref="B126:P126"/>
    <mergeCell ref="B127:P127"/>
    <mergeCell ref="A132:A135"/>
    <mergeCell ref="A136:A138"/>
    <mergeCell ref="A129:A130"/>
    <mergeCell ref="B129:B130"/>
    <mergeCell ref="A106:A107"/>
    <mergeCell ref="A108:A109"/>
    <mergeCell ref="A111:A113"/>
    <mergeCell ref="A114:A119"/>
    <mergeCell ref="A121:A122"/>
    <mergeCell ref="A88:A92"/>
    <mergeCell ref="A93:A98"/>
    <mergeCell ref="A100:A101"/>
    <mergeCell ref="A102:A105"/>
    <mergeCell ref="A85:A86"/>
    <mergeCell ref="B85:B86"/>
    <mergeCell ref="A65:A66"/>
    <mergeCell ref="A69:A70"/>
    <mergeCell ref="A77:A78"/>
    <mergeCell ref="B82:P82"/>
    <mergeCell ref="B83:P83"/>
    <mergeCell ref="A49:A52"/>
    <mergeCell ref="A53:A54"/>
    <mergeCell ref="A56:A57"/>
    <mergeCell ref="A58:A61"/>
    <mergeCell ref="A43:A44"/>
    <mergeCell ref="B43:B44"/>
    <mergeCell ref="A25:A26"/>
    <mergeCell ref="A28:A30"/>
    <mergeCell ref="A34:A38"/>
    <mergeCell ref="B40:P40"/>
    <mergeCell ref="B41:P41"/>
    <mergeCell ref="A14:A19"/>
    <mergeCell ref="A20:A21"/>
    <mergeCell ref="B1:P1"/>
    <mergeCell ref="B2:P2"/>
    <mergeCell ref="B3:P3"/>
    <mergeCell ref="A8:A10"/>
    <mergeCell ref="A5:A6"/>
    <mergeCell ref="B5:B6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93"/>
  <sheetViews>
    <sheetView topLeftCell="A51" zoomScaleNormal="100" workbookViewId="0">
      <selection activeCell="D66" sqref="D66:O66"/>
    </sheetView>
  </sheetViews>
  <sheetFormatPr baseColWidth="10" defaultColWidth="11.42578125" defaultRowHeight="15" x14ac:dyDescent="0.25"/>
  <cols>
    <col min="1" max="1" width="19.140625" customWidth="1"/>
    <col min="2" max="2" width="18.5703125" customWidth="1"/>
    <col min="3" max="3" width="10.7109375" style="92" customWidth="1"/>
    <col min="4" max="15" width="8.140625" customWidth="1"/>
    <col min="16" max="16" width="9.5703125" customWidth="1"/>
    <col min="17" max="31" width="11.42578125" style="11"/>
    <col min="258" max="258" width="24.140625" customWidth="1"/>
    <col min="259" max="259" width="10.7109375" customWidth="1"/>
    <col min="260" max="271" width="8.140625" customWidth="1"/>
    <col min="272" max="272" width="6.85546875" customWidth="1"/>
    <col min="514" max="514" width="24.140625" customWidth="1"/>
    <col min="515" max="515" width="10.7109375" customWidth="1"/>
    <col min="516" max="527" width="8.140625" customWidth="1"/>
    <col min="528" max="528" width="6.85546875" customWidth="1"/>
    <col min="770" max="770" width="24.140625" customWidth="1"/>
    <col min="771" max="771" width="10.7109375" customWidth="1"/>
    <col min="772" max="783" width="8.140625" customWidth="1"/>
    <col min="784" max="784" width="6.85546875" customWidth="1"/>
    <col min="1026" max="1026" width="24.140625" customWidth="1"/>
    <col min="1027" max="1027" width="10.7109375" customWidth="1"/>
    <col min="1028" max="1039" width="8.140625" customWidth="1"/>
    <col min="1040" max="1040" width="6.85546875" customWidth="1"/>
    <col min="1282" max="1282" width="24.140625" customWidth="1"/>
    <col min="1283" max="1283" width="10.7109375" customWidth="1"/>
    <col min="1284" max="1295" width="8.140625" customWidth="1"/>
    <col min="1296" max="1296" width="6.85546875" customWidth="1"/>
    <col min="1538" max="1538" width="24.140625" customWidth="1"/>
    <col min="1539" max="1539" width="10.7109375" customWidth="1"/>
    <col min="1540" max="1551" width="8.140625" customWidth="1"/>
    <col min="1552" max="1552" width="6.85546875" customWidth="1"/>
    <col min="1794" max="1794" width="24.140625" customWidth="1"/>
    <col min="1795" max="1795" width="10.7109375" customWidth="1"/>
    <col min="1796" max="1807" width="8.140625" customWidth="1"/>
    <col min="1808" max="1808" width="6.85546875" customWidth="1"/>
    <col min="2050" max="2050" width="24.140625" customWidth="1"/>
    <col min="2051" max="2051" width="10.7109375" customWidth="1"/>
    <col min="2052" max="2063" width="8.140625" customWidth="1"/>
    <col min="2064" max="2064" width="6.85546875" customWidth="1"/>
    <col min="2306" max="2306" width="24.140625" customWidth="1"/>
    <col min="2307" max="2307" width="10.7109375" customWidth="1"/>
    <col min="2308" max="2319" width="8.140625" customWidth="1"/>
    <col min="2320" max="2320" width="6.85546875" customWidth="1"/>
    <col min="2562" max="2562" width="24.140625" customWidth="1"/>
    <col min="2563" max="2563" width="10.7109375" customWidth="1"/>
    <col min="2564" max="2575" width="8.140625" customWidth="1"/>
    <col min="2576" max="2576" width="6.85546875" customWidth="1"/>
    <col min="2818" max="2818" width="24.140625" customWidth="1"/>
    <col min="2819" max="2819" width="10.7109375" customWidth="1"/>
    <col min="2820" max="2831" width="8.140625" customWidth="1"/>
    <col min="2832" max="2832" width="6.85546875" customWidth="1"/>
    <col min="3074" max="3074" width="24.140625" customWidth="1"/>
    <col min="3075" max="3075" width="10.7109375" customWidth="1"/>
    <col min="3076" max="3087" width="8.140625" customWidth="1"/>
    <col min="3088" max="3088" width="6.85546875" customWidth="1"/>
    <col min="3330" max="3330" width="24.140625" customWidth="1"/>
    <col min="3331" max="3331" width="10.7109375" customWidth="1"/>
    <col min="3332" max="3343" width="8.140625" customWidth="1"/>
    <col min="3344" max="3344" width="6.85546875" customWidth="1"/>
    <col min="3586" max="3586" width="24.140625" customWidth="1"/>
    <col min="3587" max="3587" width="10.7109375" customWidth="1"/>
    <col min="3588" max="3599" width="8.140625" customWidth="1"/>
    <col min="3600" max="3600" width="6.85546875" customWidth="1"/>
    <col min="3842" max="3842" width="24.140625" customWidth="1"/>
    <col min="3843" max="3843" width="10.7109375" customWidth="1"/>
    <col min="3844" max="3855" width="8.140625" customWidth="1"/>
    <col min="3856" max="3856" width="6.85546875" customWidth="1"/>
    <col min="4098" max="4098" width="24.140625" customWidth="1"/>
    <col min="4099" max="4099" width="10.7109375" customWidth="1"/>
    <col min="4100" max="4111" width="8.140625" customWidth="1"/>
    <col min="4112" max="4112" width="6.85546875" customWidth="1"/>
    <col min="4354" max="4354" width="24.140625" customWidth="1"/>
    <col min="4355" max="4355" width="10.7109375" customWidth="1"/>
    <col min="4356" max="4367" width="8.140625" customWidth="1"/>
    <col min="4368" max="4368" width="6.85546875" customWidth="1"/>
    <col min="4610" max="4610" width="24.140625" customWidth="1"/>
    <col min="4611" max="4611" width="10.7109375" customWidth="1"/>
    <col min="4612" max="4623" width="8.140625" customWidth="1"/>
    <col min="4624" max="4624" width="6.85546875" customWidth="1"/>
    <col min="4866" max="4866" width="24.140625" customWidth="1"/>
    <col min="4867" max="4867" width="10.7109375" customWidth="1"/>
    <col min="4868" max="4879" width="8.140625" customWidth="1"/>
    <col min="4880" max="4880" width="6.85546875" customWidth="1"/>
    <col min="5122" max="5122" width="24.140625" customWidth="1"/>
    <col min="5123" max="5123" width="10.7109375" customWidth="1"/>
    <col min="5124" max="5135" width="8.140625" customWidth="1"/>
    <col min="5136" max="5136" width="6.85546875" customWidth="1"/>
    <col min="5378" max="5378" width="24.140625" customWidth="1"/>
    <col min="5379" max="5379" width="10.7109375" customWidth="1"/>
    <col min="5380" max="5391" width="8.140625" customWidth="1"/>
    <col min="5392" max="5392" width="6.85546875" customWidth="1"/>
    <col min="5634" max="5634" width="24.140625" customWidth="1"/>
    <col min="5635" max="5635" width="10.7109375" customWidth="1"/>
    <col min="5636" max="5647" width="8.140625" customWidth="1"/>
    <col min="5648" max="5648" width="6.85546875" customWidth="1"/>
    <col min="5890" max="5890" width="24.140625" customWidth="1"/>
    <col min="5891" max="5891" width="10.7109375" customWidth="1"/>
    <col min="5892" max="5903" width="8.140625" customWidth="1"/>
    <col min="5904" max="5904" width="6.85546875" customWidth="1"/>
    <col min="6146" max="6146" width="24.140625" customWidth="1"/>
    <col min="6147" max="6147" width="10.7109375" customWidth="1"/>
    <col min="6148" max="6159" width="8.140625" customWidth="1"/>
    <col min="6160" max="6160" width="6.85546875" customWidth="1"/>
    <col min="6402" max="6402" width="24.140625" customWidth="1"/>
    <col min="6403" max="6403" width="10.7109375" customWidth="1"/>
    <col min="6404" max="6415" width="8.140625" customWidth="1"/>
    <col min="6416" max="6416" width="6.85546875" customWidth="1"/>
    <col min="6658" max="6658" width="24.140625" customWidth="1"/>
    <col min="6659" max="6659" width="10.7109375" customWidth="1"/>
    <col min="6660" max="6671" width="8.140625" customWidth="1"/>
    <col min="6672" max="6672" width="6.85546875" customWidth="1"/>
    <col min="6914" max="6914" width="24.140625" customWidth="1"/>
    <col min="6915" max="6915" width="10.7109375" customWidth="1"/>
    <col min="6916" max="6927" width="8.140625" customWidth="1"/>
    <col min="6928" max="6928" width="6.85546875" customWidth="1"/>
    <col min="7170" max="7170" width="24.140625" customWidth="1"/>
    <col min="7171" max="7171" width="10.7109375" customWidth="1"/>
    <col min="7172" max="7183" width="8.140625" customWidth="1"/>
    <col min="7184" max="7184" width="6.85546875" customWidth="1"/>
    <col min="7426" max="7426" width="24.140625" customWidth="1"/>
    <col min="7427" max="7427" width="10.7109375" customWidth="1"/>
    <col min="7428" max="7439" width="8.140625" customWidth="1"/>
    <col min="7440" max="7440" width="6.85546875" customWidth="1"/>
    <col min="7682" max="7682" width="24.140625" customWidth="1"/>
    <col min="7683" max="7683" width="10.7109375" customWidth="1"/>
    <col min="7684" max="7695" width="8.140625" customWidth="1"/>
    <col min="7696" max="7696" width="6.85546875" customWidth="1"/>
    <col min="7938" max="7938" width="24.140625" customWidth="1"/>
    <col min="7939" max="7939" width="10.7109375" customWidth="1"/>
    <col min="7940" max="7951" width="8.140625" customWidth="1"/>
    <col min="7952" max="7952" width="6.85546875" customWidth="1"/>
    <col min="8194" max="8194" width="24.140625" customWidth="1"/>
    <col min="8195" max="8195" width="10.7109375" customWidth="1"/>
    <col min="8196" max="8207" width="8.140625" customWidth="1"/>
    <col min="8208" max="8208" width="6.85546875" customWidth="1"/>
    <col min="8450" max="8450" width="24.140625" customWidth="1"/>
    <col min="8451" max="8451" width="10.7109375" customWidth="1"/>
    <col min="8452" max="8463" width="8.140625" customWidth="1"/>
    <col min="8464" max="8464" width="6.85546875" customWidth="1"/>
    <col min="8706" max="8706" width="24.140625" customWidth="1"/>
    <col min="8707" max="8707" width="10.7109375" customWidth="1"/>
    <col min="8708" max="8719" width="8.140625" customWidth="1"/>
    <col min="8720" max="8720" width="6.85546875" customWidth="1"/>
    <col min="8962" max="8962" width="24.140625" customWidth="1"/>
    <col min="8963" max="8963" width="10.7109375" customWidth="1"/>
    <col min="8964" max="8975" width="8.140625" customWidth="1"/>
    <col min="8976" max="8976" width="6.85546875" customWidth="1"/>
    <col min="9218" max="9218" width="24.140625" customWidth="1"/>
    <col min="9219" max="9219" width="10.7109375" customWidth="1"/>
    <col min="9220" max="9231" width="8.140625" customWidth="1"/>
    <col min="9232" max="9232" width="6.85546875" customWidth="1"/>
    <col min="9474" max="9474" width="24.140625" customWidth="1"/>
    <col min="9475" max="9475" width="10.7109375" customWidth="1"/>
    <col min="9476" max="9487" width="8.140625" customWidth="1"/>
    <col min="9488" max="9488" width="6.85546875" customWidth="1"/>
    <col min="9730" max="9730" width="24.140625" customWidth="1"/>
    <col min="9731" max="9731" width="10.7109375" customWidth="1"/>
    <col min="9732" max="9743" width="8.140625" customWidth="1"/>
    <col min="9744" max="9744" width="6.85546875" customWidth="1"/>
    <col min="9986" max="9986" width="24.140625" customWidth="1"/>
    <col min="9987" max="9987" width="10.7109375" customWidth="1"/>
    <col min="9988" max="9999" width="8.140625" customWidth="1"/>
    <col min="10000" max="10000" width="6.85546875" customWidth="1"/>
    <col min="10242" max="10242" width="24.140625" customWidth="1"/>
    <col min="10243" max="10243" width="10.7109375" customWidth="1"/>
    <col min="10244" max="10255" width="8.140625" customWidth="1"/>
    <col min="10256" max="10256" width="6.85546875" customWidth="1"/>
    <col min="10498" max="10498" width="24.140625" customWidth="1"/>
    <col min="10499" max="10499" width="10.7109375" customWidth="1"/>
    <col min="10500" max="10511" width="8.140625" customWidth="1"/>
    <col min="10512" max="10512" width="6.85546875" customWidth="1"/>
    <col min="10754" max="10754" width="24.140625" customWidth="1"/>
    <col min="10755" max="10755" width="10.7109375" customWidth="1"/>
    <col min="10756" max="10767" width="8.140625" customWidth="1"/>
    <col min="10768" max="10768" width="6.85546875" customWidth="1"/>
    <col min="11010" max="11010" width="24.140625" customWidth="1"/>
    <col min="11011" max="11011" width="10.7109375" customWidth="1"/>
    <col min="11012" max="11023" width="8.140625" customWidth="1"/>
    <col min="11024" max="11024" width="6.85546875" customWidth="1"/>
    <col min="11266" max="11266" width="24.140625" customWidth="1"/>
    <col min="11267" max="11267" width="10.7109375" customWidth="1"/>
    <col min="11268" max="11279" width="8.140625" customWidth="1"/>
    <col min="11280" max="11280" width="6.85546875" customWidth="1"/>
    <col min="11522" max="11522" width="24.140625" customWidth="1"/>
    <col min="11523" max="11523" width="10.7109375" customWidth="1"/>
    <col min="11524" max="11535" width="8.140625" customWidth="1"/>
    <col min="11536" max="11536" width="6.85546875" customWidth="1"/>
    <col min="11778" max="11778" width="24.140625" customWidth="1"/>
    <col min="11779" max="11779" width="10.7109375" customWidth="1"/>
    <col min="11780" max="11791" width="8.140625" customWidth="1"/>
    <col min="11792" max="11792" width="6.85546875" customWidth="1"/>
    <col min="12034" max="12034" width="24.140625" customWidth="1"/>
    <col min="12035" max="12035" width="10.7109375" customWidth="1"/>
    <col min="12036" max="12047" width="8.140625" customWidth="1"/>
    <col min="12048" max="12048" width="6.85546875" customWidth="1"/>
    <col min="12290" max="12290" width="24.140625" customWidth="1"/>
    <col min="12291" max="12291" width="10.7109375" customWidth="1"/>
    <col min="12292" max="12303" width="8.140625" customWidth="1"/>
    <col min="12304" max="12304" width="6.85546875" customWidth="1"/>
    <col min="12546" max="12546" width="24.140625" customWidth="1"/>
    <col min="12547" max="12547" width="10.7109375" customWidth="1"/>
    <col min="12548" max="12559" width="8.140625" customWidth="1"/>
    <col min="12560" max="12560" width="6.85546875" customWidth="1"/>
    <col min="12802" max="12802" width="24.140625" customWidth="1"/>
    <col min="12803" max="12803" width="10.7109375" customWidth="1"/>
    <col min="12804" max="12815" width="8.140625" customWidth="1"/>
    <col min="12816" max="12816" width="6.85546875" customWidth="1"/>
    <col min="13058" max="13058" width="24.140625" customWidth="1"/>
    <col min="13059" max="13059" width="10.7109375" customWidth="1"/>
    <col min="13060" max="13071" width="8.140625" customWidth="1"/>
    <col min="13072" max="13072" width="6.85546875" customWidth="1"/>
    <col min="13314" max="13314" width="24.140625" customWidth="1"/>
    <col min="13315" max="13315" width="10.7109375" customWidth="1"/>
    <col min="13316" max="13327" width="8.140625" customWidth="1"/>
    <col min="13328" max="13328" width="6.85546875" customWidth="1"/>
    <col min="13570" max="13570" width="24.140625" customWidth="1"/>
    <col min="13571" max="13571" width="10.7109375" customWidth="1"/>
    <col min="13572" max="13583" width="8.140625" customWidth="1"/>
    <col min="13584" max="13584" width="6.85546875" customWidth="1"/>
    <col min="13826" max="13826" width="24.140625" customWidth="1"/>
    <col min="13827" max="13827" width="10.7109375" customWidth="1"/>
    <col min="13828" max="13839" width="8.140625" customWidth="1"/>
    <col min="13840" max="13840" width="6.85546875" customWidth="1"/>
    <col min="14082" max="14082" width="24.140625" customWidth="1"/>
    <col min="14083" max="14083" width="10.7109375" customWidth="1"/>
    <col min="14084" max="14095" width="8.140625" customWidth="1"/>
    <col min="14096" max="14096" width="6.85546875" customWidth="1"/>
    <col min="14338" max="14338" width="24.140625" customWidth="1"/>
    <col min="14339" max="14339" width="10.7109375" customWidth="1"/>
    <col min="14340" max="14351" width="8.140625" customWidth="1"/>
    <col min="14352" max="14352" width="6.85546875" customWidth="1"/>
    <col min="14594" max="14594" width="24.140625" customWidth="1"/>
    <col min="14595" max="14595" width="10.7109375" customWidth="1"/>
    <col min="14596" max="14607" width="8.140625" customWidth="1"/>
    <col min="14608" max="14608" width="6.85546875" customWidth="1"/>
    <col min="14850" max="14850" width="24.140625" customWidth="1"/>
    <col min="14851" max="14851" width="10.7109375" customWidth="1"/>
    <col min="14852" max="14863" width="8.140625" customWidth="1"/>
    <col min="14864" max="14864" width="6.85546875" customWidth="1"/>
    <col min="15106" max="15106" width="24.140625" customWidth="1"/>
    <col min="15107" max="15107" width="10.7109375" customWidth="1"/>
    <col min="15108" max="15119" width="8.140625" customWidth="1"/>
    <col min="15120" max="15120" width="6.85546875" customWidth="1"/>
    <col min="15362" max="15362" width="24.140625" customWidth="1"/>
    <col min="15363" max="15363" width="10.7109375" customWidth="1"/>
    <col min="15364" max="15375" width="8.140625" customWidth="1"/>
    <col min="15376" max="15376" width="6.85546875" customWidth="1"/>
    <col min="15618" max="15618" width="24.140625" customWidth="1"/>
    <col min="15619" max="15619" width="10.7109375" customWidth="1"/>
    <col min="15620" max="15631" width="8.140625" customWidth="1"/>
    <col min="15632" max="15632" width="6.85546875" customWidth="1"/>
    <col min="15874" max="15874" width="24.140625" customWidth="1"/>
    <col min="15875" max="15875" width="10.7109375" customWidth="1"/>
    <col min="15876" max="15887" width="8.140625" customWidth="1"/>
    <col min="15888" max="15888" width="6.85546875" customWidth="1"/>
    <col min="16130" max="16130" width="24.140625" customWidth="1"/>
    <col min="16131" max="16131" width="10.7109375" customWidth="1"/>
    <col min="16132" max="16143" width="8.140625" customWidth="1"/>
    <col min="16144" max="16144" width="6.85546875" customWidth="1"/>
  </cols>
  <sheetData>
    <row r="1" spans="1:16" s="11" customFormat="1" x14ac:dyDescent="0.25">
      <c r="C1" s="89"/>
      <c r="P1" s="11" t="s">
        <v>66</v>
      </c>
    </row>
    <row r="2" spans="1:16" ht="21" customHeight="1" x14ac:dyDescent="0.25">
      <c r="A2" s="692"/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</row>
    <row r="3" spans="1:16" s="11" customFormat="1" ht="18" x14ac:dyDescent="0.25">
      <c r="A3" s="691" t="s">
        <v>93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</row>
    <row r="4" spans="1:16" s="11" customFormat="1" ht="18" x14ac:dyDescent="0.25">
      <c r="A4" s="691" t="s">
        <v>94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</row>
    <row r="5" spans="1:16" s="11" customFormat="1" ht="4.5" customHeight="1" x14ac:dyDescent="0.25">
      <c r="A5" s="8"/>
      <c r="B5" s="8"/>
      <c r="C5" s="7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706" t="s">
        <v>0</v>
      </c>
      <c r="B6" s="708" t="s">
        <v>192</v>
      </c>
      <c r="C6" s="119" t="s">
        <v>41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16" ht="16.5" customHeight="1" x14ac:dyDescent="0.25">
      <c r="A7" s="707"/>
      <c r="B7" s="709"/>
      <c r="C7" s="121" t="s">
        <v>85</v>
      </c>
      <c r="D7" s="121" t="s">
        <v>1</v>
      </c>
      <c r="E7" s="121" t="s">
        <v>2</v>
      </c>
      <c r="F7" s="121" t="s">
        <v>3</v>
      </c>
      <c r="G7" s="121" t="s">
        <v>4</v>
      </c>
      <c r="H7" s="121" t="s">
        <v>5</v>
      </c>
      <c r="I7" s="121" t="s">
        <v>6</v>
      </c>
      <c r="J7" s="121" t="s">
        <v>7</v>
      </c>
      <c r="K7" s="121" t="s">
        <v>8</v>
      </c>
      <c r="L7" s="121" t="s">
        <v>9</v>
      </c>
      <c r="M7" s="121" t="s">
        <v>10</v>
      </c>
      <c r="N7" s="121" t="s">
        <v>11</v>
      </c>
      <c r="O7" s="121" t="s">
        <v>12</v>
      </c>
      <c r="P7" s="122" t="s">
        <v>13</v>
      </c>
    </row>
    <row r="8" spans="1:16" s="32" customFormat="1" ht="18.75" customHeight="1" x14ac:dyDescent="0.25">
      <c r="A8" s="84" t="s">
        <v>42</v>
      </c>
      <c r="B8" s="84"/>
      <c r="C8" s="90"/>
      <c r="D8" s="113">
        <f>AVERAGE(D9:D11)</f>
        <v>23.322222222222223</v>
      </c>
      <c r="E8" s="113">
        <f t="shared" ref="E8:O8" si="0">AVERAGE(E9:E11)</f>
        <v>23.405555555555555</v>
      </c>
      <c r="F8" s="113">
        <f t="shared" si="0"/>
        <v>23.5</v>
      </c>
      <c r="G8" s="113">
        <f t="shared" si="0"/>
        <v>23.283333333333335</v>
      </c>
      <c r="H8" s="113">
        <f t="shared" si="0"/>
        <v>23.41333333333333</v>
      </c>
      <c r="I8" s="113">
        <f t="shared" si="0"/>
        <v>23.36</v>
      </c>
      <c r="J8" s="113">
        <f t="shared" si="0"/>
        <v>23.330000000000002</v>
      </c>
      <c r="K8" s="113">
        <f t="shared" si="0"/>
        <v>23.508333333333329</v>
      </c>
      <c r="L8" s="113">
        <f t="shared" si="0"/>
        <v>23.679166666666664</v>
      </c>
      <c r="M8" s="113">
        <f t="shared" si="0"/>
        <v>23.616666666666664</v>
      </c>
      <c r="N8" s="113">
        <f t="shared" si="0"/>
        <v>23.358333333333334</v>
      </c>
      <c r="O8" s="113">
        <f t="shared" si="0"/>
        <v>23.295238095238091</v>
      </c>
    </row>
    <row r="9" spans="1:16" ht="15.75" customHeight="1" x14ac:dyDescent="0.25">
      <c r="A9" s="710" t="s">
        <v>100</v>
      </c>
      <c r="B9" s="36" t="s">
        <v>101</v>
      </c>
      <c r="C9" s="80" t="s">
        <v>14</v>
      </c>
      <c r="D9" s="44">
        <v>26.103333333333335</v>
      </c>
      <c r="E9" s="44">
        <v>26.016666666666666</v>
      </c>
      <c r="F9" s="44">
        <v>26.25</v>
      </c>
      <c r="G9" s="44">
        <v>25.900000000000002</v>
      </c>
      <c r="H9" s="44">
        <v>26.229999999999997</v>
      </c>
      <c r="I9" s="44">
        <v>25.959999999999997</v>
      </c>
      <c r="J9" s="44">
        <v>25.950000000000006</v>
      </c>
      <c r="K9" s="44">
        <v>26.137499999999996</v>
      </c>
      <c r="L9" s="44">
        <v>26.312499999999993</v>
      </c>
      <c r="M9" s="44">
        <v>26.370000000000005</v>
      </c>
      <c r="N9" s="44">
        <v>26.575000000000003</v>
      </c>
      <c r="O9" s="44">
        <v>26.171428571428567</v>
      </c>
      <c r="P9" s="67">
        <f>AVERAGE(D9:O9)</f>
        <v>26.164702380952381</v>
      </c>
    </row>
    <row r="10" spans="1:16" ht="15.75" customHeight="1" x14ac:dyDescent="0.25">
      <c r="A10" s="710"/>
      <c r="B10" s="36" t="s">
        <v>102</v>
      </c>
      <c r="C10" s="80" t="s">
        <v>14</v>
      </c>
      <c r="D10" s="44">
        <v>23.09</v>
      </c>
      <c r="E10" s="44">
        <v>23.2</v>
      </c>
      <c r="F10" s="44">
        <v>23.299999999999997</v>
      </c>
      <c r="G10" s="44">
        <v>23.099999999999998</v>
      </c>
      <c r="H10" s="44">
        <v>23.229999999999997</v>
      </c>
      <c r="I10" s="44">
        <v>23.093333333333337</v>
      </c>
      <c r="J10" s="44">
        <v>23.139999999999993</v>
      </c>
      <c r="K10" s="44">
        <v>23.387499999999999</v>
      </c>
      <c r="L10" s="44">
        <v>23.537500000000005</v>
      </c>
      <c r="M10" s="44">
        <v>23.4</v>
      </c>
      <c r="N10" s="44">
        <v>23.137500000000003</v>
      </c>
      <c r="O10" s="44">
        <v>23</v>
      </c>
      <c r="P10" s="67">
        <f>AVERAGE(D10:O10)</f>
        <v>23.217986111111106</v>
      </c>
    </row>
    <row r="11" spans="1:16" ht="15.75" customHeight="1" x14ac:dyDescent="0.25">
      <c r="A11" s="710"/>
      <c r="B11" s="36" t="s">
        <v>103</v>
      </c>
      <c r="C11" s="80" t="s">
        <v>14</v>
      </c>
      <c r="D11" s="44">
        <v>20.77333333333333</v>
      </c>
      <c r="E11" s="44">
        <v>21</v>
      </c>
      <c r="F11" s="44">
        <v>20.95</v>
      </c>
      <c r="G11" s="44">
        <v>20.850000000000005</v>
      </c>
      <c r="H11" s="44">
        <v>20.78</v>
      </c>
      <c r="I11" s="44">
        <v>21.026666666666664</v>
      </c>
      <c r="J11" s="44">
        <v>20.900000000000006</v>
      </c>
      <c r="K11" s="44">
        <v>21</v>
      </c>
      <c r="L11" s="44">
        <v>21.187499999999996</v>
      </c>
      <c r="M11" s="44">
        <v>21.079999999999991</v>
      </c>
      <c r="N11" s="44">
        <v>20.362499999999997</v>
      </c>
      <c r="O11" s="44">
        <v>20.714285714285715</v>
      </c>
      <c r="P11" s="67">
        <f>AVERAGE(D11:O11)</f>
        <v>20.885357142857142</v>
      </c>
    </row>
    <row r="12" spans="1:16" ht="15.75" customHeight="1" x14ac:dyDescent="0.25">
      <c r="A12" s="64"/>
      <c r="B12" s="36" t="s">
        <v>15</v>
      </c>
      <c r="C12" s="80" t="s">
        <v>14</v>
      </c>
      <c r="D12" s="44">
        <v>14.863333333333335</v>
      </c>
      <c r="E12" s="44">
        <v>15.4375</v>
      </c>
      <c r="F12" s="44">
        <v>15.883333333333333</v>
      </c>
      <c r="G12" s="44">
        <v>17.466666666666669</v>
      </c>
      <c r="H12" s="44">
        <v>18.840000000000007</v>
      </c>
      <c r="I12" s="44">
        <v>19.186666666666667</v>
      </c>
      <c r="J12" s="44">
        <v>17.380000000000003</v>
      </c>
      <c r="K12" s="44">
        <v>16.15625</v>
      </c>
      <c r="L12" s="44">
        <v>15.087499999999999</v>
      </c>
      <c r="M12" s="44">
        <v>15</v>
      </c>
      <c r="N12" s="44">
        <v>14.5375</v>
      </c>
      <c r="O12" s="44">
        <v>14.314285714285717</v>
      </c>
      <c r="P12" s="67">
        <f>AVERAGE(D12:O12)</f>
        <v>16.179419642857145</v>
      </c>
    </row>
    <row r="13" spans="1:16" s="32" customFormat="1" ht="18.75" customHeight="1" x14ac:dyDescent="0.25">
      <c r="A13" s="73" t="s">
        <v>44</v>
      </c>
      <c r="B13" s="73"/>
      <c r="C13" s="90"/>
    </row>
    <row r="14" spans="1:16" ht="15.75" customHeight="1" x14ac:dyDescent="0.25">
      <c r="A14" s="710" t="s">
        <v>104</v>
      </c>
      <c r="B14" s="36" t="s">
        <v>105</v>
      </c>
      <c r="C14" s="80" t="s">
        <v>14</v>
      </c>
      <c r="D14" s="44">
        <v>55.940000000000005</v>
      </c>
      <c r="E14" s="44">
        <v>54.616666666666653</v>
      </c>
      <c r="F14" s="44">
        <v>53.216666666666661</v>
      </c>
      <c r="G14" s="44">
        <v>50.783333333333339</v>
      </c>
      <c r="H14" s="44">
        <v>50.92</v>
      </c>
      <c r="I14" s="44">
        <v>50.773333333333348</v>
      </c>
      <c r="J14" s="44">
        <v>50.890000000000008</v>
      </c>
      <c r="K14" s="44">
        <v>50.212499999999991</v>
      </c>
      <c r="L14" s="44">
        <v>51.737499999999997</v>
      </c>
      <c r="M14" s="44">
        <v>53.720000000000006</v>
      </c>
      <c r="N14" s="44">
        <v>54.124999999999993</v>
      </c>
      <c r="O14" s="44">
        <v>56.042857142857144</v>
      </c>
      <c r="P14" s="67">
        <f t="shared" ref="P14:P21" si="1">AVERAGE(D14:O14)</f>
        <v>52.748154761904765</v>
      </c>
    </row>
    <row r="15" spans="1:16" ht="15.75" customHeight="1" x14ac:dyDescent="0.25">
      <c r="A15" s="710"/>
      <c r="B15" s="36" t="s">
        <v>106</v>
      </c>
      <c r="C15" s="80" t="s">
        <v>14</v>
      </c>
      <c r="D15" s="44">
        <v>49.02</v>
      </c>
      <c r="E15" s="44">
        <v>48.983333333333327</v>
      </c>
      <c r="F15" s="44">
        <v>48.9</v>
      </c>
      <c r="G15" s="44">
        <v>48.300000000000004</v>
      </c>
      <c r="H15" s="44">
        <v>48.040000000000006</v>
      </c>
      <c r="I15" s="44">
        <v>47.760000000000005</v>
      </c>
      <c r="J15" s="44">
        <v>47.160000000000011</v>
      </c>
      <c r="K15" s="44">
        <v>47.737499999999997</v>
      </c>
      <c r="L15" s="44">
        <v>48.262499999999996</v>
      </c>
      <c r="M15" s="44">
        <v>48.72</v>
      </c>
      <c r="N15" s="44">
        <v>48.737499999999997</v>
      </c>
      <c r="O15" s="44">
        <v>48.528571428571425</v>
      </c>
      <c r="P15" s="67">
        <f t="shared" si="1"/>
        <v>48.345783730158729</v>
      </c>
    </row>
    <row r="16" spans="1:16" ht="15.75" customHeight="1" x14ac:dyDescent="0.25">
      <c r="A16" s="710"/>
      <c r="B16" s="36" t="s">
        <v>107</v>
      </c>
      <c r="C16" s="80" t="s">
        <v>14</v>
      </c>
      <c r="D16" s="44">
        <v>38.989999999999995</v>
      </c>
      <c r="E16" s="44">
        <v>38.900000000000006</v>
      </c>
      <c r="F16" s="44">
        <v>38.883333333333333</v>
      </c>
      <c r="G16" s="44">
        <v>38.866666666666667</v>
      </c>
      <c r="H16" s="44">
        <v>43.75</v>
      </c>
      <c r="I16" s="44">
        <v>43.23</v>
      </c>
      <c r="J16" s="44">
        <v>41.25</v>
      </c>
      <c r="K16" s="44">
        <v>43</v>
      </c>
      <c r="L16" s="44">
        <v>44.25</v>
      </c>
      <c r="M16" s="44">
        <v>45</v>
      </c>
      <c r="N16" s="44">
        <v>46.25</v>
      </c>
      <c r="O16" s="44">
        <v>45.95</v>
      </c>
      <c r="P16" s="67">
        <f t="shared" si="1"/>
        <v>42.36</v>
      </c>
    </row>
    <row r="17" spans="1:16" ht="15.75" customHeight="1" x14ac:dyDescent="0.25">
      <c r="A17" s="710"/>
      <c r="B17" s="36" t="s">
        <v>108</v>
      </c>
      <c r="C17" s="80" t="s">
        <v>14</v>
      </c>
      <c r="D17" s="44">
        <v>44.976666666666667</v>
      </c>
      <c r="E17" s="44">
        <v>45.616666666666653</v>
      </c>
      <c r="F17" s="44">
        <v>45.25</v>
      </c>
      <c r="G17" s="44">
        <v>45.166666666666664</v>
      </c>
      <c r="H17" s="44">
        <v>45.139999999999993</v>
      </c>
      <c r="I17" s="44">
        <v>45.586666666666673</v>
      </c>
      <c r="J17" s="44">
        <v>45.69</v>
      </c>
      <c r="K17" s="44">
        <v>46.4375</v>
      </c>
      <c r="L17" s="44">
        <v>47.952083333333334</v>
      </c>
      <c r="M17" s="44">
        <v>52.222500000000011</v>
      </c>
      <c r="N17" s="44">
        <v>52.974999999999994</v>
      </c>
      <c r="O17" s="44">
        <v>56.157142857142858</v>
      </c>
      <c r="P17" s="67">
        <f t="shared" si="1"/>
        <v>47.764241071428565</v>
      </c>
    </row>
    <row r="18" spans="1:16" ht="15.75" customHeight="1" x14ac:dyDescent="0.25">
      <c r="A18" s="710"/>
      <c r="B18" s="36" t="s">
        <v>109</v>
      </c>
      <c r="C18" s="80" t="s">
        <v>14</v>
      </c>
      <c r="D18" s="44">
        <v>45</v>
      </c>
      <c r="E18" s="44">
        <v>43.571428571428569</v>
      </c>
      <c r="F18" s="44">
        <v>45</v>
      </c>
      <c r="G18" s="44">
        <v>45</v>
      </c>
      <c r="H18" s="44">
        <v>43.5</v>
      </c>
      <c r="I18" s="44"/>
      <c r="J18" s="44">
        <v>47.5</v>
      </c>
      <c r="K18" s="44">
        <v>45.208333333333329</v>
      </c>
      <c r="L18" s="44">
        <v>48.807291666666671</v>
      </c>
      <c r="M18" s="44">
        <v>48.708333333333343</v>
      </c>
      <c r="N18" s="44">
        <v>50.3125</v>
      </c>
      <c r="O18" s="44">
        <v>47.629629629629633</v>
      </c>
      <c r="P18" s="67">
        <f t="shared" si="1"/>
        <v>46.385228775853776</v>
      </c>
    </row>
    <row r="19" spans="1:16" ht="15.75" customHeight="1" x14ac:dyDescent="0.25">
      <c r="A19" s="710"/>
      <c r="B19" s="36" t="s">
        <v>110</v>
      </c>
      <c r="C19" s="80" t="s">
        <v>14</v>
      </c>
      <c r="D19" s="44">
        <v>38.72</v>
      </c>
      <c r="E19" s="44">
        <v>39.6</v>
      </c>
      <c r="F19" s="44">
        <v>39.416666666666664</v>
      </c>
      <c r="G19" s="44">
        <v>42.949999999999996</v>
      </c>
      <c r="H19" s="44">
        <v>42.470000000000006</v>
      </c>
      <c r="I19" s="44">
        <v>41.586666666666659</v>
      </c>
      <c r="J19" s="44">
        <v>43.55</v>
      </c>
      <c r="K19" s="44">
        <v>43.199999999999996</v>
      </c>
      <c r="L19" s="44">
        <v>44.162500000000001</v>
      </c>
      <c r="M19" s="44">
        <v>48.83</v>
      </c>
      <c r="N19" s="44">
        <v>54.8</v>
      </c>
      <c r="O19" s="44">
        <v>54.757142857142853</v>
      </c>
      <c r="P19" s="67">
        <f t="shared" si="1"/>
        <v>44.503581349206343</v>
      </c>
    </row>
    <row r="20" spans="1:16" ht="15.75" customHeight="1" x14ac:dyDescent="0.25">
      <c r="A20" s="710" t="s">
        <v>111</v>
      </c>
      <c r="B20" s="36" t="s">
        <v>112</v>
      </c>
      <c r="C20" s="80" t="s">
        <v>14</v>
      </c>
      <c r="D20" s="44">
        <v>73.216666666666669</v>
      </c>
      <c r="E20" s="44">
        <v>72.25</v>
      </c>
      <c r="F20" s="44">
        <v>73.375</v>
      </c>
      <c r="G20" s="44">
        <v>69.75</v>
      </c>
      <c r="H20" s="44">
        <v>73.4375</v>
      </c>
      <c r="I20" s="44">
        <v>94.933333333333337</v>
      </c>
      <c r="J20" s="44">
        <v>83.575000000000003</v>
      </c>
      <c r="K20" s="44">
        <v>90.4375</v>
      </c>
      <c r="L20" s="44">
        <v>100.625</v>
      </c>
      <c r="M20" s="44">
        <v>125.82249999999999</v>
      </c>
      <c r="N20" s="44">
        <v>87.984375</v>
      </c>
      <c r="O20" s="44">
        <v>67.047619047619051</v>
      </c>
      <c r="P20" s="67">
        <f t="shared" si="1"/>
        <v>84.371207837301583</v>
      </c>
    </row>
    <row r="21" spans="1:16" ht="15.75" customHeight="1" x14ac:dyDescent="0.25">
      <c r="A21" s="710"/>
      <c r="B21" s="36" t="s">
        <v>113</v>
      </c>
      <c r="C21" s="80" t="s">
        <v>14</v>
      </c>
      <c r="D21" s="44">
        <v>24.553571428571427</v>
      </c>
      <c r="E21" s="44">
        <v>26.125</v>
      </c>
      <c r="F21" s="44">
        <v>27.416666666666668</v>
      </c>
      <c r="G21" s="44">
        <v>25.849999999999998</v>
      </c>
      <c r="H21" s="44">
        <v>20.8</v>
      </c>
      <c r="I21" s="44">
        <v>24.692307692307693</v>
      </c>
      <c r="J21" s="44">
        <v>21.066666666666666</v>
      </c>
      <c r="K21" s="44">
        <v>25</v>
      </c>
      <c r="L21" s="44">
        <v>25</v>
      </c>
      <c r="M21" s="44">
        <v>26.25</v>
      </c>
      <c r="N21" s="44">
        <v>24.933333333333334</v>
      </c>
      <c r="O21" s="44">
        <v>24.607142857142858</v>
      </c>
      <c r="P21" s="67">
        <f t="shared" si="1"/>
        <v>24.691224053724053</v>
      </c>
    </row>
    <row r="22" spans="1:16" s="32" customFormat="1" ht="18.75" customHeight="1" x14ac:dyDescent="0.25">
      <c r="A22" s="84" t="s">
        <v>45</v>
      </c>
      <c r="B22" s="84"/>
      <c r="C22" s="90"/>
    </row>
    <row r="23" spans="1:16" ht="15.75" customHeight="1" x14ac:dyDescent="0.25">
      <c r="A23" s="64"/>
      <c r="B23" s="36" t="s">
        <v>16</v>
      </c>
      <c r="C23" s="80" t="s">
        <v>14</v>
      </c>
      <c r="D23" s="44">
        <v>14.28333333333333</v>
      </c>
      <c r="E23" s="44">
        <v>14.233333333333333</v>
      </c>
      <c r="F23" s="44">
        <v>14.399999999999999</v>
      </c>
      <c r="G23" s="44">
        <v>15.549999999999999</v>
      </c>
      <c r="H23" s="44">
        <v>15.990000000000004</v>
      </c>
      <c r="I23" s="44">
        <v>20.893333333333331</v>
      </c>
      <c r="J23" s="44">
        <v>23.049999999999994</v>
      </c>
      <c r="K23" s="44">
        <v>23.912499999999998</v>
      </c>
      <c r="L23" s="44">
        <v>25.625000000000004</v>
      </c>
      <c r="M23" s="44">
        <v>23.022500000000001</v>
      </c>
      <c r="N23" s="44">
        <v>18.675000000000001</v>
      </c>
      <c r="O23" s="44">
        <v>18.342857142857145</v>
      </c>
      <c r="P23" s="67">
        <f t="shared" ref="P23:P30" si="2">AVERAGE(D23:O23)</f>
        <v>18.998154761904765</v>
      </c>
    </row>
    <row r="24" spans="1:16" ht="15.75" customHeight="1" x14ac:dyDescent="0.25">
      <c r="A24" s="710" t="s">
        <v>17</v>
      </c>
      <c r="B24" s="36" t="s">
        <v>70</v>
      </c>
      <c r="C24" s="80" t="s">
        <v>14</v>
      </c>
      <c r="D24" s="44">
        <v>24.663333333333334</v>
      </c>
      <c r="E24" s="44">
        <v>26.487500000000001</v>
      </c>
      <c r="F24" s="44">
        <v>27.987499999999997</v>
      </c>
      <c r="G24" s="44">
        <v>31.866666666666664</v>
      </c>
      <c r="H24" s="44">
        <v>33.794999999999995</v>
      </c>
      <c r="I24" s="44">
        <v>33.706666666666671</v>
      </c>
      <c r="J24" s="44">
        <v>35.416666666666664</v>
      </c>
      <c r="K24" s="44">
        <v>39.792708333333337</v>
      </c>
      <c r="L24" s="44">
        <v>33.881250000000001</v>
      </c>
      <c r="M24" s="44">
        <v>32.510000000000005</v>
      </c>
      <c r="N24" s="44">
        <v>30.950000000000003</v>
      </c>
      <c r="O24" s="44">
        <v>31.314285714285717</v>
      </c>
      <c r="P24" s="67">
        <f t="shared" si="2"/>
        <v>31.864298115079361</v>
      </c>
    </row>
    <row r="25" spans="1:16" ht="15.75" customHeight="1" x14ac:dyDescent="0.25">
      <c r="A25" s="710"/>
      <c r="B25" s="36" t="s">
        <v>71</v>
      </c>
      <c r="C25" s="80" t="s">
        <v>14</v>
      </c>
      <c r="D25" s="44">
        <v>35.423333333333332</v>
      </c>
      <c r="E25" s="44">
        <v>37.483333333333327</v>
      </c>
      <c r="F25" s="44">
        <v>41.079166666666666</v>
      </c>
      <c r="G25" s="44">
        <v>44.296296296296298</v>
      </c>
      <c r="H25" s="44">
        <v>48.310185185185183</v>
      </c>
      <c r="I25" s="44">
        <v>49.22</v>
      </c>
      <c r="J25" s="44">
        <v>46.555000000000007</v>
      </c>
      <c r="K25" s="44">
        <v>40.987500000000004</v>
      </c>
      <c r="L25" s="44">
        <v>40.865624999999994</v>
      </c>
      <c r="M25" s="44">
        <v>40.699999999999996</v>
      </c>
      <c r="N25" s="44">
        <v>39.149999999999991</v>
      </c>
      <c r="O25" s="44">
        <v>38.903571428571418</v>
      </c>
      <c r="P25" s="67">
        <f t="shared" si="2"/>
        <v>41.914500936948848</v>
      </c>
    </row>
    <row r="26" spans="1:16" ht="15.75" customHeight="1" x14ac:dyDescent="0.25">
      <c r="A26" s="64"/>
      <c r="B26" s="36" t="s">
        <v>18</v>
      </c>
      <c r="C26" s="80" t="s">
        <v>14</v>
      </c>
      <c r="D26" s="44">
        <v>18.213333333333331</v>
      </c>
      <c r="E26" s="44">
        <v>17.816666666666666</v>
      </c>
      <c r="F26" s="44">
        <v>17.383333333333336</v>
      </c>
      <c r="G26" s="44">
        <v>17</v>
      </c>
      <c r="H26" s="44">
        <v>16.260000000000002</v>
      </c>
      <c r="I26" s="44">
        <v>17.400000000000002</v>
      </c>
      <c r="J26" s="44">
        <v>22.559999999999995</v>
      </c>
      <c r="K26" s="44">
        <v>23.024999999999999</v>
      </c>
      <c r="L26" s="44">
        <v>21.799999999999997</v>
      </c>
      <c r="M26" s="44">
        <v>21.869999999999997</v>
      </c>
      <c r="N26" s="44">
        <v>21.599999999999998</v>
      </c>
      <c r="O26" s="44">
        <v>23.18571428571429</v>
      </c>
      <c r="P26" s="67">
        <f t="shared" si="2"/>
        <v>19.842837301587306</v>
      </c>
    </row>
    <row r="27" spans="1:16" ht="15.75" customHeight="1" x14ac:dyDescent="0.25">
      <c r="A27" s="710" t="s">
        <v>114</v>
      </c>
      <c r="B27" s="36" t="s">
        <v>115</v>
      </c>
      <c r="C27" s="80" t="s">
        <v>14</v>
      </c>
      <c r="D27" s="44">
        <v>63.223333333333336</v>
      </c>
      <c r="E27" s="44">
        <v>60.366666666666674</v>
      </c>
      <c r="F27" s="44">
        <v>57.916666666666679</v>
      </c>
      <c r="G27" s="44">
        <v>59.145833333333336</v>
      </c>
      <c r="H27" s="44">
        <v>60.137500000000003</v>
      </c>
      <c r="I27" s="44">
        <v>61.623333333333335</v>
      </c>
      <c r="J27" s="44">
        <v>68.972499999999997</v>
      </c>
      <c r="K27" s="44">
        <v>81.3125</v>
      </c>
      <c r="L27" s="44">
        <v>89.109375</v>
      </c>
      <c r="M27" s="44">
        <v>82.075000000000003</v>
      </c>
      <c r="N27" s="44">
        <v>74.753124999999997</v>
      </c>
      <c r="O27" s="44">
        <v>72.071428571428569</v>
      </c>
      <c r="P27" s="67">
        <f t="shared" si="2"/>
        <v>69.225605158730161</v>
      </c>
    </row>
    <row r="28" spans="1:16" ht="15.75" customHeight="1" x14ac:dyDescent="0.25">
      <c r="A28" s="710"/>
      <c r="B28" s="36" t="s">
        <v>116</v>
      </c>
      <c r="C28" s="80" t="s">
        <v>14</v>
      </c>
      <c r="D28" s="44">
        <v>50.416666666666664</v>
      </c>
      <c r="E28" s="44">
        <v>51.183333333333337</v>
      </c>
      <c r="F28" s="44">
        <v>49.683333333333337</v>
      </c>
      <c r="G28" s="44">
        <v>50.233333333333327</v>
      </c>
      <c r="H28" s="44">
        <v>50.23</v>
      </c>
      <c r="I28" s="44">
        <v>51.28</v>
      </c>
      <c r="J28" s="44">
        <v>54.060000000000016</v>
      </c>
      <c r="K28" s="44">
        <v>58.1875</v>
      </c>
      <c r="L28" s="44">
        <v>63.6875</v>
      </c>
      <c r="M28" s="44">
        <v>66.400000000000006</v>
      </c>
      <c r="N28" s="44">
        <v>61.125000000000007</v>
      </c>
      <c r="O28" s="44">
        <v>62.857142857142854</v>
      </c>
      <c r="P28" s="67">
        <f t="shared" si="2"/>
        <v>55.778650793650797</v>
      </c>
    </row>
    <row r="29" spans="1:16" ht="15.75" customHeight="1" x14ac:dyDescent="0.25">
      <c r="A29" s="710"/>
      <c r="B29" s="36" t="s">
        <v>117</v>
      </c>
      <c r="C29" s="80" t="s">
        <v>14</v>
      </c>
      <c r="D29" s="44">
        <v>47.546666666666667</v>
      </c>
      <c r="E29" s="44">
        <v>47.966666666666669</v>
      </c>
      <c r="F29" s="44">
        <v>47.833333333333336</v>
      </c>
      <c r="G29" s="44">
        <v>52.590277777777779</v>
      </c>
      <c r="H29" s="44">
        <v>53.085000000000001</v>
      </c>
      <c r="I29" s="44">
        <v>51.9</v>
      </c>
      <c r="J29" s="44">
        <v>50.054166666666667</v>
      </c>
      <c r="K29" s="44">
        <v>50.787499999999994</v>
      </c>
      <c r="L29" s="44">
        <v>50.837499999999999</v>
      </c>
      <c r="M29" s="44">
        <v>52.617500000000007</v>
      </c>
      <c r="N29" s="44">
        <v>50.725000000000001</v>
      </c>
      <c r="O29" s="44">
        <v>51.114285714285714</v>
      </c>
      <c r="P29" s="67">
        <f t="shared" si="2"/>
        <v>50.588158068783066</v>
      </c>
    </row>
    <row r="30" spans="1:16" ht="15.75" customHeight="1" x14ac:dyDescent="0.25">
      <c r="A30" s="64"/>
      <c r="B30" s="36" t="s">
        <v>118</v>
      </c>
      <c r="C30" s="80" t="s">
        <v>14</v>
      </c>
      <c r="D30" s="44">
        <v>14.98</v>
      </c>
      <c r="E30" s="44">
        <v>14.6</v>
      </c>
      <c r="F30" s="44">
        <v>14.666666666666666</v>
      </c>
      <c r="G30" s="44">
        <v>15.33333333333333</v>
      </c>
      <c r="H30" s="44">
        <v>16.199999999999996</v>
      </c>
      <c r="I30" s="44">
        <v>15.866666666666667</v>
      </c>
      <c r="J30" s="44">
        <v>16.470000000000002</v>
      </c>
      <c r="K30" s="44">
        <v>15.843750000000002</v>
      </c>
      <c r="L30" s="44">
        <v>15.837500000000002</v>
      </c>
      <c r="M30" s="44">
        <v>16.12</v>
      </c>
      <c r="N30" s="44">
        <v>15.587499999999999</v>
      </c>
      <c r="O30" s="44">
        <v>15.257142857142858</v>
      </c>
      <c r="P30" s="67">
        <f t="shared" si="2"/>
        <v>15.563546626984127</v>
      </c>
    </row>
    <row r="31" spans="1:16" s="32" customFormat="1" ht="18.75" customHeight="1" x14ac:dyDescent="0.25">
      <c r="A31" s="84" t="s">
        <v>46</v>
      </c>
      <c r="B31" s="84"/>
      <c r="C31" s="90"/>
    </row>
    <row r="32" spans="1:16" ht="15.75" customHeight="1" x14ac:dyDescent="0.25">
      <c r="A32" s="711" t="s">
        <v>193</v>
      </c>
      <c r="B32" s="65" t="s">
        <v>120</v>
      </c>
      <c r="C32" s="80" t="s">
        <v>63</v>
      </c>
      <c r="D32" s="44">
        <v>15.593333333333332</v>
      </c>
      <c r="E32" s="44">
        <v>15.9625</v>
      </c>
      <c r="F32" s="44">
        <v>15.516666666666666</v>
      </c>
      <c r="G32" s="44">
        <v>15.258333333333335</v>
      </c>
      <c r="H32" s="44">
        <v>15.559999999999997</v>
      </c>
      <c r="I32" s="44">
        <v>17.049999999999997</v>
      </c>
      <c r="J32" s="44">
        <v>18.119999999999997</v>
      </c>
      <c r="K32" s="44">
        <v>18.225000000000001</v>
      </c>
      <c r="L32" s="44">
        <v>19.4375</v>
      </c>
      <c r="M32" s="44">
        <v>21.509999999999998</v>
      </c>
      <c r="N32" s="44">
        <v>21.337500000000002</v>
      </c>
      <c r="O32" s="44">
        <v>22.514285714285712</v>
      </c>
      <c r="P32" s="67">
        <f t="shared" ref="P32:P40" si="3">AVERAGE(D32:O32)</f>
        <v>18.007093253968254</v>
      </c>
    </row>
    <row r="33" spans="1:16" ht="15.75" customHeight="1" x14ac:dyDescent="0.25">
      <c r="A33" s="712"/>
      <c r="B33" s="65" t="s">
        <v>121</v>
      </c>
      <c r="C33" s="80" t="s">
        <v>63</v>
      </c>
      <c r="D33" s="44">
        <v>12.91</v>
      </c>
      <c r="E33" s="44">
        <v>13.149999999999999</v>
      </c>
      <c r="F33" s="44">
        <v>12.483333333333333</v>
      </c>
      <c r="G33" s="44">
        <v>12.570833333333333</v>
      </c>
      <c r="H33" s="44">
        <v>12.987500000000001</v>
      </c>
      <c r="I33" s="44">
        <v>14.293333333333333</v>
      </c>
      <c r="J33" s="44">
        <v>15.169999999999998</v>
      </c>
      <c r="K33" s="44">
        <v>15.312500000000004</v>
      </c>
      <c r="L33" s="44">
        <v>16.346875000000001</v>
      </c>
      <c r="M33" s="44">
        <v>17.55</v>
      </c>
      <c r="N33" s="44">
        <v>17.725000000000001</v>
      </c>
      <c r="O33" s="44">
        <v>18.785714285714285</v>
      </c>
      <c r="P33" s="67">
        <f t="shared" si="3"/>
        <v>14.940424107142855</v>
      </c>
    </row>
    <row r="34" spans="1:16" ht="15.75" customHeight="1" x14ac:dyDescent="0.25">
      <c r="A34" s="712"/>
      <c r="B34" s="65" t="s">
        <v>194</v>
      </c>
      <c r="C34" s="80" t="s">
        <v>63</v>
      </c>
      <c r="D34" s="44">
        <v>15.916666666666666</v>
      </c>
      <c r="E34" s="44">
        <v>16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67">
        <f t="shared" si="3"/>
        <v>15.958333333333332</v>
      </c>
    </row>
    <row r="35" spans="1:16" ht="15.75" customHeight="1" x14ac:dyDescent="0.25">
      <c r="A35" s="712"/>
      <c r="B35" s="65" t="s">
        <v>195</v>
      </c>
      <c r="C35" s="80" t="s">
        <v>63</v>
      </c>
      <c r="D35" s="44">
        <v>13.409090909090908</v>
      </c>
      <c r="E35" s="44">
        <v>14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67">
        <f t="shared" si="3"/>
        <v>13.704545454545453</v>
      </c>
    </row>
    <row r="36" spans="1:16" ht="15.75" customHeight="1" x14ac:dyDescent="0.25">
      <c r="A36" s="712"/>
      <c r="B36" s="65" t="s">
        <v>122</v>
      </c>
      <c r="C36" s="80" t="s">
        <v>63</v>
      </c>
      <c r="D36" s="44">
        <v>9.9444444444444446</v>
      </c>
      <c r="E36" s="44">
        <v>10.333333333333334</v>
      </c>
      <c r="F36" s="44">
        <v>10</v>
      </c>
      <c r="G36" s="44">
        <v>9.625</v>
      </c>
      <c r="H36" s="44">
        <v>9.35</v>
      </c>
      <c r="I36" s="44">
        <v>10.357142857142858</v>
      </c>
      <c r="J36" s="44">
        <v>9.6</v>
      </c>
      <c r="K36" s="44">
        <v>9.9230769230769234</v>
      </c>
      <c r="L36" s="44">
        <v>11.733333333333333</v>
      </c>
      <c r="M36" s="44">
        <v>13.615384615384615</v>
      </c>
      <c r="N36" s="44">
        <v>15.5625</v>
      </c>
      <c r="O36" s="44"/>
      <c r="P36" s="67">
        <f t="shared" si="3"/>
        <v>10.9131105006105</v>
      </c>
    </row>
    <row r="37" spans="1:16" ht="15.75" customHeight="1" x14ac:dyDescent="0.25">
      <c r="A37" s="712"/>
      <c r="B37" s="65" t="s">
        <v>196</v>
      </c>
      <c r="C37" s="80" t="s">
        <v>63</v>
      </c>
      <c r="D37" s="44">
        <v>7.7222222222222223</v>
      </c>
      <c r="E37" s="44">
        <v>7.25</v>
      </c>
      <c r="F37" s="44">
        <v>7.3636363636363633</v>
      </c>
      <c r="G37" s="44">
        <v>7.75</v>
      </c>
      <c r="H37" s="44">
        <v>6.85</v>
      </c>
      <c r="I37" s="44">
        <v>7.4285714285714288</v>
      </c>
      <c r="J37" s="44">
        <v>7.25</v>
      </c>
      <c r="K37" s="44">
        <v>7</v>
      </c>
      <c r="L37" s="44">
        <v>8.7333333333333325</v>
      </c>
      <c r="M37" s="44">
        <v>9.615384615384615</v>
      </c>
      <c r="N37" s="44">
        <v>10.625</v>
      </c>
      <c r="O37" s="44"/>
      <c r="P37" s="67">
        <f t="shared" si="3"/>
        <v>7.9625589057407238</v>
      </c>
    </row>
    <row r="38" spans="1:16" ht="15.75" customHeight="1" x14ac:dyDescent="0.25">
      <c r="A38" s="712"/>
      <c r="B38" s="68" t="s">
        <v>124</v>
      </c>
      <c r="C38" s="80" t="s">
        <v>63</v>
      </c>
      <c r="D38" s="44">
        <v>7.1444444444444439</v>
      </c>
      <c r="E38" s="44">
        <v>7.7083333333333348</v>
      </c>
      <c r="F38" s="44">
        <v>7.75</v>
      </c>
      <c r="G38" s="44">
        <v>7.541666666666667</v>
      </c>
      <c r="H38" s="44">
        <v>8.1583333333333332</v>
      </c>
      <c r="I38" s="44">
        <v>9.6777777777777789</v>
      </c>
      <c r="J38" s="44">
        <v>9.3376666666666672</v>
      </c>
      <c r="K38" s="44">
        <v>8.34375</v>
      </c>
      <c r="L38" s="44">
        <v>10.21875</v>
      </c>
      <c r="M38" s="44">
        <v>11.566666666666666</v>
      </c>
      <c r="N38" s="44">
        <v>10.666666666666668</v>
      </c>
      <c r="O38" s="44">
        <v>10.678571428571429</v>
      </c>
      <c r="P38" s="67">
        <f t="shared" si="3"/>
        <v>9.0660522486772486</v>
      </c>
    </row>
    <row r="39" spans="1:16" ht="15.75" customHeight="1" x14ac:dyDescent="0.25">
      <c r="A39" s="713"/>
      <c r="B39" s="68" t="s">
        <v>197</v>
      </c>
      <c r="C39" s="80" t="s">
        <v>63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>
        <v>15</v>
      </c>
      <c r="O39" s="44"/>
      <c r="P39" s="67">
        <f t="shared" si="3"/>
        <v>15</v>
      </c>
    </row>
    <row r="40" spans="1:16" ht="15.75" customHeight="1" x14ac:dyDescent="0.25">
      <c r="A40" s="65"/>
      <c r="B40" s="65" t="s">
        <v>47</v>
      </c>
      <c r="C40" s="80" t="s">
        <v>63</v>
      </c>
      <c r="D40" s="44">
        <v>3.8388</v>
      </c>
      <c r="E40" s="44">
        <v>4.8416666666666659</v>
      </c>
      <c r="F40" s="44">
        <v>4.9833333333333334</v>
      </c>
      <c r="G40" s="44">
        <v>5.1666666666666661</v>
      </c>
      <c r="H40" s="44">
        <v>4.8450000000000006</v>
      </c>
      <c r="I40" s="44">
        <v>5.4133333333333331</v>
      </c>
      <c r="J40" s="44">
        <v>5.4649999999999999</v>
      </c>
      <c r="K40" s="44">
        <v>5.3437499999999991</v>
      </c>
      <c r="L40" s="44">
        <v>5.2625000000000011</v>
      </c>
      <c r="M40" s="44">
        <v>5.4049999999999994</v>
      </c>
      <c r="N40" s="44">
        <v>5.2312500000000002</v>
      </c>
      <c r="O40" s="44">
        <v>5.4428571428571431</v>
      </c>
      <c r="P40" s="67">
        <f t="shared" si="3"/>
        <v>5.1032630952380957</v>
      </c>
    </row>
    <row r="41" spans="1:16" s="11" customFormat="1" ht="3" customHeight="1" x14ac:dyDescent="0.25">
      <c r="A41" s="15"/>
      <c r="B41" s="15"/>
      <c r="C41" s="82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"/>
    </row>
    <row r="42" spans="1:16" ht="15.75" customHeight="1" x14ac:dyDescent="0.25">
      <c r="A42" s="15"/>
      <c r="B42" s="15"/>
      <c r="C42" s="82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1" t="s">
        <v>67</v>
      </c>
    </row>
    <row r="43" spans="1:16" ht="36.75" customHeight="1" x14ac:dyDescent="0.25">
      <c r="A43" s="691" t="s">
        <v>93</v>
      </c>
      <c r="B43" s="691"/>
      <c r="C43" s="691"/>
      <c r="D43" s="691"/>
      <c r="E43" s="691"/>
      <c r="F43" s="691"/>
      <c r="G43" s="691"/>
      <c r="H43" s="691"/>
      <c r="I43" s="691"/>
      <c r="J43" s="691"/>
      <c r="K43" s="691"/>
      <c r="L43" s="691"/>
      <c r="M43" s="691"/>
      <c r="N43" s="691"/>
      <c r="O43" s="691"/>
      <c r="P43" s="691"/>
    </row>
    <row r="44" spans="1:16" ht="15.75" customHeight="1" x14ac:dyDescent="0.25">
      <c r="A44" s="691" t="str">
        <f>A4</f>
        <v>Enero-Diciembre 2019, (En RD$)</v>
      </c>
      <c r="B44" s="691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</row>
    <row r="45" spans="1:16" ht="6.75" customHeight="1" x14ac:dyDescent="0.25">
      <c r="A45" s="8"/>
      <c r="B45" s="8"/>
      <c r="C45" s="7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5">
      <c r="A46" s="706" t="s">
        <v>0</v>
      </c>
      <c r="B46" s="708" t="s">
        <v>192</v>
      </c>
      <c r="C46" s="119" t="s">
        <v>41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20"/>
    </row>
    <row r="47" spans="1:16" ht="16.5" customHeight="1" x14ac:dyDescent="0.25">
      <c r="A47" s="707"/>
      <c r="B47" s="709"/>
      <c r="C47" s="121" t="s">
        <v>85</v>
      </c>
      <c r="D47" s="121" t="s">
        <v>1</v>
      </c>
      <c r="E47" s="121" t="s">
        <v>2</v>
      </c>
      <c r="F47" s="121" t="s">
        <v>3</v>
      </c>
      <c r="G47" s="121" t="s">
        <v>4</v>
      </c>
      <c r="H47" s="121" t="s">
        <v>5</v>
      </c>
      <c r="I47" s="121" t="s">
        <v>6</v>
      </c>
      <c r="J47" s="121" t="s">
        <v>7</v>
      </c>
      <c r="K47" s="121" t="s">
        <v>8</v>
      </c>
      <c r="L47" s="121" t="s">
        <v>9</v>
      </c>
      <c r="M47" s="121" t="s">
        <v>10</v>
      </c>
      <c r="N47" s="121" t="s">
        <v>11</v>
      </c>
      <c r="O47" s="121" t="s">
        <v>12</v>
      </c>
      <c r="P47" s="122" t="s">
        <v>13</v>
      </c>
    </row>
    <row r="48" spans="1:16" s="32" customFormat="1" ht="18.75" customHeight="1" x14ac:dyDescent="0.25">
      <c r="A48" s="84" t="s">
        <v>48</v>
      </c>
      <c r="B48" s="84"/>
      <c r="C48" s="90"/>
    </row>
    <row r="49" spans="1:16" ht="15" customHeight="1" x14ac:dyDescent="0.25">
      <c r="A49" s="65"/>
      <c r="B49" s="65" t="s">
        <v>19</v>
      </c>
      <c r="C49" s="80" t="s">
        <v>63</v>
      </c>
      <c r="D49" s="44">
        <v>35.75</v>
      </c>
      <c r="E49" s="44">
        <v>37.166666666666664</v>
      </c>
      <c r="F49" s="44">
        <v>38.75</v>
      </c>
      <c r="G49" s="44">
        <v>37.966666666666669</v>
      </c>
      <c r="H49" s="44">
        <v>37.35</v>
      </c>
      <c r="I49" s="44">
        <v>37.799999999999997</v>
      </c>
      <c r="J49" s="44">
        <v>38.450000000000003</v>
      </c>
      <c r="K49" s="44">
        <v>37.9375</v>
      </c>
      <c r="L49" s="44">
        <v>38.59375</v>
      </c>
      <c r="M49" s="44">
        <v>38.9</v>
      </c>
      <c r="N49" s="44">
        <v>38.625</v>
      </c>
      <c r="O49" s="44">
        <v>38.928571428571431</v>
      </c>
      <c r="P49" s="67">
        <f>AVERAGE(D49:O49)</f>
        <v>38.018179563492062</v>
      </c>
    </row>
    <row r="50" spans="1:16" ht="14.25" customHeight="1" x14ac:dyDescent="0.25">
      <c r="A50" s="15"/>
      <c r="B50" s="15"/>
      <c r="C50" s="81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4"/>
    </row>
    <row r="51" spans="1:16" s="32" customFormat="1" ht="18.75" customHeight="1" x14ac:dyDescent="0.25">
      <c r="A51" s="84" t="s">
        <v>49</v>
      </c>
      <c r="B51" s="84"/>
      <c r="C51" s="90"/>
    </row>
    <row r="52" spans="1:16" ht="15" customHeight="1" x14ac:dyDescent="0.25">
      <c r="A52" s="710" t="s">
        <v>125</v>
      </c>
      <c r="B52" s="36" t="s">
        <v>126</v>
      </c>
      <c r="C52" s="80" t="s">
        <v>14</v>
      </c>
      <c r="D52" s="44">
        <v>26.283333333333335</v>
      </c>
      <c r="E52" s="44">
        <v>31.083333333333332</v>
      </c>
      <c r="F52" s="44">
        <v>40.85</v>
      </c>
      <c r="G52" s="44">
        <v>31</v>
      </c>
      <c r="H52" s="44">
        <v>26.060000000000002</v>
      </c>
      <c r="I52" s="44">
        <v>35.866666666666667</v>
      </c>
      <c r="J52" s="44">
        <v>37.549999999999997</v>
      </c>
      <c r="K52" s="44">
        <v>37.0625</v>
      </c>
      <c r="L52" s="44">
        <v>53</v>
      </c>
      <c r="M52" s="44">
        <v>56.8</v>
      </c>
      <c r="N52" s="44">
        <v>30.4375</v>
      </c>
      <c r="O52" s="44">
        <v>26.213333333333331</v>
      </c>
      <c r="P52" s="67">
        <f t="shared" ref="P52:P83" si="4">AVERAGE(D52:O52)</f>
        <v>36.017222222222223</v>
      </c>
    </row>
    <row r="53" spans="1:16" ht="15" customHeight="1" x14ac:dyDescent="0.25">
      <c r="A53" s="710"/>
      <c r="B53" s="36" t="s">
        <v>127</v>
      </c>
      <c r="C53" s="80" t="s">
        <v>14</v>
      </c>
      <c r="D53" s="44">
        <v>52.55</v>
      </c>
      <c r="E53" s="44">
        <v>48.458333333333336</v>
      </c>
      <c r="F53" s="44">
        <v>49.833333333333336</v>
      </c>
      <c r="G53" s="44">
        <v>49.94444444444445</v>
      </c>
      <c r="H53" s="44">
        <v>46.583333333333336</v>
      </c>
      <c r="I53" s="44">
        <v>46.955555555555556</v>
      </c>
      <c r="J53" s="44">
        <v>55.45</v>
      </c>
      <c r="K53" s="44">
        <v>53.9375</v>
      </c>
      <c r="L53" s="44">
        <v>58.953125</v>
      </c>
      <c r="M53" s="44">
        <v>60.337499999999999</v>
      </c>
      <c r="N53" s="44">
        <v>45.8125</v>
      </c>
      <c r="O53" s="44">
        <v>50.303571428571431</v>
      </c>
      <c r="P53" s="67">
        <f t="shared" si="4"/>
        <v>51.593266369047626</v>
      </c>
    </row>
    <row r="54" spans="1:16" ht="15" customHeight="1" x14ac:dyDescent="0.25">
      <c r="A54" s="710"/>
      <c r="B54" s="36" t="s">
        <v>128</v>
      </c>
      <c r="C54" s="80" t="s">
        <v>14</v>
      </c>
      <c r="D54" s="44">
        <v>49.388888888888886</v>
      </c>
      <c r="E54" s="44">
        <v>45.625</v>
      </c>
      <c r="F54" s="44">
        <v>47.756944444444436</v>
      </c>
      <c r="G54" s="44">
        <v>47.222222222222221</v>
      </c>
      <c r="H54" s="44">
        <v>45.041666666666671</v>
      </c>
      <c r="I54" s="44">
        <v>46.811111111111117</v>
      </c>
      <c r="J54" s="44">
        <v>52.274999999999999</v>
      </c>
      <c r="K54" s="44">
        <v>52.604166666666671</v>
      </c>
      <c r="L54" s="44">
        <v>59.729166666666664</v>
      </c>
      <c r="M54" s="44">
        <v>54.400000000000013</v>
      </c>
      <c r="N54" s="44">
        <v>45.645833333333329</v>
      </c>
      <c r="O54" s="44">
        <v>48.148809523809526</v>
      </c>
      <c r="P54" s="67">
        <f t="shared" si="4"/>
        <v>49.554067460317469</v>
      </c>
    </row>
    <row r="55" spans="1:16" ht="15" customHeight="1" x14ac:dyDescent="0.25">
      <c r="A55" s="710"/>
      <c r="B55" s="36" t="s">
        <v>129</v>
      </c>
      <c r="C55" s="80" t="s">
        <v>14</v>
      </c>
      <c r="D55" s="44">
        <v>61.2</v>
      </c>
      <c r="E55" s="44">
        <v>40.083333333333336</v>
      </c>
      <c r="F55" s="44">
        <v>43.75</v>
      </c>
      <c r="G55" s="44">
        <v>38.416666666666664</v>
      </c>
      <c r="H55" s="44">
        <v>32.725000000000001</v>
      </c>
      <c r="I55" s="44">
        <v>39.840000000000003</v>
      </c>
      <c r="J55" s="44">
        <v>54.73</v>
      </c>
      <c r="K55" s="44">
        <v>53.0625</v>
      </c>
      <c r="L55" s="44">
        <v>57.125</v>
      </c>
      <c r="M55" s="44">
        <v>60.469999999999992</v>
      </c>
      <c r="N55" s="44">
        <v>51.3125</v>
      </c>
      <c r="O55" s="44">
        <v>42.928571428571431</v>
      </c>
      <c r="P55" s="67">
        <f t="shared" si="4"/>
        <v>47.970297619047614</v>
      </c>
    </row>
    <row r="56" spans="1:16" ht="15" customHeight="1" x14ac:dyDescent="0.25">
      <c r="A56" s="710" t="s">
        <v>39</v>
      </c>
      <c r="B56" s="36" t="s">
        <v>130</v>
      </c>
      <c r="C56" s="80" t="s">
        <v>14</v>
      </c>
      <c r="D56" s="44">
        <v>130.65</v>
      </c>
      <c r="E56" s="44">
        <v>133.91666666666666</v>
      </c>
      <c r="F56" s="44">
        <v>132.41666666666666</v>
      </c>
      <c r="G56" s="44">
        <v>131.33333333333334</v>
      </c>
      <c r="H56" s="44">
        <v>134.70749999999998</v>
      </c>
      <c r="I56" s="44">
        <v>133.9</v>
      </c>
      <c r="J56" s="44">
        <v>163.80000000000001</v>
      </c>
      <c r="K56" s="44">
        <v>176.875</v>
      </c>
      <c r="L56" s="44">
        <v>205.0625</v>
      </c>
      <c r="M56" s="44">
        <v>225.9</v>
      </c>
      <c r="N56" s="44">
        <v>228.4375</v>
      </c>
      <c r="O56" s="44">
        <v>197.85714285714286</v>
      </c>
      <c r="P56" s="67">
        <f t="shared" si="4"/>
        <v>166.23802579365079</v>
      </c>
    </row>
    <row r="57" spans="1:16" ht="15" customHeight="1" x14ac:dyDescent="0.25">
      <c r="A57" s="710"/>
      <c r="B57" s="36" t="s">
        <v>131</v>
      </c>
      <c r="C57" s="80" t="s">
        <v>14</v>
      </c>
      <c r="D57" s="44">
        <v>110.76388888888887</v>
      </c>
      <c r="E57" s="44">
        <v>114.20138888888887</v>
      </c>
      <c r="F57" s="44">
        <v>115.52083333333333</v>
      </c>
      <c r="G57" s="44">
        <v>105.20833333333333</v>
      </c>
      <c r="H57" s="44">
        <v>109.83333333333333</v>
      </c>
      <c r="I57" s="44">
        <v>107.19444444444447</v>
      </c>
      <c r="J57" s="44">
        <v>126.5835</v>
      </c>
      <c r="K57" s="44">
        <v>141.97916666666669</v>
      </c>
      <c r="L57" s="44">
        <v>166.14583333333331</v>
      </c>
      <c r="M57" s="44">
        <v>172.77500000000001</v>
      </c>
      <c r="N57" s="44">
        <v>178.90625</v>
      </c>
      <c r="O57" s="44">
        <v>160.0297619047619</v>
      </c>
      <c r="P57" s="67">
        <f t="shared" si="4"/>
        <v>134.095144510582</v>
      </c>
    </row>
    <row r="58" spans="1:16" ht="15" customHeight="1" x14ac:dyDescent="0.25">
      <c r="A58" s="64"/>
      <c r="B58" s="36" t="s">
        <v>20</v>
      </c>
      <c r="C58" s="80" t="s">
        <v>14</v>
      </c>
      <c r="D58" s="44">
        <v>24.89</v>
      </c>
      <c r="E58" s="44">
        <v>25.283333333333335</v>
      </c>
      <c r="F58" s="44">
        <v>27.366666666666664</v>
      </c>
      <c r="G58" s="44">
        <v>31.566666666666666</v>
      </c>
      <c r="H58" s="44">
        <v>29.6</v>
      </c>
      <c r="I58" s="44">
        <v>27.826666666666664</v>
      </c>
      <c r="J58" s="44">
        <v>26.040000000000003</v>
      </c>
      <c r="K58" s="44">
        <v>24.112499999999997</v>
      </c>
      <c r="L58" s="44">
        <v>24.6875</v>
      </c>
      <c r="M58" s="44">
        <v>26.28</v>
      </c>
      <c r="N58" s="44">
        <v>25.35</v>
      </c>
      <c r="O58" s="44">
        <v>25.271428571428569</v>
      </c>
      <c r="P58" s="67">
        <f t="shared" si="4"/>
        <v>26.522896825396824</v>
      </c>
    </row>
    <row r="59" spans="1:16" ht="15" customHeight="1" x14ac:dyDescent="0.25">
      <c r="A59" s="710" t="s">
        <v>21</v>
      </c>
      <c r="B59" s="36" t="s">
        <v>132</v>
      </c>
      <c r="C59" s="80" t="s">
        <v>14</v>
      </c>
      <c r="D59" s="44">
        <v>16.862500000000001</v>
      </c>
      <c r="E59" s="44">
        <v>17.967013888888889</v>
      </c>
      <c r="F59" s="44">
        <v>18.340277777777779</v>
      </c>
      <c r="G59" s="44">
        <v>18.645833333333332</v>
      </c>
      <c r="H59" s="44">
        <v>17.755208333333336</v>
      </c>
      <c r="I59" s="44">
        <v>18.9375</v>
      </c>
      <c r="J59" s="44">
        <v>18.006645833333334</v>
      </c>
      <c r="K59" s="44">
        <v>19.388020833333332</v>
      </c>
      <c r="L59" s="44">
        <v>22.002604166666668</v>
      </c>
      <c r="M59" s="44">
        <v>19.103124999999999</v>
      </c>
      <c r="N59" s="44">
        <v>18.739583333333332</v>
      </c>
      <c r="O59" s="44">
        <v>19.375</v>
      </c>
      <c r="P59" s="67">
        <f t="shared" si="4"/>
        <v>18.760276041666668</v>
      </c>
    </row>
    <row r="60" spans="1:16" ht="15" customHeight="1" x14ac:dyDescent="0.25">
      <c r="A60" s="710"/>
      <c r="B60" s="36" t="s">
        <v>133</v>
      </c>
      <c r="C60" s="80" t="s">
        <v>14</v>
      </c>
      <c r="D60" s="44">
        <v>11.601388888888888</v>
      </c>
      <c r="E60" s="44">
        <v>12.317708333333334</v>
      </c>
      <c r="F60" s="44">
        <v>12.861111111111112</v>
      </c>
      <c r="G60" s="44">
        <v>13.755208333333334</v>
      </c>
      <c r="H60" s="44">
        <v>13.144791666666668</v>
      </c>
      <c r="I60" s="44">
        <v>13.370833333333334</v>
      </c>
      <c r="J60" s="44">
        <v>13.383062499999999</v>
      </c>
      <c r="K60" s="44">
        <v>14.432291666666668</v>
      </c>
      <c r="L60" s="44">
        <v>16.979166666666668</v>
      </c>
      <c r="M60" s="44">
        <v>15.209895833333334</v>
      </c>
      <c r="N60" s="44">
        <v>14.828125</v>
      </c>
      <c r="O60" s="44">
        <v>15.705357142857142</v>
      </c>
      <c r="P60" s="67">
        <f t="shared" si="4"/>
        <v>13.96574503968254</v>
      </c>
    </row>
    <row r="61" spans="1:16" ht="15" customHeight="1" x14ac:dyDescent="0.25">
      <c r="A61" s="710" t="s">
        <v>134</v>
      </c>
      <c r="B61" s="36" t="s">
        <v>115</v>
      </c>
      <c r="C61" s="80" t="s">
        <v>14</v>
      </c>
      <c r="D61" s="44"/>
      <c r="E61" s="44">
        <v>26.666666666666668</v>
      </c>
      <c r="F61" s="44">
        <v>29.318181818181817</v>
      </c>
      <c r="G61" s="44">
        <v>40</v>
      </c>
      <c r="H61" s="44">
        <v>43.054166666666667</v>
      </c>
      <c r="I61" s="44">
        <v>54.513333333333343</v>
      </c>
      <c r="J61" s="44">
        <v>48.519607843137258</v>
      </c>
      <c r="K61" s="44">
        <v>47.71153846153846</v>
      </c>
      <c r="L61" s="44">
        <v>45.104166666666671</v>
      </c>
      <c r="M61" s="44">
        <v>46.071428571428569</v>
      </c>
      <c r="N61" s="44"/>
      <c r="O61" s="44"/>
      <c r="P61" s="67">
        <f t="shared" si="4"/>
        <v>42.328787780846611</v>
      </c>
    </row>
    <row r="62" spans="1:16" ht="15" customHeight="1" x14ac:dyDescent="0.25">
      <c r="A62" s="710"/>
      <c r="B62" s="36" t="s">
        <v>135</v>
      </c>
      <c r="C62" s="80" t="s">
        <v>14</v>
      </c>
      <c r="D62" s="44">
        <v>36.410000000000004</v>
      </c>
      <c r="E62" s="44">
        <v>32.166666666666664</v>
      </c>
      <c r="F62" s="44">
        <v>29.8</v>
      </c>
      <c r="G62" s="44">
        <v>39.300000000000004</v>
      </c>
      <c r="H62" s="44">
        <v>48.687500000000007</v>
      </c>
      <c r="I62" s="44">
        <v>50.373333333333335</v>
      </c>
      <c r="J62" s="44">
        <v>49.790000000000006</v>
      </c>
      <c r="K62" s="44">
        <v>46.75</v>
      </c>
      <c r="L62" s="44">
        <v>48.553125000000009</v>
      </c>
      <c r="M62" s="44">
        <v>57.31</v>
      </c>
      <c r="N62" s="44">
        <v>62.828125</v>
      </c>
      <c r="O62" s="44">
        <v>56.339285714285715</v>
      </c>
      <c r="P62" s="67">
        <f t="shared" si="4"/>
        <v>46.525669642857146</v>
      </c>
    </row>
    <row r="63" spans="1:16" ht="15" customHeight="1" x14ac:dyDescent="0.25">
      <c r="A63" s="710"/>
      <c r="B63" s="36" t="s">
        <v>136</v>
      </c>
      <c r="C63" s="80" t="s">
        <v>14</v>
      </c>
      <c r="D63" s="44">
        <v>35.25</v>
      </c>
      <c r="E63" s="44">
        <v>32.583333333333336</v>
      </c>
      <c r="F63" s="44">
        <v>31.145833333333332</v>
      </c>
      <c r="G63" s="44">
        <v>41.916666666666664</v>
      </c>
      <c r="H63" s="44">
        <v>49.362499999999997</v>
      </c>
      <c r="I63" s="44">
        <v>59.722222222222221</v>
      </c>
      <c r="J63" s="44">
        <v>59.476851851851862</v>
      </c>
      <c r="K63" s="44">
        <v>50.327380952380956</v>
      </c>
      <c r="L63" s="44">
        <v>49.219791666666673</v>
      </c>
      <c r="M63" s="44">
        <v>54.129999999999995</v>
      </c>
      <c r="N63" s="44">
        <v>54.25</v>
      </c>
      <c r="O63" s="44">
        <v>48.5</v>
      </c>
      <c r="P63" s="67">
        <f t="shared" si="4"/>
        <v>47.157048335537922</v>
      </c>
    </row>
    <row r="64" spans="1:16" ht="15" customHeight="1" x14ac:dyDescent="0.25">
      <c r="A64" s="710"/>
      <c r="B64" s="36" t="s">
        <v>137</v>
      </c>
      <c r="C64" s="80" t="s">
        <v>14</v>
      </c>
      <c r="D64" s="44">
        <v>36.306666666666665</v>
      </c>
      <c r="E64" s="44">
        <v>32.135416666666671</v>
      </c>
      <c r="F64" s="44">
        <v>30</v>
      </c>
      <c r="G64" s="44">
        <v>30</v>
      </c>
      <c r="H64" s="44"/>
      <c r="I64" s="44">
        <v>55</v>
      </c>
      <c r="J64" s="44">
        <v>50.925925925925931</v>
      </c>
      <c r="K64" s="44">
        <v>48.075000000000003</v>
      </c>
      <c r="L64" s="44">
        <v>46.614583333333329</v>
      </c>
      <c r="M64" s="44">
        <v>56.25</v>
      </c>
      <c r="N64" s="44">
        <v>66.588541666666657</v>
      </c>
      <c r="O64" s="44">
        <v>58.703571428571429</v>
      </c>
      <c r="P64" s="67">
        <f t="shared" si="4"/>
        <v>46.418155062530062</v>
      </c>
    </row>
    <row r="65" spans="1:16" ht="15" customHeight="1" x14ac:dyDescent="0.25">
      <c r="A65" s="64"/>
      <c r="B65" s="36" t="s">
        <v>22</v>
      </c>
      <c r="C65" s="80" t="s">
        <v>14</v>
      </c>
      <c r="D65" s="44">
        <v>22.933333333333334</v>
      </c>
      <c r="E65" s="44">
        <v>23.616666666666664</v>
      </c>
      <c r="F65" s="44">
        <v>24.233333333333331</v>
      </c>
      <c r="G65" s="44">
        <v>25.600000000000005</v>
      </c>
      <c r="H65" s="44">
        <v>23.35</v>
      </c>
      <c r="I65" s="44">
        <v>22.986666666666665</v>
      </c>
      <c r="J65" s="44">
        <v>23.48</v>
      </c>
      <c r="K65" s="44">
        <v>23.925000000000004</v>
      </c>
      <c r="L65" s="44">
        <v>25.612500000000004</v>
      </c>
      <c r="M65" s="44">
        <v>29.597500000000004</v>
      </c>
      <c r="N65" s="44">
        <v>25.437500000000004</v>
      </c>
      <c r="O65" s="44">
        <v>24.214285714285719</v>
      </c>
      <c r="P65" s="67">
        <f t="shared" si="4"/>
        <v>24.582232142857148</v>
      </c>
    </row>
    <row r="66" spans="1:16" ht="15" customHeight="1" x14ac:dyDescent="0.25">
      <c r="A66" s="64"/>
      <c r="B66" s="36" t="s">
        <v>23</v>
      </c>
      <c r="C66" s="80" t="s">
        <v>14</v>
      </c>
      <c r="D66" s="44">
        <v>20.585714285714285</v>
      </c>
      <c r="E66" s="44">
        <v>26.452380952380949</v>
      </c>
      <c r="F66" s="44">
        <v>19.24404761904762</v>
      </c>
      <c r="G66" s="44">
        <v>19.928571428571431</v>
      </c>
      <c r="H66" s="44">
        <v>19.928571428571431</v>
      </c>
      <c r="I66" s="44">
        <v>21.619047619047617</v>
      </c>
      <c r="J66" s="44">
        <v>19.692785714285712</v>
      </c>
      <c r="K66" s="44">
        <v>19.142857142857146</v>
      </c>
      <c r="L66" s="44">
        <v>19.517857142857149</v>
      </c>
      <c r="M66" s="44">
        <v>20.857142857142858</v>
      </c>
      <c r="N66" s="44">
        <v>19.839285714285712</v>
      </c>
      <c r="O66" s="44">
        <v>19.857142857142858</v>
      </c>
      <c r="P66" s="67">
        <f t="shared" si="4"/>
        <v>20.555450396825396</v>
      </c>
    </row>
    <row r="67" spans="1:16" ht="15" customHeight="1" x14ac:dyDescent="0.25">
      <c r="A67" s="64"/>
      <c r="B67" s="36" t="s">
        <v>24</v>
      </c>
      <c r="C67" s="80" t="s">
        <v>63</v>
      </c>
      <c r="D67" s="44">
        <v>13.776666666666671</v>
      </c>
      <c r="E67" s="44">
        <v>14.533333333333333</v>
      </c>
      <c r="F67" s="44">
        <v>15.616666666666667</v>
      </c>
      <c r="G67" s="44">
        <v>15.658333333333333</v>
      </c>
      <c r="H67" s="44">
        <v>15.454999999999995</v>
      </c>
      <c r="I67" s="44">
        <v>15.413333333333334</v>
      </c>
      <c r="J67" s="44">
        <v>16.594999999999995</v>
      </c>
      <c r="K67" s="44">
        <v>16.574999999999999</v>
      </c>
      <c r="L67" s="44">
        <v>20.125</v>
      </c>
      <c r="M67" s="44">
        <v>15.49</v>
      </c>
      <c r="N67" s="44">
        <v>14.650000000000002</v>
      </c>
      <c r="O67" s="44">
        <v>15.185714285714285</v>
      </c>
      <c r="P67" s="67">
        <f t="shared" si="4"/>
        <v>15.756170634920636</v>
      </c>
    </row>
    <row r="68" spans="1:16" ht="15" customHeight="1" x14ac:dyDescent="0.25">
      <c r="A68" s="710" t="s">
        <v>138</v>
      </c>
      <c r="B68" s="36" t="s">
        <v>139</v>
      </c>
      <c r="C68" s="80" t="s">
        <v>14</v>
      </c>
      <c r="D68" s="44">
        <v>31.873333333333335</v>
      </c>
      <c r="E68" s="44">
        <v>33.597222222222221</v>
      </c>
      <c r="F68" s="44">
        <v>33.13194444444445</v>
      </c>
      <c r="G68" s="44">
        <v>34.616666666666667</v>
      </c>
      <c r="H68" s="44">
        <v>35.85</v>
      </c>
      <c r="I68" s="44">
        <v>41.55</v>
      </c>
      <c r="J68" s="44">
        <v>40.641666666666666</v>
      </c>
      <c r="K68" s="44">
        <v>35.875</v>
      </c>
      <c r="L68" s="44">
        <v>37.287500000000001</v>
      </c>
      <c r="M68" s="44">
        <v>53.924999999999997</v>
      </c>
      <c r="N68" s="44">
        <v>40.493750000000006</v>
      </c>
      <c r="O68" s="44">
        <v>38.036904761904758</v>
      </c>
      <c r="P68" s="67">
        <f t="shared" si="4"/>
        <v>38.073249007936504</v>
      </c>
    </row>
    <row r="69" spans="1:16" ht="15" customHeight="1" x14ac:dyDescent="0.25">
      <c r="A69" s="710"/>
      <c r="B69" s="36" t="s">
        <v>140</v>
      </c>
      <c r="C69" s="80" t="s">
        <v>14</v>
      </c>
      <c r="D69" s="44">
        <v>25.680000000000003</v>
      </c>
      <c r="E69" s="44">
        <v>26.2</v>
      </c>
      <c r="F69" s="44">
        <v>24.633333333333336</v>
      </c>
      <c r="G69" s="44">
        <v>25.8</v>
      </c>
      <c r="H69" s="44">
        <v>30.75</v>
      </c>
      <c r="I69" s="44">
        <v>53.706666666666671</v>
      </c>
      <c r="J69" s="44">
        <v>43.292500000000004</v>
      </c>
      <c r="K69" s="44">
        <v>27.537500000000001</v>
      </c>
      <c r="L69" s="44">
        <v>41.25</v>
      </c>
      <c r="M69" s="44">
        <v>64.900000000000006</v>
      </c>
      <c r="N69" s="44">
        <v>40.35</v>
      </c>
      <c r="O69" s="44">
        <v>27.517857142857142</v>
      </c>
      <c r="P69" s="67">
        <f t="shared" si="4"/>
        <v>35.968154761904763</v>
      </c>
    </row>
    <row r="70" spans="1:16" ht="15" customHeight="1" x14ac:dyDescent="0.25">
      <c r="A70" s="64"/>
      <c r="B70" s="36" t="s">
        <v>25</v>
      </c>
      <c r="C70" s="80" t="s">
        <v>14</v>
      </c>
      <c r="D70" s="44">
        <v>25.866666666666667</v>
      </c>
      <c r="E70" s="44">
        <v>27.533333333333335</v>
      </c>
      <c r="F70" s="44">
        <v>28.083333333333332</v>
      </c>
      <c r="G70" s="44">
        <v>26.466666666666669</v>
      </c>
      <c r="H70" s="44">
        <v>24.170000000000005</v>
      </c>
      <c r="I70" s="44">
        <v>21.213333333333331</v>
      </c>
      <c r="J70" s="44">
        <v>23.840000000000003</v>
      </c>
      <c r="K70" s="44">
        <v>25.962500000000002</v>
      </c>
      <c r="L70" s="44">
        <v>25.6</v>
      </c>
      <c r="M70" s="44">
        <v>26.160000000000004</v>
      </c>
      <c r="N70" s="44">
        <v>25.712499999999999</v>
      </c>
      <c r="O70" s="44">
        <v>26.25714285714286</v>
      </c>
      <c r="P70" s="67">
        <f t="shared" si="4"/>
        <v>25.572123015873018</v>
      </c>
    </row>
    <row r="71" spans="1:16" ht="15" customHeight="1" x14ac:dyDescent="0.25">
      <c r="A71" s="64"/>
      <c r="B71" s="36" t="s">
        <v>26</v>
      </c>
      <c r="C71" s="80" t="s">
        <v>63</v>
      </c>
      <c r="D71" s="44">
        <v>71.414074074074065</v>
      </c>
      <c r="E71" s="44">
        <v>73.161111111111097</v>
      </c>
      <c r="F71" s="44">
        <v>71.396296296296299</v>
      </c>
      <c r="G71" s="44">
        <v>67.516666666666666</v>
      </c>
      <c r="H71" s="44">
        <v>70.155555555555551</v>
      </c>
      <c r="I71" s="44">
        <v>74.751481481481477</v>
      </c>
      <c r="J71" s="44">
        <v>81.284374999999983</v>
      </c>
      <c r="K71" s="44">
        <v>79.25</v>
      </c>
      <c r="L71" s="44">
        <v>80.331249999999997</v>
      </c>
      <c r="M71" s="44">
        <v>78.8125</v>
      </c>
      <c r="N71" s="44">
        <v>82.057291666666686</v>
      </c>
      <c r="O71" s="44">
        <v>76.400793650793645</v>
      </c>
      <c r="P71" s="67">
        <f t="shared" si="4"/>
        <v>75.544282958553779</v>
      </c>
    </row>
    <row r="72" spans="1:16" ht="15.75" customHeight="1" x14ac:dyDescent="0.25">
      <c r="A72" s="710" t="s">
        <v>141</v>
      </c>
      <c r="B72" s="36" t="s">
        <v>142</v>
      </c>
      <c r="C72" s="80" t="s">
        <v>14</v>
      </c>
      <c r="D72" s="44">
        <v>22.866666666666667</v>
      </c>
      <c r="E72" s="44">
        <v>25.683333333333334</v>
      </c>
      <c r="F72" s="44">
        <v>28.583333333333332</v>
      </c>
      <c r="G72" s="44">
        <v>30.25</v>
      </c>
      <c r="H72" s="44">
        <v>25.389999999999997</v>
      </c>
      <c r="I72" s="44">
        <v>34.200000000000003</v>
      </c>
      <c r="J72" s="44">
        <v>35.480000000000004</v>
      </c>
      <c r="K72" s="44">
        <v>34.875</v>
      </c>
      <c r="L72" s="44">
        <v>33.225000000000009</v>
      </c>
      <c r="M72" s="44">
        <v>35.190000000000005</v>
      </c>
      <c r="N72" s="44">
        <v>37.450000000000003</v>
      </c>
      <c r="O72" s="44">
        <v>30.5</v>
      </c>
      <c r="P72" s="67">
        <f t="shared" si="4"/>
        <v>31.141111111111112</v>
      </c>
    </row>
    <row r="73" spans="1:16" ht="15" customHeight="1" x14ac:dyDescent="0.25">
      <c r="A73" s="710"/>
      <c r="B73" s="36" t="s">
        <v>143</v>
      </c>
      <c r="C73" s="80" t="s">
        <v>14</v>
      </c>
      <c r="D73" s="44">
        <v>18.84333333333333</v>
      </c>
      <c r="E73" s="44">
        <v>20.099999999999998</v>
      </c>
      <c r="F73" s="44">
        <v>22.8</v>
      </c>
      <c r="G73" s="44">
        <v>26.583333333333332</v>
      </c>
      <c r="H73" s="44">
        <v>23.51</v>
      </c>
      <c r="I73" s="44">
        <v>25.96</v>
      </c>
      <c r="J73" s="44">
        <v>30.690000000000005</v>
      </c>
      <c r="K73" s="44">
        <v>25.85</v>
      </c>
      <c r="L73" s="44">
        <v>26.562500000000007</v>
      </c>
      <c r="M73" s="44">
        <v>26.8</v>
      </c>
      <c r="N73" s="44">
        <v>28.375</v>
      </c>
      <c r="O73" s="44">
        <v>25.428571428571427</v>
      </c>
      <c r="P73" s="67">
        <f t="shared" si="4"/>
        <v>25.125228174603176</v>
      </c>
    </row>
    <row r="74" spans="1:16" ht="15" customHeight="1" x14ac:dyDescent="0.25">
      <c r="A74" s="64"/>
      <c r="B74" s="36" t="s">
        <v>27</v>
      </c>
      <c r="C74" s="80" t="s">
        <v>14</v>
      </c>
      <c r="D74" s="44">
        <v>23.536666666666672</v>
      </c>
      <c r="E74" s="44">
        <v>22.733333333333331</v>
      </c>
      <c r="F74" s="44">
        <v>21.733333333333334</v>
      </c>
      <c r="G74" s="44">
        <v>20.433333333333334</v>
      </c>
      <c r="H74" s="44">
        <v>20.290000000000003</v>
      </c>
      <c r="I74" s="44">
        <v>20.386666666666667</v>
      </c>
      <c r="J74" s="44">
        <v>22.390000000000004</v>
      </c>
      <c r="K74" s="44">
        <v>23.25</v>
      </c>
      <c r="L74" s="44">
        <v>30.9375</v>
      </c>
      <c r="M74" s="44">
        <v>40.03</v>
      </c>
      <c r="N74" s="44">
        <v>37.125</v>
      </c>
      <c r="O74" s="44">
        <v>28.928571428571427</v>
      </c>
      <c r="P74" s="67">
        <f t="shared" si="4"/>
        <v>25.9812003968254</v>
      </c>
    </row>
    <row r="75" spans="1:16" ht="15" customHeight="1" x14ac:dyDescent="0.25">
      <c r="A75" s="64"/>
      <c r="B75" s="36" t="s">
        <v>28</v>
      </c>
      <c r="C75" s="80" t="s">
        <v>14</v>
      </c>
      <c r="D75" s="44">
        <v>40.93333333333333</v>
      </c>
      <c r="E75" s="44">
        <v>41.808333333333337</v>
      </c>
      <c r="F75" s="44">
        <v>44.508333333333333</v>
      </c>
      <c r="G75" s="44">
        <v>37.9</v>
      </c>
      <c r="H75" s="44">
        <v>36.049999999999997</v>
      </c>
      <c r="I75" s="44">
        <v>38.6</v>
      </c>
      <c r="J75" s="44">
        <v>37.6</v>
      </c>
      <c r="K75" s="44">
        <v>38</v>
      </c>
      <c r="L75" s="44">
        <v>43.75</v>
      </c>
      <c r="M75" s="44">
        <v>46.017499999999998</v>
      </c>
      <c r="N75" s="44">
        <v>46.5625</v>
      </c>
      <c r="O75" s="44">
        <v>42.19047619047619</v>
      </c>
      <c r="P75" s="67">
        <f t="shared" si="4"/>
        <v>41.160039682539683</v>
      </c>
    </row>
    <row r="76" spans="1:16" ht="15" customHeight="1" x14ac:dyDescent="0.25">
      <c r="A76" s="64"/>
      <c r="B76" s="36" t="s">
        <v>50</v>
      </c>
      <c r="C76" s="80" t="s">
        <v>14</v>
      </c>
      <c r="D76" s="44">
        <v>40.6</v>
      </c>
      <c r="E76" s="44">
        <v>39.145833333333336</v>
      </c>
      <c r="F76" s="44">
        <v>45.041666666666664</v>
      </c>
      <c r="G76" s="44">
        <v>37.700000000000003</v>
      </c>
      <c r="H76" s="44">
        <v>34.200000000000003</v>
      </c>
      <c r="I76" s="44">
        <v>38.93333333333333</v>
      </c>
      <c r="J76" s="44">
        <v>39.590000000000003</v>
      </c>
      <c r="K76" s="44">
        <v>38.012500000000003</v>
      </c>
      <c r="L76" s="44">
        <v>43.51250000000001</v>
      </c>
      <c r="M76" s="44">
        <v>45.7</v>
      </c>
      <c r="N76" s="44">
        <v>46</v>
      </c>
      <c r="O76" s="44">
        <v>41.5</v>
      </c>
      <c r="P76" s="67">
        <f t="shared" si="4"/>
        <v>40.827986111111109</v>
      </c>
    </row>
    <row r="77" spans="1:16" ht="15" customHeight="1" x14ac:dyDescent="0.25">
      <c r="A77" s="64"/>
      <c r="B77" s="36" t="s">
        <v>29</v>
      </c>
      <c r="C77" s="80" t="s">
        <v>14</v>
      </c>
      <c r="D77" s="44">
        <v>44.811111111111117</v>
      </c>
      <c r="E77" s="44">
        <v>46.274999999999999</v>
      </c>
      <c r="F77" s="44">
        <v>48.625</v>
      </c>
      <c r="G77" s="44">
        <v>44.604166666666664</v>
      </c>
      <c r="H77" s="44">
        <v>39.0625</v>
      </c>
      <c r="I77" s="44">
        <v>43.25</v>
      </c>
      <c r="J77" s="44">
        <v>41.88</v>
      </c>
      <c r="K77" s="44">
        <v>40.875</v>
      </c>
      <c r="L77" s="44">
        <v>47.239583333333336</v>
      </c>
      <c r="M77" s="44">
        <v>46.204166666666666</v>
      </c>
      <c r="N77" s="44">
        <v>44.953125</v>
      </c>
      <c r="O77" s="44">
        <v>42.107142857142854</v>
      </c>
      <c r="P77" s="67">
        <f t="shared" si="4"/>
        <v>44.157232969576711</v>
      </c>
    </row>
    <row r="78" spans="1:16" ht="15" customHeight="1" x14ac:dyDescent="0.25">
      <c r="A78" s="64"/>
      <c r="B78" s="36" t="s">
        <v>30</v>
      </c>
      <c r="C78" s="80" t="s">
        <v>14</v>
      </c>
      <c r="D78" s="44">
        <v>58.981481481481481</v>
      </c>
      <c r="E78" s="44">
        <v>60.029166666666669</v>
      </c>
      <c r="F78" s="44">
        <v>56.354166666666664</v>
      </c>
      <c r="G78" s="44">
        <v>55.895833333333336</v>
      </c>
      <c r="H78" s="44">
        <v>52.424999999999997</v>
      </c>
      <c r="I78" s="44">
        <v>58.6</v>
      </c>
      <c r="J78" s="44">
        <v>65.362499999999997</v>
      </c>
      <c r="K78" s="44">
        <v>61.15625</v>
      </c>
      <c r="L78" s="44">
        <v>60.625</v>
      </c>
      <c r="M78" s="44">
        <v>82.5625</v>
      </c>
      <c r="N78" s="44">
        <v>76.234375</v>
      </c>
      <c r="O78" s="44">
        <v>69.25</v>
      </c>
      <c r="P78" s="67">
        <f t="shared" si="4"/>
        <v>63.123022762345691</v>
      </c>
    </row>
    <row r="79" spans="1:16" ht="15" customHeight="1" x14ac:dyDescent="0.25">
      <c r="A79" s="64"/>
      <c r="B79" s="36" t="s">
        <v>31</v>
      </c>
      <c r="C79" s="80" t="s">
        <v>95</v>
      </c>
      <c r="D79" s="44">
        <v>114.1125</v>
      </c>
      <c r="E79" s="44">
        <v>110.95069444444444</v>
      </c>
      <c r="F79" s="44">
        <v>123.69270833333333</v>
      </c>
      <c r="G79" s="44">
        <v>113.5125</v>
      </c>
      <c r="H79" s="44">
        <v>130.37</v>
      </c>
      <c r="I79" s="44">
        <v>146.81166666666667</v>
      </c>
      <c r="J79" s="44">
        <v>144.65774999999999</v>
      </c>
      <c r="K79" s="44">
        <v>141.1796875</v>
      </c>
      <c r="L79" s="44">
        <v>153.07942708333334</v>
      </c>
      <c r="M79" s="44">
        <v>147.76041666666666</v>
      </c>
      <c r="N79" s="44">
        <v>137.59505208333334</v>
      </c>
      <c r="O79" s="44">
        <v>121.04464285714288</v>
      </c>
      <c r="P79" s="67">
        <f t="shared" si="4"/>
        <v>132.06392046957671</v>
      </c>
    </row>
    <row r="80" spans="1:16" ht="15" customHeight="1" x14ac:dyDescent="0.25">
      <c r="A80" s="710" t="s">
        <v>51</v>
      </c>
      <c r="B80" s="54" t="s">
        <v>144</v>
      </c>
      <c r="C80" s="80" t="s">
        <v>82</v>
      </c>
      <c r="D80" s="44">
        <v>38.651851851851845</v>
      </c>
      <c r="E80" s="44">
        <v>38.291666666666664</v>
      </c>
      <c r="F80" s="44">
        <v>40.6875</v>
      </c>
      <c r="G80" s="44">
        <v>40.112500000000004</v>
      </c>
      <c r="H80" s="44">
        <v>41.1</v>
      </c>
      <c r="I80" s="44">
        <v>43.13666666666667</v>
      </c>
      <c r="J80" s="44">
        <v>46.642499999999998</v>
      </c>
      <c r="K80" s="44">
        <v>46.90625</v>
      </c>
      <c r="L80" s="44">
        <v>53.453125</v>
      </c>
      <c r="M80" s="44">
        <v>59.587499999999999</v>
      </c>
      <c r="N80" s="44">
        <v>47.046875</v>
      </c>
      <c r="O80" s="44">
        <v>44.5</v>
      </c>
      <c r="P80" s="67">
        <f t="shared" si="4"/>
        <v>45.009702932098755</v>
      </c>
    </row>
    <row r="81" spans="1:17" ht="15" customHeight="1" x14ac:dyDescent="0.25">
      <c r="A81" s="710"/>
      <c r="B81" s="54" t="s">
        <v>145</v>
      </c>
      <c r="C81" s="80" t="s">
        <v>82</v>
      </c>
      <c r="D81" s="44">
        <v>41.118518518518513</v>
      </c>
      <c r="E81" s="44">
        <v>38.083333333333336</v>
      </c>
      <c r="F81" s="44">
        <v>43.958333333333336</v>
      </c>
      <c r="G81" s="44">
        <v>44.416666666666664</v>
      </c>
      <c r="H81" s="44">
        <v>40.924999999999997</v>
      </c>
      <c r="I81" s="44">
        <v>61.416666666666664</v>
      </c>
      <c r="J81" s="44">
        <v>88.3125</v>
      </c>
      <c r="K81" s="44">
        <v>58.8125</v>
      </c>
      <c r="L81" s="44">
        <v>59.046875</v>
      </c>
      <c r="M81" s="44">
        <v>96.674999999999997</v>
      </c>
      <c r="N81" s="44">
        <v>69.78125</v>
      </c>
      <c r="O81" s="44">
        <v>49.328571428571429</v>
      </c>
      <c r="P81" s="67">
        <f t="shared" si="4"/>
        <v>57.656267912257498</v>
      </c>
    </row>
    <row r="82" spans="1:17" ht="15" customHeight="1" x14ac:dyDescent="0.25">
      <c r="A82" s="64"/>
      <c r="B82" s="36" t="s">
        <v>43</v>
      </c>
      <c r="C82" s="80" t="s">
        <v>14</v>
      </c>
      <c r="D82" s="44">
        <v>32.922222222222224</v>
      </c>
      <c r="E82" s="44">
        <v>31.833333333333332</v>
      </c>
      <c r="F82" s="44">
        <v>29.229166666666668</v>
      </c>
      <c r="G82" s="44">
        <v>28.208333333333332</v>
      </c>
      <c r="H82" s="44">
        <v>26.137499999999999</v>
      </c>
      <c r="I82" s="44">
        <v>29.706666666666667</v>
      </c>
      <c r="J82" s="44">
        <v>33.480000000000004</v>
      </c>
      <c r="K82" s="44">
        <v>50.75</v>
      </c>
      <c r="L82" s="44">
        <v>53.625</v>
      </c>
      <c r="M82" s="44">
        <v>39.15</v>
      </c>
      <c r="N82" s="44">
        <v>47.6875</v>
      </c>
      <c r="O82" s="44">
        <v>37</v>
      </c>
      <c r="P82" s="67">
        <f t="shared" si="4"/>
        <v>36.644143518518518</v>
      </c>
    </row>
    <row r="83" spans="1:17" ht="15" customHeight="1" x14ac:dyDescent="0.25">
      <c r="A83" s="64"/>
      <c r="B83" s="36" t="s">
        <v>52</v>
      </c>
      <c r="C83" s="80" t="s">
        <v>82</v>
      </c>
      <c r="D83" s="44">
        <v>40.634444444444448</v>
      </c>
      <c r="E83" s="44">
        <v>38.38194444444445</v>
      </c>
      <c r="F83" s="44">
        <v>42.09375</v>
      </c>
      <c r="G83" s="44">
        <v>38.656249999999993</v>
      </c>
      <c r="H83" s="44">
        <v>36.387500000000003</v>
      </c>
      <c r="I83" s="44">
        <v>40.380000000000003</v>
      </c>
      <c r="J83" s="44">
        <v>40.328333333333333</v>
      </c>
      <c r="K83" s="44">
        <v>39.024999999999999</v>
      </c>
      <c r="L83" s="44">
        <v>45.947916666666664</v>
      </c>
      <c r="M83" s="44">
        <v>53.662500000000001</v>
      </c>
      <c r="N83" s="44">
        <v>53.026041666666664</v>
      </c>
      <c r="O83" s="44">
        <v>55.01428571428572</v>
      </c>
      <c r="P83" s="67">
        <f t="shared" si="4"/>
        <v>43.628163855820105</v>
      </c>
    </row>
    <row r="84" spans="1:17" s="11" customFormat="1" ht="3.75" customHeight="1" x14ac:dyDescent="0.25">
      <c r="A84" s="15"/>
      <c r="B84" s="15"/>
      <c r="C84" s="82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"/>
    </row>
    <row r="85" spans="1:17" ht="15" customHeight="1" x14ac:dyDescent="0.25">
      <c r="A85" s="15"/>
      <c r="B85" s="15"/>
      <c r="C85" s="82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1" t="s">
        <v>68</v>
      </c>
    </row>
    <row r="86" spans="1:17" s="11" customFormat="1" x14ac:dyDescent="0.25">
      <c r="A86" s="15"/>
      <c r="B86" s="15"/>
      <c r="C86" s="81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4"/>
    </row>
    <row r="87" spans="1:17" s="11" customFormat="1" ht="32.25" customHeight="1" x14ac:dyDescent="0.3">
      <c r="A87" s="686" t="s">
        <v>93</v>
      </c>
      <c r="B87" s="686"/>
      <c r="C87" s="686"/>
      <c r="D87" s="686"/>
      <c r="E87" s="686"/>
      <c r="F87" s="686"/>
      <c r="G87" s="686"/>
      <c r="H87" s="686"/>
      <c r="I87" s="686"/>
      <c r="J87" s="686"/>
      <c r="K87" s="686"/>
      <c r="L87" s="686"/>
      <c r="M87" s="686"/>
      <c r="N87" s="686"/>
      <c r="O87" s="686"/>
      <c r="P87" s="686"/>
    </row>
    <row r="88" spans="1:17" s="11" customFormat="1" ht="16.5" customHeight="1" x14ac:dyDescent="0.3">
      <c r="A88" s="686" t="str">
        <f>A44</f>
        <v>Enero-Diciembre 2019, (En RD$)</v>
      </c>
      <c r="B88" s="686"/>
      <c r="C88" s="686"/>
      <c r="D88" s="686"/>
      <c r="E88" s="686"/>
      <c r="F88" s="686"/>
      <c r="G88" s="686"/>
      <c r="H88" s="686"/>
      <c r="I88" s="686"/>
      <c r="J88" s="686"/>
      <c r="K88" s="686"/>
      <c r="L88" s="686"/>
      <c r="M88" s="686"/>
      <c r="N88" s="686"/>
      <c r="O88" s="686"/>
      <c r="P88" s="686"/>
    </row>
    <row r="89" spans="1:17" s="11" customFormat="1" ht="6.75" customHeight="1" x14ac:dyDescent="0.25">
      <c r="A89" s="8"/>
      <c r="B89" s="8"/>
      <c r="C89" s="79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7" x14ac:dyDescent="0.25">
      <c r="A90" s="706" t="s">
        <v>0</v>
      </c>
      <c r="B90" s="708" t="s">
        <v>192</v>
      </c>
      <c r="C90" s="119" t="s">
        <v>41</v>
      </c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1:17" ht="16.5" customHeight="1" x14ac:dyDescent="0.25">
      <c r="A91" s="707"/>
      <c r="B91" s="709"/>
      <c r="C91" s="121" t="s">
        <v>85</v>
      </c>
      <c r="D91" s="121" t="s">
        <v>1</v>
      </c>
      <c r="E91" s="121" t="s">
        <v>2</v>
      </c>
      <c r="F91" s="121" t="s">
        <v>3</v>
      </c>
      <c r="G91" s="121" t="s">
        <v>4</v>
      </c>
      <c r="H91" s="121" t="s">
        <v>5</v>
      </c>
      <c r="I91" s="121" t="s">
        <v>6</v>
      </c>
      <c r="J91" s="121" t="s">
        <v>7</v>
      </c>
      <c r="K91" s="121" t="s">
        <v>8</v>
      </c>
      <c r="L91" s="121" t="s">
        <v>9</v>
      </c>
      <c r="M91" s="121" t="s">
        <v>10</v>
      </c>
      <c r="N91" s="121" t="s">
        <v>11</v>
      </c>
      <c r="O91" s="121" t="s">
        <v>12</v>
      </c>
      <c r="P91" s="122" t="s">
        <v>13</v>
      </c>
    </row>
    <row r="92" spans="1:17" s="32" customFormat="1" ht="18.75" customHeight="1" x14ac:dyDescent="0.25">
      <c r="A92" s="84" t="s">
        <v>53</v>
      </c>
      <c r="B92" s="84"/>
      <c r="C92" s="90"/>
    </row>
    <row r="93" spans="1:17" ht="18" customHeight="1" x14ac:dyDescent="0.25">
      <c r="A93" s="683" t="s">
        <v>32</v>
      </c>
      <c r="B93" s="36" t="s">
        <v>146</v>
      </c>
      <c r="C93" s="80" t="s">
        <v>63</v>
      </c>
      <c r="D93" s="44">
        <v>17.5</v>
      </c>
      <c r="E93" s="44">
        <v>20</v>
      </c>
      <c r="F93" s="44"/>
      <c r="G93" s="44"/>
      <c r="H93" s="44">
        <v>27.75462962962963</v>
      </c>
      <c r="I93" s="44">
        <v>34.99444444444444</v>
      </c>
      <c r="J93" s="44">
        <v>24.6</v>
      </c>
      <c r="K93" s="44">
        <v>21.193750000000001</v>
      </c>
      <c r="L93" s="44">
        <v>21.34375</v>
      </c>
      <c r="M93" s="44">
        <v>20.669999999999998</v>
      </c>
      <c r="N93" s="44">
        <v>23.119791666666668</v>
      </c>
      <c r="O93" s="44">
        <v>23.777777777777779</v>
      </c>
      <c r="P93" s="67">
        <f>AVERAGE(D93:O93)</f>
        <v>23.495414351851849</v>
      </c>
      <c r="Q93" s="30"/>
    </row>
    <row r="94" spans="1:17" ht="18" customHeight="1" x14ac:dyDescent="0.25">
      <c r="A94" s="684"/>
      <c r="B94" s="36" t="s">
        <v>147</v>
      </c>
      <c r="C94" s="80" t="s">
        <v>63</v>
      </c>
      <c r="D94" s="44">
        <v>24.290000000000003</v>
      </c>
      <c r="E94" s="44">
        <v>28.75</v>
      </c>
      <c r="F94" s="44">
        <v>32.395833333333336</v>
      </c>
      <c r="G94" s="44">
        <v>51.041666666666664</v>
      </c>
      <c r="H94" s="44"/>
      <c r="I94" s="44"/>
      <c r="J94" s="44"/>
      <c r="K94" s="44"/>
      <c r="L94" s="44"/>
      <c r="M94" s="44"/>
      <c r="N94" s="44">
        <v>28.484848484848484</v>
      </c>
      <c r="O94" s="44">
        <v>23.864285714285717</v>
      </c>
      <c r="P94" s="67">
        <f t="shared" ref="P94:P129" si="5">AVERAGE(D94:O94)</f>
        <v>31.471105699855698</v>
      </c>
    </row>
    <row r="95" spans="1:17" ht="18" customHeight="1" x14ac:dyDescent="0.25">
      <c r="A95" s="684"/>
      <c r="B95" s="36" t="s">
        <v>148</v>
      </c>
      <c r="C95" s="80" t="s">
        <v>63</v>
      </c>
      <c r="D95" s="44"/>
      <c r="E95" s="44"/>
      <c r="F95" s="44"/>
      <c r="G95" s="44"/>
      <c r="H95" s="44"/>
      <c r="I95" s="44">
        <v>62.833333333333336</v>
      </c>
      <c r="J95" s="44">
        <v>43.845833333333346</v>
      </c>
      <c r="K95" s="44">
        <v>34.427083333333329</v>
      </c>
      <c r="L95" s="44">
        <v>37.196969696969695</v>
      </c>
      <c r="M95" s="44"/>
      <c r="N95" s="44"/>
      <c r="O95" s="44"/>
      <c r="P95" s="67">
        <f t="shared" si="5"/>
        <v>44.575804924242419</v>
      </c>
    </row>
    <row r="96" spans="1:17" ht="18" customHeight="1" x14ac:dyDescent="0.25">
      <c r="A96" s="684"/>
      <c r="B96" s="36" t="s">
        <v>149</v>
      </c>
      <c r="C96" s="80" t="s">
        <v>63</v>
      </c>
      <c r="D96" s="44"/>
      <c r="E96" s="44">
        <v>21</v>
      </c>
      <c r="F96" s="44">
        <v>32.555555555555557</v>
      </c>
      <c r="G96" s="44">
        <v>47.229166666666664</v>
      </c>
      <c r="H96" s="44">
        <v>51.145833333333336</v>
      </c>
      <c r="I96" s="44">
        <v>57.277777777777779</v>
      </c>
      <c r="J96" s="44">
        <v>50.384615384615387</v>
      </c>
      <c r="K96" s="44"/>
      <c r="L96" s="44"/>
      <c r="M96" s="44">
        <v>32.5</v>
      </c>
      <c r="N96" s="44">
        <v>37.857142857142854</v>
      </c>
      <c r="O96" s="44"/>
      <c r="P96" s="67">
        <f t="shared" si="5"/>
        <v>41.243761446886445</v>
      </c>
    </row>
    <row r="97" spans="1:16" ht="18" customHeight="1" x14ac:dyDescent="0.25">
      <c r="A97" s="685"/>
      <c r="B97" s="36" t="s">
        <v>150</v>
      </c>
      <c r="C97" s="80" t="s">
        <v>63</v>
      </c>
      <c r="D97" s="44"/>
      <c r="E97" s="44"/>
      <c r="F97" s="44"/>
      <c r="G97" s="44"/>
      <c r="H97" s="44">
        <v>48.729166666666664</v>
      </c>
      <c r="I97" s="44">
        <v>59.31666666666667</v>
      </c>
      <c r="J97" s="44">
        <v>51.333333333333336</v>
      </c>
      <c r="K97" s="44">
        <v>40</v>
      </c>
      <c r="L97" s="44"/>
      <c r="M97" s="44"/>
      <c r="N97" s="44"/>
      <c r="O97" s="44"/>
      <c r="P97" s="67">
        <f t="shared" si="5"/>
        <v>49.844791666666666</v>
      </c>
    </row>
    <row r="98" spans="1:16" ht="18" customHeight="1" x14ac:dyDescent="0.25">
      <c r="A98" s="683" t="s">
        <v>34</v>
      </c>
      <c r="B98" s="36" t="s">
        <v>151</v>
      </c>
      <c r="C98" s="80" t="s">
        <v>63</v>
      </c>
      <c r="D98" s="44">
        <v>55</v>
      </c>
      <c r="E98" s="44">
        <v>50</v>
      </c>
      <c r="F98" s="44">
        <v>62.5</v>
      </c>
      <c r="G98" s="44">
        <v>60</v>
      </c>
      <c r="H98" s="44"/>
      <c r="I98" s="44"/>
      <c r="J98" s="44"/>
      <c r="K98" s="44"/>
      <c r="L98" s="44"/>
      <c r="M98" s="44"/>
      <c r="N98" s="44"/>
      <c r="O98" s="44">
        <v>40</v>
      </c>
      <c r="P98" s="67">
        <f t="shared" si="5"/>
        <v>53.5</v>
      </c>
    </row>
    <row r="99" spans="1:16" ht="18" customHeight="1" x14ac:dyDescent="0.25">
      <c r="A99" s="684"/>
      <c r="B99" s="36" t="s">
        <v>152</v>
      </c>
      <c r="C99" s="80" t="s">
        <v>63</v>
      </c>
      <c r="D99" s="44">
        <v>40</v>
      </c>
      <c r="E99" s="44">
        <v>46.25</v>
      </c>
      <c r="F99" s="44">
        <v>30</v>
      </c>
      <c r="G99" s="44">
        <v>35</v>
      </c>
      <c r="H99" s="44"/>
      <c r="I99" s="44"/>
      <c r="J99" s="44"/>
      <c r="K99" s="44"/>
      <c r="L99" s="44"/>
      <c r="M99" s="44"/>
      <c r="N99" s="44"/>
      <c r="O99" s="44">
        <v>34.166666666666664</v>
      </c>
      <c r="P99" s="67">
        <f t="shared" si="5"/>
        <v>37.083333333333329</v>
      </c>
    </row>
    <row r="100" spans="1:16" ht="18" customHeight="1" x14ac:dyDescent="0.25">
      <c r="A100" s="684"/>
      <c r="B100" s="36" t="s">
        <v>153</v>
      </c>
      <c r="C100" s="80" t="s">
        <v>63</v>
      </c>
      <c r="D100" s="44">
        <v>25</v>
      </c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>
        <v>17.777777777777779</v>
      </c>
      <c r="P100" s="67">
        <f t="shared" si="5"/>
        <v>21.388888888888889</v>
      </c>
    </row>
    <row r="101" spans="1:16" ht="18" customHeight="1" x14ac:dyDescent="0.25">
      <c r="A101" s="684"/>
      <c r="B101" s="36" t="s">
        <v>154</v>
      </c>
      <c r="C101" s="80" t="s">
        <v>63</v>
      </c>
      <c r="D101" s="44">
        <v>65.599999999999994</v>
      </c>
      <c r="E101" s="44">
        <v>66.493055555555557</v>
      </c>
      <c r="F101" s="44">
        <v>64.2986111111111</v>
      </c>
      <c r="G101" s="44">
        <v>67.416666666666671</v>
      </c>
      <c r="H101" s="44">
        <v>67.637500000000003</v>
      </c>
      <c r="I101" s="44">
        <v>68.6111111111111</v>
      </c>
      <c r="J101" s="44">
        <v>72.724999999999994</v>
      </c>
      <c r="K101" s="44">
        <v>68.75</v>
      </c>
      <c r="L101" s="44">
        <v>71.25</v>
      </c>
      <c r="M101" s="44">
        <v>72.337500000000006</v>
      </c>
      <c r="N101" s="44">
        <v>70.359375</v>
      </c>
      <c r="O101" s="44">
        <v>70.678571428571431</v>
      </c>
      <c r="P101" s="67">
        <f t="shared" si="5"/>
        <v>68.846449239417993</v>
      </c>
    </row>
    <row r="102" spans="1:16" ht="18" customHeight="1" x14ac:dyDescent="0.25">
      <c r="A102" s="684"/>
      <c r="B102" s="36" t="s">
        <v>155</v>
      </c>
      <c r="C102" s="80" t="s">
        <v>63</v>
      </c>
      <c r="D102" s="44">
        <v>47.916666666666664</v>
      </c>
      <c r="E102" s="44">
        <v>46.5</v>
      </c>
      <c r="F102" s="44">
        <v>48.833333333333336</v>
      </c>
      <c r="G102" s="44">
        <v>48.375</v>
      </c>
      <c r="H102" s="44">
        <v>49.4</v>
      </c>
      <c r="I102" s="44">
        <v>51.37222222222222</v>
      </c>
      <c r="J102" s="44">
        <v>51.791666666666671</v>
      </c>
      <c r="K102" s="44">
        <v>51.5625</v>
      </c>
      <c r="L102" s="44">
        <v>49.78125</v>
      </c>
      <c r="M102" s="44">
        <v>52.537500000000001</v>
      </c>
      <c r="N102" s="44">
        <v>49.59375</v>
      </c>
      <c r="O102" s="44">
        <v>50.410714285714285</v>
      </c>
      <c r="P102" s="67">
        <f t="shared" si="5"/>
        <v>49.839550264550276</v>
      </c>
    </row>
    <row r="103" spans="1:16" ht="18" customHeight="1" x14ac:dyDescent="0.25">
      <c r="A103" s="685"/>
      <c r="B103" s="36" t="s">
        <v>156</v>
      </c>
      <c r="C103" s="80" t="s">
        <v>63</v>
      </c>
      <c r="D103" s="44">
        <v>30.69444444444445</v>
      </c>
      <c r="E103" s="44">
        <v>30.3125</v>
      </c>
      <c r="F103" s="44">
        <v>32.8125</v>
      </c>
      <c r="G103" s="44">
        <v>31.215277777777782</v>
      </c>
      <c r="H103" s="44">
        <v>33.595833333333331</v>
      </c>
      <c r="I103" s="44">
        <v>34.35</v>
      </c>
      <c r="J103" s="44">
        <v>33.85</v>
      </c>
      <c r="K103" s="44">
        <v>37.473958333333329</v>
      </c>
      <c r="L103" s="44">
        <v>32.942708333333336</v>
      </c>
      <c r="M103" s="44">
        <v>36.812500000000014</v>
      </c>
      <c r="N103" s="44">
        <v>31.684027777777779</v>
      </c>
      <c r="O103" s="44">
        <v>34.779761904761905</v>
      </c>
      <c r="P103" s="67">
        <f t="shared" si="5"/>
        <v>33.376959325396825</v>
      </c>
    </row>
    <row r="104" spans="1:16" ht="18" customHeight="1" x14ac:dyDescent="0.25">
      <c r="A104" s="11"/>
      <c r="B104" s="36" t="s">
        <v>33</v>
      </c>
      <c r="C104" s="80" t="s">
        <v>63</v>
      </c>
      <c r="D104" s="44">
        <v>4.8388888888888877</v>
      </c>
      <c r="E104" s="44">
        <v>4.9833333333333334</v>
      </c>
      <c r="F104" s="44">
        <v>5.020833333333333</v>
      </c>
      <c r="G104" s="44">
        <v>5</v>
      </c>
      <c r="H104" s="44">
        <v>5</v>
      </c>
      <c r="I104" s="44">
        <v>5.0799999999999992</v>
      </c>
      <c r="J104" s="44">
        <v>5.03</v>
      </c>
      <c r="K104" s="44">
        <v>5.09375</v>
      </c>
      <c r="L104" s="44">
        <v>5.3687500000000004</v>
      </c>
      <c r="M104" s="44">
        <v>5.080000000000001</v>
      </c>
      <c r="N104" s="44">
        <v>5.3843750000000004</v>
      </c>
      <c r="O104" s="44">
        <v>6.0285714285714294</v>
      </c>
      <c r="P104" s="67">
        <f t="shared" si="5"/>
        <v>5.1590418320105815</v>
      </c>
    </row>
    <row r="105" spans="1:16" ht="18" customHeight="1" x14ac:dyDescent="0.25">
      <c r="A105" s="683" t="s">
        <v>157</v>
      </c>
      <c r="B105" s="36" t="s">
        <v>146</v>
      </c>
      <c r="C105" s="80" t="s">
        <v>80</v>
      </c>
      <c r="D105" s="44">
        <v>83.142857142857139</v>
      </c>
      <c r="E105" s="44">
        <v>81.904761904761912</v>
      </c>
      <c r="F105" s="44">
        <v>95.041666666666686</v>
      </c>
      <c r="G105" s="44">
        <v>113.5</v>
      </c>
      <c r="H105" s="44">
        <v>81.928571428571416</v>
      </c>
      <c r="I105" s="44">
        <v>58.307692307692299</v>
      </c>
      <c r="J105" s="44">
        <v>47.500000000000007</v>
      </c>
      <c r="K105" s="44">
        <v>54.649350649350644</v>
      </c>
      <c r="L105" s="44">
        <v>72.693877551020435</v>
      </c>
      <c r="M105" s="44">
        <v>77.224489795918359</v>
      </c>
      <c r="N105" s="44">
        <v>77.520408163265316</v>
      </c>
      <c r="O105" s="44">
        <v>76.952380952380949</v>
      </c>
      <c r="P105" s="67">
        <f t="shared" si="5"/>
        <v>76.697171380207081</v>
      </c>
    </row>
    <row r="106" spans="1:16" ht="18" customHeight="1" x14ac:dyDescent="0.25">
      <c r="A106" s="685"/>
      <c r="B106" s="36" t="s">
        <v>158</v>
      </c>
      <c r="C106" s="80" t="s">
        <v>80</v>
      </c>
      <c r="D106" s="44">
        <v>82.36</v>
      </c>
      <c r="E106" s="44">
        <v>101.89999999999999</v>
      </c>
      <c r="F106" s="44">
        <v>138.22499999999999</v>
      </c>
      <c r="G106" s="44">
        <v>149.39999999999998</v>
      </c>
      <c r="H106" s="44">
        <v>100.22000000000001</v>
      </c>
      <c r="I106" s="44">
        <v>53.96</v>
      </c>
      <c r="J106" s="44">
        <v>53.199999999999989</v>
      </c>
      <c r="K106" s="44">
        <v>53.625</v>
      </c>
      <c r="L106" s="44">
        <v>62.849999999999987</v>
      </c>
      <c r="M106" s="44">
        <v>73.38000000000001</v>
      </c>
      <c r="N106" s="44">
        <v>75.374999999999986</v>
      </c>
      <c r="O106" s="44">
        <v>80.592857142857142</v>
      </c>
      <c r="P106" s="67">
        <f t="shared" si="5"/>
        <v>85.423988095238101</v>
      </c>
    </row>
    <row r="107" spans="1:16" ht="18" customHeight="1" x14ac:dyDescent="0.25">
      <c r="A107" s="683" t="s">
        <v>35</v>
      </c>
      <c r="B107" s="36" t="s">
        <v>159</v>
      </c>
      <c r="C107" s="80" t="s">
        <v>63</v>
      </c>
      <c r="D107" s="44">
        <v>66.388888888888886</v>
      </c>
      <c r="E107" s="44">
        <v>61.157407407407412</v>
      </c>
      <c r="F107" s="44">
        <v>86.131944444444443</v>
      </c>
      <c r="G107" s="44">
        <v>62.46180555555555</v>
      </c>
      <c r="H107" s="44">
        <v>51.095833333333339</v>
      </c>
      <c r="I107" s="44">
        <v>49.966666666666669</v>
      </c>
      <c r="J107" s="44">
        <v>53.645833333333329</v>
      </c>
      <c r="K107" s="44">
        <v>67.829545454545453</v>
      </c>
      <c r="L107" s="44">
        <v>80.1796875</v>
      </c>
      <c r="M107" s="44">
        <v>77</v>
      </c>
      <c r="N107" s="44">
        <v>69.427083333333343</v>
      </c>
      <c r="O107" s="44">
        <v>63.214285714285715</v>
      </c>
      <c r="P107" s="67">
        <f t="shared" si="5"/>
        <v>65.708248469316175</v>
      </c>
    </row>
    <row r="108" spans="1:16" ht="18" customHeight="1" x14ac:dyDescent="0.25">
      <c r="A108" s="684"/>
      <c r="B108" s="36" t="s">
        <v>160</v>
      </c>
      <c r="C108" s="80" t="s">
        <v>63</v>
      </c>
      <c r="D108" s="44">
        <v>43.627777777777773</v>
      </c>
      <c r="E108" s="44">
        <v>45.25694444444445</v>
      </c>
      <c r="F108" s="44">
        <v>61.375</v>
      </c>
      <c r="G108" s="44">
        <v>43.839285714285715</v>
      </c>
      <c r="H108" s="44">
        <v>35.774999999999991</v>
      </c>
      <c r="I108" s="44">
        <v>34.211111111111116</v>
      </c>
      <c r="J108" s="44">
        <v>37.412500000000001</v>
      </c>
      <c r="K108" s="44">
        <v>50.71875</v>
      </c>
      <c r="L108" s="44">
        <v>53.536458333333336</v>
      </c>
      <c r="M108" s="44">
        <v>53.075000000000003</v>
      </c>
      <c r="N108" s="44">
        <v>48.057291666666671</v>
      </c>
      <c r="O108" s="44">
        <v>44.119047619047628</v>
      </c>
      <c r="P108" s="67">
        <f t="shared" si="5"/>
        <v>45.917013888888896</v>
      </c>
    </row>
    <row r="109" spans="1:16" ht="18" customHeight="1" x14ac:dyDescent="0.25">
      <c r="A109" s="684"/>
      <c r="B109" s="36" t="s">
        <v>161</v>
      </c>
      <c r="C109" s="80" t="s">
        <v>63</v>
      </c>
      <c r="D109" s="44">
        <v>95</v>
      </c>
      <c r="E109" s="44">
        <v>100</v>
      </c>
      <c r="F109" s="44">
        <v>100</v>
      </c>
      <c r="G109" s="44">
        <v>100</v>
      </c>
      <c r="H109" s="44">
        <v>96.25</v>
      </c>
      <c r="I109" s="44">
        <v>100</v>
      </c>
      <c r="J109" s="44">
        <v>100</v>
      </c>
      <c r="K109" s="44">
        <v>100</v>
      </c>
      <c r="L109" s="44">
        <v>100</v>
      </c>
      <c r="M109" s="44">
        <v>95.526315789473685</v>
      </c>
      <c r="N109" s="44">
        <v>100</v>
      </c>
      <c r="O109" s="44">
        <v>95</v>
      </c>
      <c r="P109" s="67">
        <f t="shared" si="5"/>
        <v>98.481359649122808</v>
      </c>
    </row>
    <row r="110" spans="1:16" ht="18" customHeight="1" x14ac:dyDescent="0.25">
      <c r="A110" s="685"/>
      <c r="B110" s="36" t="s">
        <v>162</v>
      </c>
      <c r="C110" s="80" t="s">
        <v>63</v>
      </c>
      <c r="D110" s="44"/>
      <c r="E110" s="44">
        <v>90</v>
      </c>
      <c r="F110" s="44">
        <v>70.83</v>
      </c>
      <c r="G110" s="44"/>
      <c r="H110" s="44"/>
      <c r="I110" s="44"/>
      <c r="J110" s="44"/>
      <c r="K110" s="44"/>
      <c r="L110" s="44">
        <v>80</v>
      </c>
      <c r="M110" s="44">
        <v>78.888888888888886</v>
      </c>
      <c r="N110" s="44">
        <v>70</v>
      </c>
      <c r="O110" s="44">
        <v>83</v>
      </c>
      <c r="P110" s="67">
        <f t="shared" si="5"/>
        <v>78.786481481481474</v>
      </c>
    </row>
    <row r="111" spans="1:16" ht="18" customHeight="1" x14ac:dyDescent="0.25">
      <c r="A111" s="683" t="s">
        <v>163</v>
      </c>
      <c r="B111" s="36" t="s">
        <v>164</v>
      </c>
      <c r="C111" s="80" t="s">
        <v>80</v>
      </c>
      <c r="D111" s="44">
        <v>66.373333333333335</v>
      </c>
      <c r="E111" s="44">
        <v>69.733333333333334</v>
      </c>
      <c r="F111" s="44">
        <v>80.816666666666677</v>
      </c>
      <c r="G111" s="44">
        <v>116.46666666666665</v>
      </c>
      <c r="H111" s="44">
        <v>143.26999999999998</v>
      </c>
      <c r="I111" s="44">
        <v>144.61333333333334</v>
      </c>
      <c r="J111" s="44">
        <v>117.95</v>
      </c>
      <c r="K111" s="44">
        <v>98.006249999999994</v>
      </c>
      <c r="L111" s="44">
        <v>82.049999999999983</v>
      </c>
      <c r="M111" s="44">
        <v>79.59999999999998</v>
      </c>
      <c r="N111" s="44">
        <v>73.4375</v>
      </c>
      <c r="O111" s="44">
        <v>76.464285714285708</v>
      </c>
      <c r="P111" s="67">
        <f t="shared" si="5"/>
        <v>95.731780753968266</v>
      </c>
    </row>
    <row r="112" spans="1:16" ht="18" customHeight="1" x14ac:dyDescent="0.25">
      <c r="A112" s="685"/>
      <c r="B112" s="36" t="s">
        <v>165</v>
      </c>
      <c r="C112" s="80" t="s">
        <v>80</v>
      </c>
      <c r="D112" s="44">
        <v>69.833333333333329</v>
      </c>
      <c r="E112" s="44">
        <v>73.5</v>
      </c>
      <c r="F112" s="44">
        <v>78.722222222222214</v>
      </c>
      <c r="G112" s="44">
        <v>78.311111111111117</v>
      </c>
      <c r="H112" s="44">
        <v>95.97999999999999</v>
      </c>
      <c r="I112" s="44">
        <v>98.13333333333334</v>
      </c>
      <c r="J112" s="44">
        <v>104.9</v>
      </c>
      <c r="K112" s="44">
        <v>106.6875</v>
      </c>
      <c r="L112" s="44">
        <v>83.25</v>
      </c>
      <c r="M112" s="44">
        <v>83.275000000000006</v>
      </c>
      <c r="N112" s="44">
        <v>71.833333333333343</v>
      </c>
      <c r="O112" s="44">
        <v>70.571428571428569</v>
      </c>
      <c r="P112" s="67">
        <f t="shared" si="5"/>
        <v>84.583105158730163</v>
      </c>
    </row>
    <row r="113" spans="1:16" ht="18" customHeight="1" x14ac:dyDescent="0.25">
      <c r="A113" s="683" t="s">
        <v>36</v>
      </c>
      <c r="B113" s="36" t="s">
        <v>166</v>
      </c>
      <c r="C113" s="80" t="s">
        <v>63</v>
      </c>
      <c r="D113" s="44">
        <v>55.81666666666667</v>
      </c>
      <c r="E113" s="44">
        <v>58.263888888888886</v>
      </c>
      <c r="F113" s="44">
        <v>60.645833333333336</v>
      </c>
      <c r="G113" s="44">
        <v>54.75</v>
      </c>
      <c r="H113" s="44">
        <v>52.920833333333334</v>
      </c>
      <c r="I113" s="44">
        <v>47.755555555555553</v>
      </c>
      <c r="J113" s="44">
        <v>55.9375</v>
      </c>
      <c r="K113" s="44">
        <v>64.541666666666671</v>
      </c>
      <c r="L113" s="44">
        <v>69.208333333333343</v>
      </c>
      <c r="M113" s="44">
        <v>63.908333333333339</v>
      </c>
      <c r="N113" s="44">
        <v>62.979166666666664</v>
      </c>
      <c r="O113" s="44">
        <v>61.791666666666671</v>
      </c>
      <c r="P113" s="67">
        <f t="shared" si="5"/>
        <v>59.043287037037032</v>
      </c>
    </row>
    <row r="114" spans="1:16" ht="18" customHeight="1" x14ac:dyDescent="0.25">
      <c r="A114" s="685"/>
      <c r="B114" s="36" t="s">
        <v>167</v>
      </c>
      <c r="C114" s="80" t="s">
        <v>63</v>
      </c>
      <c r="D114" s="44">
        <v>38.416666666666664</v>
      </c>
      <c r="E114" s="44">
        <v>42.416666666666664</v>
      </c>
      <c r="F114" s="44">
        <v>43.861111111111114</v>
      </c>
      <c r="G114" s="44">
        <v>40.638888888888893</v>
      </c>
      <c r="H114" s="44">
        <v>37.970833333333331</v>
      </c>
      <c r="I114" s="44">
        <v>32.411111111111111</v>
      </c>
      <c r="J114" s="44">
        <v>39.06666666666667</v>
      </c>
      <c r="K114" s="44">
        <v>49.848958333333329</v>
      </c>
      <c r="L114" s="44">
        <v>51.1875</v>
      </c>
      <c r="M114" s="44">
        <v>44.38333333333334</v>
      </c>
      <c r="N114" s="44">
        <v>42.395833333333336</v>
      </c>
      <c r="O114" s="44">
        <v>41.933285714285716</v>
      </c>
      <c r="P114" s="67">
        <f t="shared" si="5"/>
        <v>42.044237929894173</v>
      </c>
    </row>
    <row r="115" spans="1:16" ht="18" customHeight="1" x14ac:dyDescent="0.25">
      <c r="A115" s="11"/>
      <c r="B115" s="36" t="s">
        <v>62</v>
      </c>
      <c r="C115" s="80" t="s">
        <v>63</v>
      </c>
      <c r="D115" s="44">
        <v>25</v>
      </c>
      <c r="E115" s="44">
        <v>25.5</v>
      </c>
      <c r="F115" s="44">
        <v>20.466666666666669</v>
      </c>
      <c r="G115" s="44">
        <v>50</v>
      </c>
      <c r="H115" s="44">
        <v>34.44444444444445</v>
      </c>
      <c r="I115" s="44"/>
      <c r="J115" s="44">
        <v>25</v>
      </c>
      <c r="K115" s="44">
        <v>30</v>
      </c>
      <c r="L115" s="44">
        <v>29</v>
      </c>
      <c r="M115" s="44">
        <v>22.647058823529413</v>
      </c>
      <c r="N115" s="44">
        <v>26.964285714285715</v>
      </c>
      <c r="O115" s="44">
        <v>24.479166666666664</v>
      </c>
      <c r="P115" s="67">
        <f t="shared" si="5"/>
        <v>28.500147483235722</v>
      </c>
    </row>
    <row r="116" spans="1:16" ht="18" customHeight="1" x14ac:dyDescent="0.25">
      <c r="A116" s="683" t="s">
        <v>37</v>
      </c>
      <c r="B116" s="36" t="s">
        <v>168</v>
      </c>
      <c r="C116" s="80" t="s">
        <v>63</v>
      </c>
      <c r="D116" s="44">
        <v>401.07142857142856</v>
      </c>
      <c r="E116" s="44">
        <v>210.48611111111109</v>
      </c>
      <c r="F116" s="44">
        <v>259.4444444444444</v>
      </c>
      <c r="G116" s="44">
        <v>267.91666666666669</v>
      </c>
      <c r="H116" s="44">
        <v>256.41666666666669</v>
      </c>
      <c r="I116" s="44">
        <v>251.38888888888886</v>
      </c>
      <c r="J116" s="44">
        <v>231.16666666666666</v>
      </c>
      <c r="K116" s="44">
        <v>256.875</v>
      </c>
      <c r="L116" s="44">
        <v>281.71875</v>
      </c>
      <c r="M116" s="44">
        <v>273.45833333333337</v>
      </c>
      <c r="N116" s="44">
        <v>267.5</v>
      </c>
      <c r="O116" s="44">
        <v>257.26190476190476</v>
      </c>
      <c r="P116" s="67">
        <f t="shared" si="5"/>
        <v>267.8920717592593</v>
      </c>
    </row>
    <row r="117" spans="1:16" ht="18" customHeight="1" x14ac:dyDescent="0.25">
      <c r="A117" s="684"/>
      <c r="B117" s="36" t="s">
        <v>169</v>
      </c>
      <c r="C117" s="80" t="s">
        <v>63</v>
      </c>
      <c r="D117" s="44">
        <v>269.44444444444446</v>
      </c>
      <c r="E117" s="44">
        <v>160.12499999999997</v>
      </c>
      <c r="F117" s="44">
        <v>162.47222222222226</v>
      </c>
      <c r="G117" s="44">
        <v>159.23611111111111</v>
      </c>
      <c r="H117" s="44">
        <v>149.1</v>
      </c>
      <c r="I117" s="44">
        <v>153.89444444444445</v>
      </c>
      <c r="J117" s="44">
        <v>151.77083333333331</v>
      </c>
      <c r="K117" s="44">
        <v>170.54687499999997</v>
      </c>
      <c r="L117" s="44">
        <v>198.79166666666666</v>
      </c>
      <c r="M117" s="44">
        <v>194.32499999999999</v>
      </c>
      <c r="N117" s="44">
        <v>183.52083333333331</v>
      </c>
      <c r="O117" s="44">
        <v>180.83333333333331</v>
      </c>
      <c r="P117" s="67">
        <f t="shared" si="5"/>
        <v>177.83839699074076</v>
      </c>
    </row>
    <row r="118" spans="1:16" ht="18" customHeight="1" x14ac:dyDescent="0.25">
      <c r="A118" s="684"/>
      <c r="B118" s="93" t="s">
        <v>170</v>
      </c>
      <c r="C118" s="80" t="s">
        <v>63</v>
      </c>
      <c r="D118" s="44">
        <v>169.58333333333334</v>
      </c>
      <c r="E118" s="44">
        <v>96.458333333333329</v>
      </c>
      <c r="F118" s="44">
        <v>107.45833333333333</v>
      </c>
      <c r="G118" s="44">
        <v>116.95833333333333</v>
      </c>
      <c r="H118" s="44">
        <v>94.499999999999986</v>
      </c>
      <c r="I118" s="44">
        <v>92.927777777777763</v>
      </c>
      <c r="J118" s="44">
        <v>98.846000000000018</v>
      </c>
      <c r="K118" s="44">
        <v>113.22916666666667</v>
      </c>
      <c r="L118" s="44">
        <v>121.06770833333334</v>
      </c>
      <c r="M118" s="44">
        <v>115.71250000000001</v>
      </c>
      <c r="N118" s="44">
        <v>104.99479166666666</v>
      </c>
      <c r="O118" s="44">
        <v>114.75595238095238</v>
      </c>
      <c r="P118" s="67">
        <f t="shared" si="5"/>
        <v>112.20768584656084</v>
      </c>
    </row>
    <row r="119" spans="1:16" ht="18" customHeight="1" x14ac:dyDescent="0.25">
      <c r="A119" s="714" t="s">
        <v>200</v>
      </c>
      <c r="B119" s="65" t="s">
        <v>54</v>
      </c>
      <c r="C119" s="80" t="s">
        <v>63</v>
      </c>
      <c r="D119" s="44">
        <v>35</v>
      </c>
      <c r="E119" s="44">
        <v>37.916666666666664</v>
      </c>
      <c r="F119" s="44">
        <v>26.666666666666671</v>
      </c>
      <c r="G119" s="44">
        <v>26.590277777777782</v>
      </c>
      <c r="H119" s="44">
        <v>24.368333333333332</v>
      </c>
      <c r="I119" s="44">
        <v>21.833333333333332</v>
      </c>
      <c r="J119" s="44">
        <v>23.4</v>
      </c>
      <c r="K119" s="44">
        <v>20.53125</v>
      </c>
      <c r="L119" s="44">
        <v>25</v>
      </c>
      <c r="M119" s="44"/>
      <c r="N119" s="44">
        <v>25</v>
      </c>
      <c r="O119" s="44">
        <v>40</v>
      </c>
      <c r="P119" s="67">
        <f t="shared" si="5"/>
        <v>27.84604797979798</v>
      </c>
    </row>
    <row r="120" spans="1:16" ht="18" customHeight="1" x14ac:dyDescent="0.25">
      <c r="A120" s="714"/>
      <c r="B120" s="65" t="s">
        <v>55</v>
      </c>
      <c r="C120" s="80" t="s">
        <v>63</v>
      </c>
      <c r="D120" s="44">
        <v>18.571428571428573</v>
      </c>
      <c r="E120" s="44">
        <v>20.5</v>
      </c>
      <c r="F120" s="44">
        <v>14.652777777777779</v>
      </c>
      <c r="G120" s="44">
        <v>13.527777777777779</v>
      </c>
      <c r="H120" s="44">
        <v>16.458333333333332</v>
      </c>
      <c r="I120" s="44">
        <v>14.670370370370367</v>
      </c>
      <c r="J120" s="44">
        <v>15.455555555555554</v>
      </c>
      <c r="K120" s="44">
        <v>25</v>
      </c>
      <c r="L120" s="44">
        <v>17.551020408163268</v>
      </c>
      <c r="M120" s="44"/>
      <c r="N120" s="44"/>
      <c r="O120" s="44"/>
      <c r="P120" s="67">
        <f t="shared" si="5"/>
        <v>17.376362643822958</v>
      </c>
    </row>
    <row r="121" spans="1:16" ht="18" customHeight="1" x14ac:dyDescent="0.25">
      <c r="A121" s="714"/>
      <c r="B121" s="65" t="s">
        <v>96</v>
      </c>
      <c r="C121" s="80" t="s">
        <v>63</v>
      </c>
      <c r="D121" s="44">
        <v>25</v>
      </c>
      <c r="E121" s="44"/>
      <c r="F121" s="44">
        <v>23.75</v>
      </c>
      <c r="G121" s="44">
        <v>21.166666666666668</v>
      </c>
      <c r="H121" s="44">
        <v>17.903508771929825</v>
      </c>
      <c r="I121" s="44">
        <v>18.322222222222226</v>
      </c>
      <c r="J121" s="44">
        <v>21.1</v>
      </c>
      <c r="K121" s="44">
        <v>23.4375</v>
      </c>
      <c r="L121" s="44">
        <v>25</v>
      </c>
      <c r="M121" s="44"/>
      <c r="N121" s="44"/>
      <c r="O121" s="44">
        <v>25</v>
      </c>
      <c r="P121" s="67">
        <f t="shared" si="5"/>
        <v>22.297766406757635</v>
      </c>
    </row>
    <row r="122" spans="1:16" ht="18" customHeight="1" x14ac:dyDescent="0.25">
      <c r="A122" s="714"/>
      <c r="B122" s="65" t="s">
        <v>56</v>
      </c>
      <c r="C122" s="80" t="s">
        <v>63</v>
      </c>
      <c r="D122" s="44">
        <v>10.61904761904762</v>
      </c>
      <c r="E122" s="44">
        <v>9.5</v>
      </c>
      <c r="F122" s="44">
        <v>9.1958333333333329</v>
      </c>
      <c r="G122" s="44">
        <v>7.3263888888888884</v>
      </c>
      <c r="H122" s="44">
        <v>7.0958333333333332</v>
      </c>
      <c r="I122" s="44">
        <v>6.6725925925925917</v>
      </c>
      <c r="J122" s="44">
        <v>6.4768333333333343</v>
      </c>
      <c r="K122" s="44">
        <v>8.4791666666666661</v>
      </c>
      <c r="L122" s="44">
        <v>11.805555555555555</v>
      </c>
      <c r="M122" s="44"/>
      <c r="N122" s="44"/>
      <c r="O122" s="44">
        <v>10.466666666666667</v>
      </c>
      <c r="P122" s="67">
        <f t="shared" si="5"/>
        <v>8.7637917989417993</v>
      </c>
    </row>
    <row r="123" spans="1:16" ht="18" customHeight="1" x14ac:dyDescent="0.25">
      <c r="A123" s="714"/>
      <c r="B123" s="65" t="s">
        <v>57</v>
      </c>
      <c r="C123" s="80" t="s">
        <v>63</v>
      </c>
      <c r="D123" s="44"/>
      <c r="E123" s="44"/>
      <c r="F123" s="44">
        <v>21.401515151515152</v>
      </c>
      <c r="G123" s="44">
        <v>17.666666666666668</v>
      </c>
      <c r="H123" s="44">
        <v>19.166666666666668</v>
      </c>
      <c r="I123" s="44">
        <v>20.111111111111111</v>
      </c>
      <c r="J123" s="44">
        <v>15.000000000000002</v>
      </c>
      <c r="K123" s="44"/>
      <c r="L123" s="44"/>
      <c r="M123" s="44"/>
      <c r="N123" s="44"/>
      <c r="O123" s="44"/>
      <c r="P123" s="67">
        <f t="shared" si="5"/>
        <v>18.66919191919192</v>
      </c>
    </row>
    <row r="124" spans="1:16" ht="18" customHeight="1" x14ac:dyDescent="0.25">
      <c r="A124" s="714"/>
      <c r="B124" s="65" t="s">
        <v>58</v>
      </c>
      <c r="C124" s="80" t="s">
        <v>63</v>
      </c>
      <c r="D124" s="44">
        <v>50</v>
      </c>
      <c r="E124" s="44"/>
      <c r="F124" s="44">
        <v>25</v>
      </c>
      <c r="G124" s="44">
        <v>27.5</v>
      </c>
      <c r="H124" s="44">
        <v>24.6675</v>
      </c>
      <c r="I124" s="44">
        <v>23.526666666666664</v>
      </c>
      <c r="J124" s="44">
        <v>20.76583333333334</v>
      </c>
      <c r="K124" s="44">
        <v>20.175000000000001</v>
      </c>
      <c r="L124" s="44">
        <v>20.9</v>
      </c>
      <c r="M124" s="44">
        <v>23.03</v>
      </c>
      <c r="N124" s="44">
        <v>32.235416666666666</v>
      </c>
      <c r="O124" s="44">
        <v>43.333333333333336</v>
      </c>
      <c r="P124" s="67">
        <f t="shared" si="5"/>
        <v>28.284886363636364</v>
      </c>
    </row>
    <row r="125" spans="1:16" ht="18" customHeight="1" x14ac:dyDescent="0.25">
      <c r="A125" s="714"/>
      <c r="B125" s="65" t="s">
        <v>59</v>
      </c>
      <c r="C125" s="80" t="s">
        <v>63</v>
      </c>
      <c r="D125" s="44"/>
      <c r="E125" s="44"/>
      <c r="F125" s="44"/>
      <c r="G125" s="44"/>
      <c r="H125" s="44">
        <v>4.5</v>
      </c>
      <c r="I125" s="44">
        <v>7.5666666666666664</v>
      </c>
      <c r="J125" s="44">
        <v>8.6</v>
      </c>
      <c r="K125" s="44">
        <v>6</v>
      </c>
      <c r="L125" s="44"/>
      <c r="M125" s="44"/>
      <c r="N125" s="44"/>
      <c r="O125" s="44"/>
      <c r="P125" s="67">
        <f t="shared" si="5"/>
        <v>6.6666666666666661</v>
      </c>
    </row>
    <row r="126" spans="1:16" ht="18" customHeight="1" x14ac:dyDescent="0.25">
      <c r="A126" s="64"/>
      <c r="B126" s="36" t="s">
        <v>38</v>
      </c>
      <c r="C126" s="80" t="s">
        <v>80</v>
      </c>
      <c r="D126" s="44">
        <v>64.433333333333337</v>
      </c>
      <c r="E126" s="44">
        <v>74.25</v>
      </c>
      <c r="F126" s="44">
        <v>102.41666666666667</v>
      </c>
      <c r="G126" s="44">
        <v>91.416666666666671</v>
      </c>
      <c r="H126" s="44">
        <v>73.099999999999994</v>
      </c>
      <c r="I126" s="44">
        <v>71</v>
      </c>
      <c r="J126" s="44">
        <v>85.35</v>
      </c>
      <c r="K126" s="44">
        <v>89</v>
      </c>
      <c r="L126" s="44">
        <v>116.45</v>
      </c>
      <c r="M126" s="44">
        <v>92.01</v>
      </c>
      <c r="N126" s="44">
        <v>92.375</v>
      </c>
      <c r="O126" s="44">
        <v>64.928571428571431</v>
      </c>
      <c r="P126" s="67">
        <f t="shared" si="5"/>
        <v>84.727519841269853</v>
      </c>
    </row>
    <row r="127" spans="1:16" ht="18" customHeight="1" x14ac:dyDescent="0.25">
      <c r="A127" s="683" t="s">
        <v>60</v>
      </c>
      <c r="B127" s="36" t="s">
        <v>177</v>
      </c>
      <c r="C127" s="80" t="s">
        <v>63</v>
      </c>
      <c r="D127" s="44">
        <v>29.416666666666668</v>
      </c>
      <c r="E127" s="44">
        <v>28.270833333333332</v>
      </c>
      <c r="F127" s="44">
        <v>27.016666666666669</v>
      </c>
      <c r="G127" s="44">
        <v>26.583333333333332</v>
      </c>
      <c r="H127" s="44">
        <v>27.613333333333333</v>
      </c>
      <c r="I127" s="44">
        <v>27.676666666666666</v>
      </c>
      <c r="J127" s="44">
        <v>27.840000000000003</v>
      </c>
      <c r="K127" s="44">
        <v>31.005208333333336</v>
      </c>
      <c r="L127" s="44">
        <v>33.151041666666671</v>
      </c>
      <c r="M127" s="44">
        <v>31.137499999999999</v>
      </c>
      <c r="N127" s="44">
        <v>31.609375</v>
      </c>
      <c r="O127" s="44">
        <v>31.25</v>
      </c>
      <c r="P127" s="67">
        <f t="shared" si="5"/>
        <v>29.380885416666668</v>
      </c>
    </row>
    <row r="128" spans="1:16" ht="18" customHeight="1" x14ac:dyDescent="0.25">
      <c r="A128" s="685"/>
      <c r="B128" s="36" t="s">
        <v>178</v>
      </c>
      <c r="C128" s="80" t="s">
        <v>63</v>
      </c>
      <c r="D128" s="44">
        <v>18.945555555555561</v>
      </c>
      <c r="E128" s="44">
        <v>16.909722222222221</v>
      </c>
      <c r="F128" s="44">
        <v>17.715277777777775</v>
      </c>
      <c r="G128" s="44">
        <v>16.650000000000002</v>
      </c>
      <c r="H128" s="44">
        <v>15.991666666666665</v>
      </c>
      <c r="I128" s="44">
        <v>17.992222222222221</v>
      </c>
      <c r="J128" s="44">
        <v>16.743333333333332</v>
      </c>
      <c r="K128" s="44">
        <v>19.443749999999994</v>
      </c>
      <c r="L128" s="44">
        <v>20.829166666666666</v>
      </c>
      <c r="M128" s="44">
        <v>20.05</v>
      </c>
      <c r="N128" s="44">
        <v>21.604166666666664</v>
      </c>
      <c r="O128" s="44">
        <v>20.994047619047617</v>
      </c>
      <c r="P128" s="67">
        <f t="shared" si="5"/>
        <v>18.655742394179896</v>
      </c>
    </row>
    <row r="129" spans="1:16" ht="18" customHeight="1" x14ac:dyDescent="0.25">
      <c r="A129" s="64"/>
      <c r="B129" s="36" t="s">
        <v>61</v>
      </c>
      <c r="C129" s="80" t="s">
        <v>81</v>
      </c>
      <c r="D129" s="44">
        <v>43.955555555555556</v>
      </c>
      <c r="E129" s="44">
        <v>47.291666666666664</v>
      </c>
      <c r="F129" s="44">
        <v>42.541666666666664</v>
      </c>
      <c r="G129" s="44">
        <v>31.291666666666668</v>
      </c>
      <c r="H129" s="44">
        <v>32.637500000000003</v>
      </c>
      <c r="I129" s="44">
        <v>28.316666666666666</v>
      </c>
      <c r="J129" s="44">
        <v>30.69166666666667</v>
      </c>
      <c r="K129" s="44">
        <v>28.5625</v>
      </c>
      <c r="L129" s="44">
        <v>36.270833333333336</v>
      </c>
      <c r="M129" s="44">
        <v>30.24583333333333</v>
      </c>
      <c r="N129" s="44">
        <v>39.171875</v>
      </c>
      <c r="O129" s="44">
        <v>39.553571428571431</v>
      </c>
      <c r="P129" s="67">
        <f t="shared" si="5"/>
        <v>35.877583498677247</v>
      </c>
    </row>
    <row r="130" spans="1:16" s="11" customFormat="1" ht="3" customHeight="1" x14ac:dyDescent="0.25">
      <c r="A130" s="15"/>
      <c r="B130" s="15"/>
      <c r="C130" s="82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4"/>
    </row>
    <row r="131" spans="1:16" x14ac:dyDescent="0.25">
      <c r="A131" s="15"/>
      <c r="B131" s="15"/>
      <c r="C131" s="81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1" t="s">
        <v>69</v>
      </c>
    </row>
    <row r="132" spans="1:16" x14ac:dyDescent="0.25">
      <c r="A132" s="15"/>
      <c r="B132" s="15"/>
      <c r="C132" s="81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4"/>
    </row>
    <row r="133" spans="1:16" ht="32.25" customHeight="1" x14ac:dyDescent="0.25">
      <c r="A133" s="691" t="str">
        <f>A3</f>
        <v xml:space="preserve"> Precios Promedios Minorista Mensuales por Productos de los Principales Mercados de  Santo Domingo</v>
      </c>
      <c r="B133" s="691"/>
      <c r="C133" s="691"/>
      <c r="D133" s="691"/>
      <c r="E133" s="691"/>
      <c r="F133" s="691"/>
      <c r="G133" s="691"/>
      <c r="H133" s="691"/>
      <c r="I133" s="691"/>
      <c r="J133" s="691"/>
      <c r="K133" s="691"/>
      <c r="L133" s="691"/>
      <c r="M133" s="691"/>
      <c r="N133" s="691"/>
      <c r="O133" s="691"/>
      <c r="P133" s="691"/>
    </row>
    <row r="134" spans="1:16" ht="18" customHeight="1" x14ac:dyDescent="0.25">
      <c r="A134" s="691" t="str">
        <f>A4</f>
        <v>Enero-Diciembre 2019, (En RD$)</v>
      </c>
      <c r="B134" s="691"/>
      <c r="C134" s="691"/>
      <c r="D134" s="691"/>
      <c r="E134" s="691"/>
      <c r="F134" s="691"/>
      <c r="G134" s="691"/>
      <c r="H134" s="691"/>
      <c r="I134" s="691"/>
      <c r="J134" s="691"/>
      <c r="K134" s="691"/>
      <c r="L134" s="691"/>
      <c r="M134" s="691"/>
      <c r="N134" s="691"/>
      <c r="O134" s="691"/>
      <c r="P134" s="691"/>
    </row>
    <row r="135" spans="1:16" ht="3" customHeight="1" x14ac:dyDescent="0.25">
      <c r="A135" s="8"/>
      <c r="B135" s="8"/>
      <c r="C135" s="79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x14ac:dyDescent="0.25">
      <c r="A136" s="706" t="s">
        <v>0</v>
      </c>
      <c r="B136" s="708" t="s">
        <v>192</v>
      </c>
      <c r="C136" s="119" t="s">
        <v>41</v>
      </c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20"/>
    </row>
    <row r="137" spans="1:16" ht="16.5" customHeight="1" x14ac:dyDescent="0.25">
      <c r="A137" s="707"/>
      <c r="B137" s="709"/>
      <c r="C137" s="121" t="s">
        <v>85</v>
      </c>
      <c r="D137" s="121" t="s">
        <v>1</v>
      </c>
      <c r="E137" s="121" t="s">
        <v>2</v>
      </c>
      <c r="F137" s="121" t="s">
        <v>3</v>
      </c>
      <c r="G137" s="121" t="s">
        <v>4</v>
      </c>
      <c r="H137" s="121" t="s">
        <v>5</v>
      </c>
      <c r="I137" s="121" t="s">
        <v>6</v>
      </c>
      <c r="J137" s="121" t="s">
        <v>7</v>
      </c>
      <c r="K137" s="121" t="s">
        <v>8</v>
      </c>
      <c r="L137" s="121" t="s">
        <v>9</v>
      </c>
      <c r="M137" s="121" t="s">
        <v>10</v>
      </c>
      <c r="N137" s="121" t="s">
        <v>11</v>
      </c>
      <c r="O137" s="121" t="s">
        <v>12</v>
      </c>
      <c r="P137" s="122" t="s">
        <v>13</v>
      </c>
    </row>
    <row r="138" spans="1:16" s="32" customFormat="1" ht="17.25" customHeight="1" x14ac:dyDescent="0.25">
      <c r="A138" s="85" t="s">
        <v>64</v>
      </c>
      <c r="B138" s="85"/>
      <c r="C138" s="91"/>
      <c r="F138" s="86"/>
      <c r="H138" s="57"/>
      <c r="I138" s="57"/>
      <c r="J138" s="57"/>
      <c r="K138" s="87"/>
      <c r="M138" s="86"/>
      <c r="P138" s="88"/>
    </row>
    <row r="139" spans="1:16" s="11" customFormat="1" ht="18.75" customHeight="1" x14ac:dyDescent="0.25">
      <c r="A139" s="689" t="s">
        <v>179</v>
      </c>
      <c r="B139" s="36" t="s">
        <v>180</v>
      </c>
      <c r="C139" s="80" t="s">
        <v>14</v>
      </c>
      <c r="D139" s="44">
        <v>113.23333333333333</v>
      </c>
      <c r="E139" s="44">
        <v>113.33333333333333</v>
      </c>
      <c r="F139" s="44">
        <v>113.25</v>
      </c>
      <c r="G139" s="44">
        <v>112.91666666666667</v>
      </c>
      <c r="H139" s="44">
        <v>112.9</v>
      </c>
      <c r="I139" s="44">
        <v>113</v>
      </c>
      <c r="J139" s="44">
        <v>112.9</v>
      </c>
      <c r="K139" s="44">
        <v>112.9375</v>
      </c>
      <c r="L139" s="44">
        <v>112.375</v>
      </c>
      <c r="M139" s="44">
        <v>112.7</v>
      </c>
      <c r="N139" s="44">
        <v>112.6875</v>
      </c>
      <c r="O139" s="44">
        <v>112.57142857142857</v>
      </c>
      <c r="P139" s="67">
        <f>AVERAGE(D139:O139)</f>
        <v>112.90039682539684</v>
      </c>
    </row>
    <row r="140" spans="1:16" s="11" customFormat="1" ht="18.75" customHeight="1" x14ac:dyDescent="0.25">
      <c r="A140" s="690"/>
      <c r="B140" s="36" t="s">
        <v>181</v>
      </c>
      <c r="C140" s="80" t="s">
        <v>14</v>
      </c>
      <c r="D140" s="44">
        <v>113.23333333333333</v>
      </c>
      <c r="E140" s="44">
        <v>113.33333333333333</v>
      </c>
      <c r="F140" s="44">
        <v>113.25</v>
      </c>
      <c r="G140" s="44">
        <v>112.91666666666667</v>
      </c>
      <c r="H140" s="44">
        <v>112.9</v>
      </c>
      <c r="I140" s="44">
        <v>113</v>
      </c>
      <c r="J140" s="44">
        <v>112.9</v>
      </c>
      <c r="K140" s="44">
        <v>112.9375</v>
      </c>
      <c r="L140" s="44">
        <v>112.375</v>
      </c>
      <c r="M140" s="44">
        <v>112.7</v>
      </c>
      <c r="N140" s="44">
        <v>112.6875</v>
      </c>
      <c r="O140" s="44">
        <v>112.57142857142857</v>
      </c>
      <c r="P140" s="67">
        <f t="shared" ref="P140:P145" si="6">AVERAGE(D140:O140)</f>
        <v>112.90039682539684</v>
      </c>
    </row>
    <row r="141" spans="1:16" s="11" customFormat="1" ht="18.75" customHeight="1" x14ac:dyDescent="0.25">
      <c r="A141" s="690"/>
      <c r="B141" s="36" t="s">
        <v>182</v>
      </c>
      <c r="C141" s="80" t="s">
        <v>14</v>
      </c>
      <c r="D141" s="44">
        <v>73.553333333333327</v>
      </c>
      <c r="E141" s="44">
        <v>74.8</v>
      </c>
      <c r="F141" s="44">
        <v>75.233333333333334</v>
      </c>
      <c r="G141" s="44">
        <v>75.550000000000011</v>
      </c>
      <c r="H141" s="44">
        <v>74.679999999999993</v>
      </c>
      <c r="I141" s="44">
        <v>74.346666666666664</v>
      </c>
      <c r="J141" s="44">
        <v>75.070000000000022</v>
      </c>
      <c r="K141" s="44">
        <v>74.612499999999997</v>
      </c>
      <c r="L141" s="44">
        <v>74.675000000000011</v>
      </c>
      <c r="M141" s="44">
        <v>75.12</v>
      </c>
      <c r="N141" s="44">
        <v>74.22499999999998</v>
      </c>
      <c r="O141" s="44">
        <v>75.671428571428578</v>
      </c>
      <c r="P141" s="67">
        <f t="shared" si="6"/>
        <v>74.794771825396822</v>
      </c>
    </row>
    <row r="142" spans="1:16" s="11" customFormat="1" ht="18.75" customHeight="1" x14ac:dyDescent="0.25">
      <c r="A142" s="690"/>
      <c r="B142" s="36" t="s">
        <v>183</v>
      </c>
      <c r="C142" s="80" t="s">
        <v>14</v>
      </c>
      <c r="D142" s="44">
        <v>113.9</v>
      </c>
      <c r="E142" s="44">
        <v>113.25</v>
      </c>
      <c r="F142" s="44">
        <v>114.33333333333333</v>
      </c>
      <c r="G142" s="44">
        <v>113.08333333333333</v>
      </c>
      <c r="H142" s="44">
        <v>108.02500000000001</v>
      </c>
      <c r="I142" s="44">
        <v>109.75</v>
      </c>
      <c r="J142" s="44">
        <v>113.6</v>
      </c>
      <c r="K142" s="44">
        <v>114.03125</v>
      </c>
      <c r="L142" s="44">
        <v>115.015625</v>
      </c>
      <c r="M142" s="44">
        <v>114.52500000000001</v>
      </c>
      <c r="N142" s="44">
        <v>115.625</v>
      </c>
      <c r="O142" s="44">
        <v>114.85714285714286</v>
      </c>
      <c r="P142" s="67">
        <f t="shared" si="6"/>
        <v>113.33297371031746</v>
      </c>
    </row>
    <row r="143" spans="1:16" s="11" customFormat="1" ht="18.75" customHeight="1" x14ac:dyDescent="0.25">
      <c r="A143" s="683" t="s">
        <v>184</v>
      </c>
      <c r="B143" s="36" t="s">
        <v>185</v>
      </c>
      <c r="C143" s="80" t="s">
        <v>14</v>
      </c>
      <c r="D143" s="44">
        <v>85.140000000000015</v>
      </c>
      <c r="E143" s="44">
        <v>86.433333333333337</v>
      </c>
      <c r="F143" s="44">
        <v>85.550000000000011</v>
      </c>
      <c r="G143" s="44">
        <v>85.683333333333337</v>
      </c>
      <c r="H143" s="44">
        <v>85.439999999999984</v>
      </c>
      <c r="I143" s="44">
        <v>86.173333333333346</v>
      </c>
      <c r="J143" s="44">
        <v>86.78</v>
      </c>
      <c r="K143" s="44">
        <v>85.687500000000014</v>
      </c>
      <c r="L143" s="44">
        <v>84.78749999999998</v>
      </c>
      <c r="M143" s="44">
        <v>85.325000000000003</v>
      </c>
      <c r="N143" s="44">
        <v>85.4375</v>
      </c>
      <c r="O143" s="44">
        <v>84.871428571428552</v>
      </c>
      <c r="P143" s="67">
        <f t="shared" si="6"/>
        <v>85.609077380952385</v>
      </c>
    </row>
    <row r="144" spans="1:16" s="11" customFormat="1" ht="18.75" customHeight="1" x14ac:dyDescent="0.25">
      <c r="A144" s="684"/>
      <c r="B144" s="36" t="s">
        <v>186</v>
      </c>
      <c r="C144" s="80" t="s">
        <v>14</v>
      </c>
      <c r="D144" s="44">
        <v>77.436666666666653</v>
      </c>
      <c r="E144" s="44">
        <v>77.816666666666663</v>
      </c>
      <c r="F144" s="44">
        <v>77.566666666666677</v>
      </c>
      <c r="G144" s="44">
        <v>77.399999999999991</v>
      </c>
      <c r="H144" s="44">
        <v>77.109999999999985</v>
      </c>
      <c r="I144" s="44">
        <v>76.919999999999987</v>
      </c>
      <c r="J144" s="44">
        <v>78.039999999999992</v>
      </c>
      <c r="K144" s="44">
        <v>77.149999999999991</v>
      </c>
      <c r="L144" s="44">
        <v>76.662499999999994</v>
      </c>
      <c r="M144" s="44">
        <v>79.409999999999968</v>
      </c>
      <c r="N144" s="44">
        <v>77.325000000000017</v>
      </c>
      <c r="O144" s="44">
        <v>76.5</v>
      </c>
      <c r="P144" s="67">
        <f t="shared" si="6"/>
        <v>77.44479166666666</v>
      </c>
    </row>
    <row r="145" spans="1:16" s="11" customFormat="1" ht="18.75" customHeight="1" x14ac:dyDescent="0.25">
      <c r="A145" s="685"/>
      <c r="B145" s="36" t="s">
        <v>187</v>
      </c>
      <c r="C145" s="80" t="s">
        <v>14</v>
      </c>
      <c r="D145" s="44">
        <v>94.606666666666655</v>
      </c>
      <c r="E145" s="44">
        <v>93.383333333333326</v>
      </c>
      <c r="F145" s="44">
        <v>94.25</v>
      </c>
      <c r="G145" s="44">
        <v>94.583333333333329</v>
      </c>
      <c r="H145" s="44">
        <v>94.179999999999993</v>
      </c>
      <c r="I145" s="44">
        <v>94.466666666666654</v>
      </c>
      <c r="J145" s="44">
        <v>93.784999999999997</v>
      </c>
      <c r="K145" s="44">
        <v>93.875</v>
      </c>
      <c r="L145" s="44">
        <v>93.925000000000011</v>
      </c>
      <c r="M145" s="44">
        <v>90.99</v>
      </c>
      <c r="N145" s="44">
        <v>92.449999999999989</v>
      </c>
      <c r="O145" s="44">
        <v>94.014285714285705</v>
      </c>
      <c r="P145" s="67">
        <f t="shared" si="6"/>
        <v>93.70910714285715</v>
      </c>
    </row>
    <row r="146" spans="1:16" s="32" customFormat="1" ht="18.75" customHeight="1" x14ac:dyDescent="0.25">
      <c r="A146" s="85" t="s">
        <v>65</v>
      </c>
      <c r="B146" s="85"/>
      <c r="C146" s="90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P146" s="88"/>
    </row>
    <row r="147" spans="1:16" s="11" customFormat="1" ht="18.75" customHeight="1" x14ac:dyDescent="0.25">
      <c r="A147" s="683" t="s">
        <v>188</v>
      </c>
      <c r="B147" s="36" t="s">
        <v>189</v>
      </c>
      <c r="C147" s="80" t="s">
        <v>14</v>
      </c>
      <c r="D147" s="44">
        <v>40.466666666666669</v>
      </c>
      <c r="E147" s="44">
        <v>40.75</v>
      </c>
      <c r="F147" s="44">
        <v>42.666666666666664</v>
      </c>
      <c r="G147" s="44">
        <v>42.083333333333336</v>
      </c>
      <c r="H147" s="44">
        <v>38.15</v>
      </c>
      <c r="I147" s="44">
        <v>35.266666666666666</v>
      </c>
      <c r="J147" s="44">
        <v>36.700000000000003</v>
      </c>
      <c r="K147" s="44">
        <v>38.03125</v>
      </c>
      <c r="L147" s="44">
        <v>38.875</v>
      </c>
      <c r="M147" s="44">
        <v>41.109999999999992</v>
      </c>
      <c r="N147" s="44">
        <v>37.875</v>
      </c>
      <c r="O147" s="44">
        <v>42.214285714285715</v>
      </c>
      <c r="P147" s="67">
        <f>AVERAGE(D147:O147)</f>
        <v>39.51573908730159</v>
      </c>
    </row>
    <row r="148" spans="1:16" s="11" customFormat="1" ht="18.75" customHeight="1" x14ac:dyDescent="0.25">
      <c r="A148" s="685"/>
      <c r="B148" s="36" t="s">
        <v>190</v>
      </c>
      <c r="C148" s="80" t="s">
        <v>14</v>
      </c>
      <c r="D148" s="44">
        <v>51.46</v>
      </c>
      <c r="E148" s="44">
        <v>52.033333333333331</v>
      </c>
      <c r="F148" s="44">
        <v>57.166666666666679</v>
      </c>
      <c r="G148" s="44">
        <v>57.383333333333326</v>
      </c>
      <c r="H148" s="44">
        <v>51.800000000000011</v>
      </c>
      <c r="I148" s="44">
        <v>48.093333333333341</v>
      </c>
      <c r="J148" s="44">
        <v>49.529999999999994</v>
      </c>
      <c r="K148" s="44">
        <v>49.800000000000011</v>
      </c>
      <c r="L148" s="44">
        <v>50.462500000000006</v>
      </c>
      <c r="M148" s="44">
        <v>58.39</v>
      </c>
      <c r="N148" s="44">
        <v>49.0625</v>
      </c>
      <c r="O148" s="44">
        <v>51.514285714285712</v>
      </c>
      <c r="P148" s="67">
        <f>AVERAGE(D148:O148)</f>
        <v>52.224662698412708</v>
      </c>
    </row>
    <row r="149" spans="1:16" s="11" customFormat="1" ht="18.75" customHeight="1" x14ac:dyDescent="0.25">
      <c r="A149" s="64"/>
      <c r="B149" s="36" t="s">
        <v>97</v>
      </c>
      <c r="C149" s="80" t="s">
        <v>63</v>
      </c>
      <c r="D149" s="44">
        <v>5.2600000000000016</v>
      </c>
      <c r="E149" s="44">
        <v>5.5999999999999988</v>
      </c>
      <c r="F149" s="44">
        <v>5.7333333333333343</v>
      </c>
      <c r="G149" s="44">
        <v>5.7833333333333323</v>
      </c>
      <c r="H149" s="44">
        <v>5.0600000000000005</v>
      </c>
      <c r="I149" s="44">
        <v>5</v>
      </c>
      <c r="J149" s="44">
        <v>5</v>
      </c>
      <c r="K149" s="44">
        <v>5</v>
      </c>
      <c r="L149" s="44">
        <v>5.1250000000000009</v>
      </c>
      <c r="M149" s="44">
        <v>5.61</v>
      </c>
      <c r="N149" s="44">
        <v>5.1125000000000007</v>
      </c>
      <c r="O149" s="44">
        <v>5.1714285714285717</v>
      </c>
      <c r="P149" s="67">
        <f>AVERAGE(D149:O149)</f>
        <v>5.2879662698412693</v>
      </c>
    </row>
    <row r="150" spans="1:16" s="11" customFormat="1" ht="3" customHeight="1" x14ac:dyDescent="0.25">
      <c r="A150" s="15"/>
      <c r="B150" s="15"/>
      <c r="C150" s="83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P150" s="4"/>
    </row>
    <row r="151" spans="1:16" x14ac:dyDescent="0.25">
      <c r="A151" s="20" t="s">
        <v>84</v>
      </c>
      <c r="B151" s="20"/>
      <c r="C151" s="89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ht="14.25" customHeight="1" x14ac:dyDescent="0.25">
      <c r="A152" s="21" t="s">
        <v>98</v>
      </c>
      <c r="B152" s="21"/>
      <c r="C152" s="89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s="11" customFormat="1" x14ac:dyDescent="0.25">
      <c r="C153" s="89"/>
    </row>
    <row r="154" spans="1:16" s="11" customFormat="1" x14ac:dyDescent="0.25">
      <c r="C154" s="89"/>
    </row>
    <row r="155" spans="1:16" s="11" customFormat="1" x14ac:dyDescent="0.25">
      <c r="C155" s="89"/>
    </row>
    <row r="156" spans="1:16" s="11" customFormat="1" x14ac:dyDescent="0.25">
      <c r="C156" s="89"/>
    </row>
    <row r="157" spans="1:16" s="11" customFormat="1" x14ac:dyDescent="0.25">
      <c r="C157" s="89"/>
    </row>
    <row r="158" spans="1:16" s="11" customFormat="1" x14ac:dyDescent="0.25">
      <c r="C158" s="89"/>
    </row>
    <row r="159" spans="1:16" s="11" customFormat="1" x14ac:dyDescent="0.25">
      <c r="C159" s="89"/>
    </row>
    <row r="160" spans="1:16" s="11" customFormat="1" x14ac:dyDescent="0.25">
      <c r="C160" s="89"/>
    </row>
    <row r="161" spans="3:3" s="11" customFormat="1" x14ac:dyDescent="0.25">
      <c r="C161" s="89"/>
    </row>
    <row r="162" spans="3:3" s="11" customFormat="1" x14ac:dyDescent="0.25">
      <c r="C162" s="89"/>
    </row>
    <row r="163" spans="3:3" s="11" customFormat="1" x14ac:dyDescent="0.25">
      <c r="C163" s="89"/>
    </row>
    <row r="164" spans="3:3" s="11" customFormat="1" x14ac:dyDescent="0.25">
      <c r="C164" s="89"/>
    </row>
    <row r="165" spans="3:3" s="11" customFormat="1" x14ac:dyDescent="0.25">
      <c r="C165" s="89"/>
    </row>
    <row r="166" spans="3:3" s="11" customFormat="1" x14ac:dyDescent="0.25">
      <c r="C166" s="89"/>
    </row>
    <row r="167" spans="3:3" s="11" customFormat="1" x14ac:dyDescent="0.25">
      <c r="C167" s="89"/>
    </row>
    <row r="168" spans="3:3" s="11" customFormat="1" x14ac:dyDescent="0.25">
      <c r="C168" s="89"/>
    </row>
    <row r="169" spans="3:3" s="11" customFormat="1" x14ac:dyDescent="0.25">
      <c r="C169" s="89"/>
    </row>
    <row r="170" spans="3:3" s="11" customFormat="1" x14ac:dyDescent="0.25">
      <c r="C170" s="89"/>
    </row>
    <row r="171" spans="3:3" s="11" customFormat="1" x14ac:dyDescent="0.25">
      <c r="C171" s="89"/>
    </row>
    <row r="172" spans="3:3" s="11" customFormat="1" x14ac:dyDescent="0.25">
      <c r="C172" s="89"/>
    </row>
    <row r="173" spans="3:3" s="11" customFormat="1" x14ac:dyDescent="0.25">
      <c r="C173" s="89"/>
    </row>
    <row r="174" spans="3:3" s="11" customFormat="1" x14ac:dyDescent="0.25">
      <c r="C174" s="89"/>
    </row>
    <row r="175" spans="3:3" s="11" customFormat="1" x14ac:dyDescent="0.25">
      <c r="C175" s="89"/>
    </row>
    <row r="176" spans="3:3" s="11" customFormat="1" x14ac:dyDescent="0.25">
      <c r="C176" s="89"/>
    </row>
    <row r="177" spans="3:20" s="11" customFormat="1" x14ac:dyDescent="0.25">
      <c r="C177" s="89"/>
    </row>
    <row r="178" spans="3:20" s="11" customFormat="1" x14ac:dyDescent="0.25">
      <c r="C178" s="89"/>
    </row>
    <row r="179" spans="3:20" s="11" customFormat="1" x14ac:dyDescent="0.25">
      <c r="C179" s="89"/>
    </row>
    <row r="180" spans="3:20" s="11" customFormat="1" x14ac:dyDescent="0.25">
      <c r="C180" s="89"/>
    </row>
    <row r="181" spans="3:20" s="11" customFormat="1" x14ac:dyDescent="0.25">
      <c r="C181" s="89"/>
    </row>
    <row r="182" spans="3:20" s="11" customFormat="1" x14ac:dyDescent="0.25">
      <c r="C182" s="89"/>
    </row>
    <row r="183" spans="3:20" s="11" customFormat="1" x14ac:dyDescent="0.25">
      <c r="C183" s="89"/>
    </row>
    <row r="184" spans="3:20" s="11" customFormat="1" x14ac:dyDescent="0.25">
      <c r="C184" s="89"/>
    </row>
    <row r="185" spans="3:20" s="11" customFormat="1" x14ac:dyDescent="0.25">
      <c r="C185" s="89"/>
    </row>
    <row r="186" spans="3:20" s="11" customFormat="1" x14ac:dyDescent="0.25">
      <c r="C186" s="89"/>
    </row>
    <row r="187" spans="3:20" s="11" customFormat="1" x14ac:dyDescent="0.25">
      <c r="C187" s="89"/>
    </row>
    <row r="188" spans="3:20" s="11" customFormat="1" x14ac:dyDescent="0.25">
      <c r="C188" s="89"/>
    </row>
    <row r="189" spans="3:20" s="11" customFormat="1" x14ac:dyDescent="0.25">
      <c r="C189" s="89"/>
    </row>
    <row r="190" spans="3:20" s="11" customFormat="1" x14ac:dyDescent="0.25">
      <c r="C190" s="89"/>
    </row>
    <row r="191" spans="3:20" s="11" customFormat="1" x14ac:dyDescent="0.25">
      <c r="C191" s="89"/>
      <c r="T191" s="11" t="s">
        <v>83</v>
      </c>
    </row>
    <row r="192" spans="3:20" s="11" customFormat="1" x14ac:dyDescent="0.25">
      <c r="C192" s="89"/>
    </row>
    <row r="193" spans="3:3" s="11" customFormat="1" x14ac:dyDescent="0.25">
      <c r="C193" s="89"/>
    </row>
  </sheetData>
  <mergeCells count="42">
    <mergeCell ref="B6:B7"/>
    <mergeCell ref="B46:B47"/>
    <mergeCell ref="B90:B91"/>
    <mergeCell ref="B136:B137"/>
    <mergeCell ref="A139:A142"/>
    <mergeCell ref="A105:A106"/>
    <mergeCell ref="A107:A110"/>
    <mergeCell ref="A111:A112"/>
    <mergeCell ref="A113:A114"/>
    <mergeCell ref="A116:A118"/>
    <mergeCell ref="A68:A69"/>
    <mergeCell ref="A72:A73"/>
    <mergeCell ref="A80:A81"/>
    <mergeCell ref="A93:A97"/>
    <mergeCell ref="A98:A103"/>
    <mergeCell ref="A90:A91"/>
    <mergeCell ref="A59:A60"/>
    <mergeCell ref="A61:A64"/>
    <mergeCell ref="A46:A47"/>
    <mergeCell ref="A143:A145"/>
    <mergeCell ref="A147:A148"/>
    <mergeCell ref="A119:A125"/>
    <mergeCell ref="A127:A128"/>
    <mergeCell ref="A136:A137"/>
    <mergeCell ref="A133:P133"/>
    <mergeCell ref="A134:P134"/>
    <mergeCell ref="A2:P2"/>
    <mergeCell ref="A43:P43"/>
    <mergeCell ref="A44:P44"/>
    <mergeCell ref="A87:P87"/>
    <mergeCell ref="A88:P88"/>
    <mergeCell ref="A3:P3"/>
    <mergeCell ref="A4:P4"/>
    <mergeCell ref="A6:A7"/>
    <mergeCell ref="A9:A11"/>
    <mergeCell ref="A14:A19"/>
    <mergeCell ref="A20:A21"/>
    <mergeCell ref="A24:A25"/>
    <mergeCell ref="A27:A29"/>
    <mergeCell ref="A32:A39"/>
    <mergeCell ref="A52:A55"/>
    <mergeCell ref="A56:A57"/>
  </mergeCells>
  <pageMargins left="0.7" right="0.7" top="0.75" bottom="0.75" header="0.3" footer="0.3"/>
  <pageSetup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opLeftCell="A55" zoomScale="90" zoomScaleNormal="90" workbookViewId="0">
      <selection activeCell="D69" sqref="D69:O69"/>
    </sheetView>
  </sheetViews>
  <sheetFormatPr baseColWidth="10" defaultRowHeight="15" x14ac:dyDescent="0.25"/>
  <cols>
    <col min="1" max="1" width="23" customWidth="1"/>
    <col min="2" max="2" width="17.85546875" customWidth="1"/>
    <col min="3" max="3" width="11.140625" style="1" customWidth="1"/>
    <col min="4" max="15" width="8.5703125" customWidth="1"/>
    <col min="16" max="16" width="10.28515625" customWidth="1"/>
    <col min="17" max="30" width="11.42578125" style="11"/>
    <col min="258" max="258" width="25.42578125" customWidth="1"/>
    <col min="259" max="259" width="11.28515625" customWidth="1"/>
    <col min="260" max="271" width="8.5703125" customWidth="1"/>
    <col min="272" max="272" width="8" customWidth="1"/>
    <col min="514" max="514" width="25.42578125" customWidth="1"/>
    <col min="515" max="515" width="11.28515625" customWidth="1"/>
    <col min="516" max="527" width="8.5703125" customWidth="1"/>
    <col min="528" max="528" width="8" customWidth="1"/>
    <col min="770" max="770" width="25.42578125" customWidth="1"/>
    <col min="771" max="771" width="11.28515625" customWidth="1"/>
    <col min="772" max="783" width="8.5703125" customWidth="1"/>
    <col min="784" max="784" width="8" customWidth="1"/>
    <col min="1026" max="1026" width="25.42578125" customWidth="1"/>
    <col min="1027" max="1027" width="11.28515625" customWidth="1"/>
    <col min="1028" max="1039" width="8.5703125" customWidth="1"/>
    <col min="1040" max="1040" width="8" customWidth="1"/>
    <col min="1282" max="1282" width="25.42578125" customWidth="1"/>
    <col min="1283" max="1283" width="11.28515625" customWidth="1"/>
    <col min="1284" max="1295" width="8.5703125" customWidth="1"/>
    <col min="1296" max="1296" width="8" customWidth="1"/>
    <col min="1538" max="1538" width="25.42578125" customWidth="1"/>
    <col min="1539" max="1539" width="11.28515625" customWidth="1"/>
    <col min="1540" max="1551" width="8.5703125" customWidth="1"/>
    <col min="1552" max="1552" width="8" customWidth="1"/>
    <col min="1794" max="1794" width="25.42578125" customWidth="1"/>
    <col min="1795" max="1795" width="11.28515625" customWidth="1"/>
    <col min="1796" max="1807" width="8.5703125" customWidth="1"/>
    <col min="1808" max="1808" width="8" customWidth="1"/>
    <col min="2050" max="2050" width="25.42578125" customWidth="1"/>
    <col min="2051" max="2051" width="11.28515625" customWidth="1"/>
    <col min="2052" max="2063" width="8.5703125" customWidth="1"/>
    <col min="2064" max="2064" width="8" customWidth="1"/>
    <col min="2306" max="2306" width="25.42578125" customWidth="1"/>
    <col min="2307" max="2307" width="11.28515625" customWidth="1"/>
    <col min="2308" max="2319" width="8.5703125" customWidth="1"/>
    <col min="2320" max="2320" width="8" customWidth="1"/>
    <col min="2562" max="2562" width="25.42578125" customWidth="1"/>
    <col min="2563" max="2563" width="11.28515625" customWidth="1"/>
    <col min="2564" max="2575" width="8.5703125" customWidth="1"/>
    <col min="2576" max="2576" width="8" customWidth="1"/>
    <col min="2818" max="2818" width="25.42578125" customWidth="1"/>
    <col min="2819" max="2819" width="11.28515625" customWidth="1"/>
    <col min="2820" max="2831" width="8.5703125" customWidth="1"/>
    <col min="2832" max="2832" width="8" customWidth="1"/>
    <col min="3074" max="3074" width="25.42578125" customWidth="1"/>
    <col min="3075" max="3075" width="11.28515625" customWidth="1"/>
    <col min="3076" max="3087" width="8.5703125" customWidth="1"/>
    <col min="3088" max="3088" width="8" customWidth="1"/>
    <col min="3330" max="3330" width="25.42578125" customWidth="1"/>
    <col min="3331" max="3331" width="11.28515625" customWidth="1"/>
    <col min="3332" max="3343" width="8.5703125" customWidth="1"/>
    <col min="3344" max="3344" width="8" customWidth="1"/>
    <col min="3586" max="3586" width="25.42578125" customWidth="1"/>
    <col min="3587" max="3587" width="11.28515625" customWidth="1"/>
    <col min="3588" max="3599" width="8.5703125" customWidth="1"/>
    <col min="3600" max="3600" width="8" customWidth="1"/>
    <col min="3842" max="3842" width="25.42578125" customWidth="1"/>
    <col min="3843" max="3843" width="11.28515625" customWidth="1"/>
    <col min="3844" max="3855" width="8.5703125" customWidth="1"/>
    <col min="3856" max="3856" width="8" customWidth="1"/>
    <col min="4098" max="4098" width="25.42578125" customWidth="1"/>
    <col min="4099" max="4099" width="11.28515625" customWidth="1"/>
    <col min="4100" max="4111" width="8.5703125" customWidth="1"/>
    <col min="4112" max="4112" width="8" customWidth="1"/>
    <col min="4354" max="4354" width="25.42578125" customWidth="1"/>
    <col min="4355" max="4355" width="11.28515625" customWidth="1"/>
    <col min="4356" max="4367" width="8.5703125" customWidth="1"/>
    <col min="4368" max="4368" width="8" customWidth="1"/>
    <col min="4610" max="4610" width="25.42578125" customWidth="1"/>
    <col min="4611" max="4611" width="11.28515625" customWidth="1"/>
    <col min="4612" max="4623" width="8.5703125" customWidth="1"/>
    <col min="4624" max="4624" width="8" customWidth="1"/>
    <col min="4866" max="4866" width="25.42578125" customWidth="1"/>
    <col min="4867" max="4867" width="11.28515625" customWidth="1"/>
    <col min="4868" max="4879" width="8.5703125" customWidth="1"/>
    <col min="4880" max="4880" width="8" customWidth="1"/>
    <col min="5122" max="5122" width="25.42578125" customWidth="1"/>
    <col min="5123" max="5123" width="11.28515625" customWidth="1"/>
    <col min="5124" max="5135" width="8.5703125" customWidth="1"/>
    <col min="5136" max="5136" width="8" customWidth="1"/>
    <col min="5378" max="5378" width="25.42578125" customWidth="1"/>
    <col min="5379" max="5379" width="11.28515625" customWidth="1"/>
    <col min="5380" max="5391" width="8.5703125" customWidth="1"/>
    <col min="5392" max="5392" width="8" customWidth="1"/>
    <col min="5634" max="5634" width="25.42578125" customWidth="1"/>
    <col min="5635" max="5635" width="11.28515625" customWidth="1"/>
    <col min="5636" max="5647" width="8.5703125" customWidth="1"/>
    <col min="5648" max="5648" width="8" customWidth="1"/>
    <col min="5890" max="5890" width="25.42578125" customWidth="1"/>
    <col min="5891" max="5891" width="11.28515625" customWidth="1"/>
    <col min="5892" max="5903" width="8.5703125" customWidth="1"/>
    <col min="5904" max="5904" width="8" customWidth="1"/>
    <col min="6146" max="6146" width="25.42578125" customWidth="1"/>
    <col min="6147" max="6147" width="11.28515625" customWidth="1"/>
    <col min="6148" max="6159" width="8.5703125" customWidth="1"/>
    <col min="6160" max="6160" width="8" customWidth="1"/>
    <col min="6402" max="6402" width="25.42578125" customWidth="1"/>
    <col min="6403" max="6403" width="11.28515625" customWidth="1"/>
    <col min="6404" max="6415" width="8.5703125" customWidth="1"/>
    <col min="6416" max="6416" width="8" customWidth="1"/>
    <col min="6658" max="6658" width="25.42578125" customWidth="1"/>
    <col min="6659" max="6659" width="11.28515625" customWidth="1"/>
    <col min="6660" max="6671" width="8.5703125" customWidth="1"/>
    <col min="6672" max="6672" width="8" customWidth="1"/>
    <col min="6914" max="6914" width="25.42578125" customWidth="1"/>
    <col min="6915" max="6915" width="11.28515625" customWidth="1"/>
    <col min="6916" max="6927" width="8.5703125" customWidth="1"/>
    <col min="6928" max="6928" width="8" customWidth="1"/>
    <col min="7170" max="7170" width="25.42578125" customWidth="1"/>
    <col min="7171" max="7171" width="11.28515625" customWidth="1"/>
    <col min="7172" max="7183" width="8.5703125" customWidth="1"/>
    <col min="7184" max="7184" width="8" customWidth="1"/>
    <col min="7426" max="7426" width="25.42578125" customWidth="1"/>
    <col min="7427" max="7427" width="11.28515625" customWidth="1"/>
    <col min="7428" max="7439" width="8.5703125" customWidth="1"/>
    <col min="7440" max="7440" width="8" customWidth="1"/>
    <col min="7682" max="7682" width="25.42578125" customWidth="1"/>
    <col min="7683" max="7683" width="11.28515625" customWidth="1"/>
    <col min="7684" max="7695" width="8.5703125" customWidth="1"/>
    <col min="7696" max="7696" width="8" customWidth="1"/>
    <col min="7938" max="7938" width="25.42578125" customWidth="1"/>
    <col min="7939" max="7939" width="11.28515625" customWidth="1"/>
    <col min="7940" max="7951" width="8.5703125" customWidth="1"/>
    <col min="7952" max="7952" width="8" customWidth="1"/>
    <col min="8194" max="8194" width="25.42578125" customWidth="1"/>
    <col min="8195" max="8195" width="11.28515625" customWidth="1"/>
    <col min="8196" max="8207" width="8.5703125" customWidth="1"/>
    <col min="8208" max="8208" width="8" customWidth="1"/>
    <col min="8450" max="8450" width="25.42578125" customWidth="1"/>
    <col min="8451" max="8451" width="11.28515625" customWidth="1"/>
    <col min="8452" max="8463" width="8.5703125" customWidth="1"/>
    <col min="8464" max="8464" width="8" customWidth="1"/>
    <col min="8706" max="8706" width="25.42578125" customWidth="1"/>
    <col min="8707" max="8707" width="11.28515625" customWidth="1"/>
    <col min="8708" max="8719" width="8.5703125" customWidth="1"/>
    <col min="8720" max="8720" width="8" customWidth="1"/>
    <col min="8962" max="8962" width="25.42578125" customWidth="1"/>
    <col min="8963" max="8963" width="11.28515625" customWidth="1"/>
    <col min="8964" max="8975" width="8.5703125" customWidth="1"/>
    <col min="8976" max="8976" width="8" customWidth="1"/>
    <col min="9218" max="9218" width="25.42578125" customWidth="1"/>
    <col min="9219" max="9219" width="11.28515625" customWidth="1"/>
    <col min="9220" max="9231" width="8.5703125" customWidth="1"/>
    <col min="9232" max="9232" width="8" customWidth="1"/>
    <col min="9474" max="9474" width="25.42578125" customWidth="1"/>
    <col min="9475" max="9475" width="11.28515625" customWidth="1"/>
    <col min="9476" max="9487" width="8.5703125" customWidth="1"/>
    <col min="9488" max="9488" width="8" customWidth="1"/>
    <col min="9730" max="9730" width="25.42578125" customWidth="1"/>
    <col min="9731" max="9731" width="11.28515625" customWidth="1"/>
    <col min="9732" max="9743" width="8.5703125" customWidth="1"/>
    <col min="9744" max="9744" width="8" customWidth="1"/>
    <col min="9986" max="9986" width="25.42578125" customWidth="1"/>
    <col min="9987" max="9987" width="11.28515625" customWidth="1"/>
    <col min="9988" max="9999" width="8.5703125" customWidth="1"/>
    <col min="10000" max="10000" width="8" customWidth="1"/>
    <col min="10242" max="10242" width="25.42578125" customWidth="1"/>
    <col min="10243" max="10243" width="11.28515625" customWidth="1"/>
    <col min="10244" max="10255" width="8.5703125" customWidth="1"/>
    <col min="10256" max="10256" width="8" customWidth="1"/>
    <col min="10498" max="10498" width="25.42578125" customWidth="1"/>
    <col min="10499" max="10499" width="11.28515625" customWidth="1"/>
    <col min="10500" max="10511" width="8.5703125" customWidth="1"/>
    <col min="10512" max="10512" width="8" customWidth="1"/>
    <col min="10754" max="10754" width="25.42578125" customWidth="1"/>
    <col min="10755" max="10755" width="11.28515625" customWidth="1"/>
    <col min="10756" max="10767" width="8.5703125" customWidth="1"/>
    <col min="10768" max="10768" width="8" customWidth="1"/>
    <col min="11010" max="11010" width="25.42578125" customWidth="1"/>
    <col min="11011" max="11011" width="11.28515625" customWidth="1"/>
    <col min="11012" max="11023" width="8.5703125" customWidth="1"/>
    <col min="11024" max="11024" width="8" customWidth="1"/>
    <col min="11266" max="11266" width="25.42578125" customWidth="1"/>
    <col min="11267" max="11267" width="11.28515625" customWidth="1"/>
    <col min="11268" max="11279" width="8.5703125" customWidth="1"/>
    <col min="11280" max="11280" width="8" customWidth="1"/>
    <col min="11522" max="11522" width="25.42578125" customWidth="1"/>
    <col min="11523" max="11523" width="11.28515625" customWidth="1"/>
    <col min="11524" max="11535" width="8.5703125" customWidth="1"/>
    <col min="11536" max="11536" width="8" customWidth="1"/>
    <col min="11778" max="11778" width="25.42578125" customWidth="1"/>
    <col min="11779" max="11779" width="11.28515625" customWidth="1"/>
    <col min="11780" max="11791" width="8.5703125" customWidth="1"/>
    <col min="11792" max="11792" width="8" customWidth="1"/>
    <col min="12034" max="12034" width="25.42578125" customWidth="1"/>
    <col min="12035" max="12035" width="11.28515625" customWidth="1"/>
    <col min="12036" max="12047" width="8.5703125" customWidth="1"/>
    <col min="12048" max="12048" width="8" customWidth="1"/>
    <col min="12290" max="12290" width="25.42578125" customWidth="1"/>
    <col min="12291" max="12291" width="11.28515625" customWidth="1"/>
    <col min="12292" max="12303" width="8.5703125" customWidth="1"/>
    <col min="12304" max="12304" width="8" customWidth="1"/>
    <col min="12546" max="12546" width="25.42578125" customWidth="1"/>
    <col min="12547" max="12547" width="11.28515625" customWidth="1"/>
    <col min="12548" max="12559" width="8.5703125" customWidth="1"/>
    <col min="12560" max="12560" width="8" customWidth="1"/>
    <col min="12802" max="12802" width="25.42578125" customWidth="1"/>
    <col min="12803" max="12803" width="11.28515625" customWidth="1"/>
    <col min="12804" max="12815" width="8.5703125" customWidth="1"/>
    <col min="12816" max="12816" width="8" customWidth="1"/>
    <col min="13058" max="13058" width="25.42578125" customWidth="1"/>
    <col min="13059" max="13059" width="11.28515625" customWidth="1"/>
    <col min="13060" max="13071" width="8.5703125" customWidth="1"/>
    <col min="13072" max="13072" width="8" customWidth="1"/>
    <col min="13314" max="13314" width="25.42578125" customWidth="1"/>
    <col min="13315" max="13315" width="11.28515625" customWidth="1"/>
    <col min="13316" max="13327" width="8.5703125" customWidth="1"/>
    <col min="13328" max="13328" width="8" customWidth="1"/>
    <col min="13570" max="13570" width="25.42578125" customWidth="1"/>
    <col min="13571" max="13571" width="11.28515625" customWidth="1"/>
    <col min="13572" max="13583" width="8.5703125" customWidth="1"/>
    <col min="13584" max="13584" width="8" customWidth="1"/>
    <col min="13826" max="13826" width="25.42578125" customWidth="1"/>
    <col min="13827" max="13827" width="11.28515625" customWidth="1"/>
    <col min="13828" max="13839" width="8.5703125" customWidth="1"/>
    <col min="13840" max="13840" width="8" customWidth="1"/>
    <col min="14082" max="14082" width="25.42578125" customWidth="1"/>
    <col min="14083" max="14083" width="11.28515625" customWidth="1"/>
    <col min="14084" max="14095" width="8.5703125" customWidth="1"/>
    <col min="14096" max="14096" width="8" customWidth="1"/>
    <col min="14338" max="14338" width="25.42578125" customWidth="1"/>
    <col min="14339" max="14339" width="11.28515625" customWidth="1"/>
    <col min="14340" max="14351" width="8.5703125" customWidth="1"/>
    <col min="14352" max="14352" width="8" customWidth="1"/>
    <col min="14594" max="14594" width="25.42578125" customWidth="1"/>
    <col min="14595" max="14595" width="11.28515625" customWidth="1"/>
    <col min="14596" max="14607" width="8.5703125" customWidth="1"/>
    <col min="14608" max="14608" width="8" customWidth="1"/>
    <col min="14850" max="14850" width="25.42578125" customWidth="1"/>
    <col min="14851" max="14851" width="11.28515625" customWidth="1"/>
    <col min="14852" max="14863" width="8.5703125" customWidth="1"/>
    <col min="14864" max="14864" width="8" customWidth="1"/>
    <col min="15106" max="15106" width="25.42578125" customWidth="1"/>
    <col min="15107" max="15107" width="11.28515625" customWidth="1"/>
    <col min="15108" max="15119" width="8.5703125" customWidth="1"/>
    <col min="15120" max="15120" width="8" customWidth="1"/>
    <col min="15362" max="15362" width="25.42578125" customWidth="1"/>
    <col min="15363" max="15363" width="11.28515625" customWidth="1"/>
    <col min="15364" max="15375" width="8.5703125" customWidth="1"/>
    <col min="15376" max="15376" width="8" customWidth="1"/>
    <col min="15618" max="15618" width="25.42578125" customWidth="1"/>
    <col min="15619" max="15619" width="11.28515625" customWidth="1"/>
    <col min="15620" max="15631" width="8.5703125" customWidth="1"/>
    <col min="15632" max="15632" width="8" customWidth="1"/>
    <col min="15874" max="15874" width="25.42578125" customWidth="1"/>
    <col min="15875" max="15875" width="11.28515625" customWidth="1"/>
    <col min="15876" max="15887" width="8.5703125" customWidth="1"/>
    <col min="15888" max="15888" width="8" customWidth="1"/>
    <col min="16130" max="16130" width="25.42578125" customWidth="1"/>
    <col min="16131" max="16131" width="11.28515625" customWidth="1"/>
    <col min="16132" max="16143" width="8.5703125" customWidth="1"/>
    <col min="16144" max="16144" width="8" customWidth="1"/>
  </cols>
  <sheetData>
    <row r="1" spans="1:31" s="11" customFormat="1" x14ac:dyDescent="0.25">
      <c r="C1" s="10"/>
      <c r="P1" s="33" t="s">
        <v>66</v>
      </c>
    </row>
    <row r="2" spans="1:31" ht="17.25" x14ac:dyDescent="0.3">
      <c r="A2" s="686" t="s">
        <v>78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</row>
    <row r="3" spans="1:31" ht="17.25" x14ac:dyDescent="0.3">
      <c r="A3" s="686" t="s">
        <v>90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</row>
    <row r="4" spans="1:31" s="11" customFormat="1" x14ac:dyDescent="0.25">
      <c r="A4" s="8"/>
      <c r="B4" s="8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1" x14ac:dyDescent="0.25">
      <c r="A5" s="706" t="s">
        <v>0</v>
      </c>
      <c r="B5" s="708" t="s">
        <v>192</v>
      </c>
      <c r="C5" s="119" t="s">
        <v>41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  <c r="AE5" s="11"/>
    </row>
    <row r="6" spans="1:31" ht="16.5" customHeight="1" x14ac:dyDescent="0.25">
      <c r="A6" s="707"/>
      <c r="B6" s="709"/>
      <c r="C6" s="121" t="s">
        <v>85</v>
      </c>
      <c r="D6" s="121" t="s">
        <v>1</v>
      </c>
      <c r="E6" s="121" t="s">
        <v>2</v>
      </c>
      <c r="F6" s="121" t="s">
        <v>3</v>
      </c>
      <c r="G6" s="121" t="s">
        <v>4</v>
      </c>
      <c r="H6" s="121" t="s">
        <v>5</v>
      </c>
      <c r="I6" s="121" t="s">
        <v>6</v>
      </c>
      <c r="J6" s="121" t="s">
        <v>7</v>
      </c>
      <c r="K6" s="121" t="s">
        <v>8</v>
      </c>
      <c r="L6" s="121" t="s">
        <v>9</v>
      </c>
      <c r="M6" s="121" t="s">
        <v>10</v>
      </c>
      <c r="N6" s="121" t="s">
        <v>11</v>
      </c>
      <c r="O6" s="121" t="s">
        <v>12</v>
      </c>
      <c r="P6" s="122" t="s">
        <v>13</v>
      </c>
      <c r="AE6" s="11"/>
    </row>
    <row r="7" spans="1:31" s="11" customFormat="1" ht="17.25" customHeight="1" x14ac:dyDescent="0.4">
      <c r="A7" s="61" t="s">
        <v>42</v>
      </c>
      <c r="B7" s="61"/>
      <c r="C7" s="76"/>
      <c r="D7" s="112">
        <f>AVERAGE(D8:D10)</f>
        <v>21.6875</v>
      </c>
      <c r="E7" s="112">
        <f t="shared" ref="E7:O7" si="0">AVERAGE(E8:E10)</f>
        <v>21.638888888888886</v>
      </c>
      <c r="F7" s="112">
        <f t="shared" si="0"/>
        <v>21.763888888888889</v>
      </c>
      <c r="G7" s="112">
        <f t="shared" si="0"/>
        <v>21.9375</v>
      </c>
      <c r="H7" s="112">
        <f t="shared" si="0"/>
        <v>22.020370370370369</v>
      </c>
      <c r="I7" s="112">
        <f t="shared" si="0"/>
        <v>22.590277777777775</v>
      </c>
      <c r="J7" s="112">
        <f t="shared" si="0"/>
        <v>22.513888888888886</v>
      </c>
      <c r="K7" s="112">
        <f t="shared" si="0"/>
        <v>22.561111111111114</v>
      </c>
      <c r="L7" s="112">
        <f t="shared" si="0"/>
        <v>22.659722222222225</v>
      </c>
      <c r="M7" s="112">
        <f t="shared" si="0"/>
        <v>22.965555555555557</v>
      </c>
      <c r="N7" s="112">
        <f t="shared" si="0"/>
        <v>23.086111111111112</v>
      </c>
      <c r="O7" s="112">
        <f t="shared" si="0"/>
        <v>23.180555555555554</v>
      </c>
      <c r="P7" s="64"/>
    </row>
    <row r="8" spans="1:31" s="11" customFormat="1" x14ac:dyDescent="0.25">
      <c r="A8" s="710" t="s">
        <v>100</v>
      </c>
      <c r="B8" s="36" t="s">
        <v>101</v>
      </c>
      <c r="C8" s="66" t="s">
        <v>79</v>
      </c>
      <c r="D8" s="44">
        <v>24.416666666666668</v>
      </c>
      <c r="E8" s="44">
        <v>24.458333333333332</v>
      </c>
      <c r="F8" s="44">
        <v>24.375</v>
      </c>
      <c r="G8" s="44">
        <v>24.666666666666668</v>
      </c>
      <c r="H8" s="44">
        <v>24.816666666666666</v>
      </c>
      <c r="I8" s="44">
        <v>25.125</v>
      </c>
      <c r="J8" s="44">
        <v>25</v>
      </c>
      <c r="K8" s="44">
        <v>25.016666666666666</v>
      </c>
      <c r="L8" s="44">
        <v>25</v>
      </c>
      <c r="M8" s="44">
        <v>25.570000000000004</v>
      </c>
      <c r="N8" s="44">
        <v>25.720833333333335</v>
      </c>
      <c r="O8" s="44">
        <v>25.833333333333329</v>
      </c>
      <c r="P8" s="67">
        <f>AVERAGE(D8:O8)</f>
        <v>24.999930555555554</v>
      </c>
    </row>
    <row r="9" spans="1:31" s="11" customFormat="1" x14ac:dyDescent="0.25">
      <c r="A9" s="710"/>
      <c r="B9" s="36" t="s">
        <v>102</v>
      </c>
      <c r="C9" s="66" t="s">
        <v>79</v>
      </c>
      <c r="D9" s="44">
        <v>21.833333333333332</v>
      </c>
      <c r="E9" s="44">
        <v>21.770833333333332</v>
      </c>
      <c r="F9" s="44">
        <v>21.854166666666668</v>
      </c>
      <c r="G9" s="44">
        <v>22.041666666666668</v>
      </c>
      <c r="H9" s="44">
        <v>22.016666666666666</v>
      </c>
      <c r="I9" s="44">
        <v>22.6875</v>
      </c>
      <c r="J9" s="44">
        <v>22.520833333333332</v>
      </c>
      <c r="K9" s="44">
        <v>22.683333333333334</v>
      </c>
      <c r="L9" s="44">
        <v>22.666666666666668</v>
      </c>
      <c r="M9" s="44">
        <v>22.880000000000003</v>
      </c>
      <c r="N9" s="44">
        <v>22.962500000000002</v>
      </c>
      <c r="O9" s="44">
        <v>23.258333333333329</v>
      </c>
      <c r="P9" s="67">
        <f t="shared" ref="P9:P53" si="1">AVERAGE(D9:O9)</f>
        <v>22.431319444444444</v>
      </c>
    </row>
    <row r="10" spans="1:31" s="11" customFormat="1" x14ac:dyDescent="0.25">
      <c r="A10" s="710"/>
      <c r="B10" s="36" t="s">
        <v>103</v>
      </c>
      <c r="C10" s="66" t="s">
        <v>79</v>
      </c>
      <c r="D10" s="44">
        <v>18.8125</v>
      </c>
      <c r="E10" s="44">
        <v>18.6875</v>
      </c>
      <c r="F10" s="44">
        <v>19.0625</v>
      </c>
      <c r="G10" s="44">
        <v>19.104166666666668</v>
      </c>
      <c r="H10" s="44">
        <v>19.227777777777774</v>
      </c>
      <c r="I10" s="44">
        <v>19.958333333333332</v>
      </c>
      <c r="J10" s="44">
        <v>20.020833333333332</v>
      </c>
      <c r="K10" s="44">
        <v>19.983333333333334</v>
      </c>
      <c r="L10" s="44">
        <v>20.3125</v>
      </c>
      <c r="M10" s="44">
        <v>20.446666666666669</v>
      </c>
      <c r="N10" s="44">
        <v>20.574999999999999</v>
      </c>
      <c r="O10" s="44">
        <v>20.45</v>
      </c>
      <c r="P10" s="67">
        <f t="shared" si="1"/>
        <v>19.720092592592589</v>
      </c>
      <c r="Q10" s="30"/>
    </row>
    <row r="11" spans="1:31" s="11" customFormat="1" x14ac:dyDescent="0.25">
      <c r="A11" s="64"/>
      <c r="B11" s="36" t="s">
        <v>15</v>
      </c>
      <c r="C11" s="66" t="s">
        <v>79</v>
      </c>
      <c r="D11" s="44">
        <v>13.173611111111112</v>
      </c>
      <c r="E11" s="44">
        <v>13.847222222222223</v>
      </c>
      <c r="F11" s="44">
        <v>13.555555555555555</v>
      </c>
      <c r="G11" s="44">
        <v>13.618055555555555</v>
      </c>
      <c r="H11" s="44">
        <v>13.666666666666668</v>
      </c>
      <c r="I11" s="44">
        <v>13.4375</v>
      </c>
      <c r="J11" s="44">
        <v>13.201388888888888</v>
      </c>
      <c r="K11" s="44">
        <v>13.661111111111108</v>
      </c>
      <c r="L11" s="44">
        <v>13.4375</v>
      </c>
      <c r="M11" s="44">
        <v>14.006666666666664</v>
      </c>
      <c r="N11" s="44">
        <v>14.241666666666667</v>
      </c>
      <c r="O11" s="44">
        <v>14.220833333333333</v>
      </c>
      <c r="P11" s="67">
        <f t="shared" si="1"/>
        <v>13.672314814814817</v>
      </c>
    </row>
    <row r="12" spans="1:31" s="11" customFormat="1" x14ac:dyDescent="0.25">
      <c r="A12" s="107"/>
      <c r="B12" s="107"/>
      <c r="C12" s="10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1:31" s="11" customFormat="1" x14ac:dyDescent="0.25">
      <c r="A13" s="108" t="s">
        <v>44</v>
      </c>
      <c r="B13" s="109"/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</row>
    <row r="14" spans="1:31" s="11" customFormat="1" x14ac:dyDescent="0.25">
      <c r="A14" s="710" t="s">
        <v>104</v>
      </c>
      <c r="B14" s="36" t="s">
        <v>105</v>
      </c>
      <c r="C14" s="69" t="s">
        <v>79</v>
      </c>
      <c r="D14" s="70">
        <v>53.645833333333336</v>
      </c>
      <c r="E14" s="70">
        <v>50.770833333333336</v>
      </c>
      <c r="F14" s="70">
        <v>50.8125</v>
      </c>
      <c r="G14" s="70">
        <v>49.1875</v>
      </c>
      <c r="H14" s="70">
        <v>48.533333333333331</v>
      </c>
      <c r="I14" s="70">
        <v>48.4375</v>
      </c>
      <c r="J14" s="70">
        <v>48.833333333333336</v>
      </c>
      <c r="K14" s="70">
        <v>50.416666666666664</v>
      </c>
      <c r="L14" s="70">
        <v>58.729166666666664</v>
      </c>
      <c r="M14" s="70">
        <v>58.333333333333336</v>
      </c>
      <c r="N14" s="70">
        <v>58.129166666666663</v>
      </c>
      <c r="O14" s="70">
        <v>56.004166666666663</v>
      </c>
      <c r="P14" s="71">
        <f t="shared" si="1"/>
        <v>52.652777777777771</v>
      </c>
    </row>
    <row r="15" spans="1:31" s="11" customFormat="1" x14ac:dyDescent="0.25">
      <c r="A15" s="710"/>
      <c r="B15" s="36" t="s">
        <v>106</v>
      </c>
      <c r="C15" s="66" t="s">
        <v>79</v>
      </c>
      <c r="D15" s="44">
        <v>53.104166666666664</v>
      </c>
      <c r="E15" s="44">
        <v>49.708333333333336</v>
      </c>
      <c r="F15" s="44">
        <v>49.583333333333336</v>
      </c>
      <c r="G15" s="44">
        <v>49.375</v>
      </c>
      <c r="H15" s="44">
        <v>48.366666666666667</v>
      </c>
      <c r="I15" s="44">
        <v>48.8125</v>
      </c>
      <c r="J15" s="44">
        <v>48.5625</v>
      </c>
      <c r="K15" s="44">
        <v>48.81666666666667</v>
      </c>
      <c r="L15" s="44">
        <v>48.5</v>
      </c>
      <c r="M15" s="44">
        <v>49.103333333333339</v>
      </c>
      <c r="N15" s="44">
        <v>49.979166666666679</v>
      </c>
      <c r="O15" s="44">
        <v>49.724999999999994</v>
      </c>
      <c r="P15" s="67">
        <f t="shared" si="1"/>
        <v>49.469722222222231</v>
      </c>
    </row>
    <row r="16" spans="1:31" s="11" customFormat="1" x14ac:dyDescent="0.25">
      <c r="A16" s="710"/>
      <c r="B16" s="36" t="s">
        <v>107</v>
      </c>
      <c r="C16" s="66" t="s">
        <v>79</v>
      </c>
      <c r="D16" s="44">
        <v>40.625</v>
      </c>
      <c r="E16" s="44">
        <v>40.666666666666664</v>
      </c>
      <c r="F16" s="44">
        <v>40.6875</v>
      </c>
      <c r="G16" s="44">
        <v>39.333333333333336</v>
      </c>
      <c r="H16" s="44">
        <v>39.4</v>
      </c>
      <c r="I16" s="44">
        <v>39.0625</v>
      </c>
      <c r="J16" s="44">
        <v>38.75</v>
      </c>
      <c r="K16" s="44">
        <v>39</v>
      </c>
      <c r="L16" s="44">
        <v>39.0625</v>
      </c>
      <c r="M16" s="44">
        <v>38.840000000000011</v>
      </c>
      <c r="N16" s="44">
        <v>39.212499999999999</v>
      </c>
      <c r="O16" s="44">
        <v>38.783333333333339</v>
      </c>
      <c r="P16" s="67">
        <f t="shared" si="1"/>
        <v>39.451944444444443</v>
      </c>
    </row>
    <row r="17" spans="1:17" s="11" customFormat="1" x14ac:dyDescent="0.25">
      <c r="A17" s="710"/>
      <c r="B17" s="36" t="s">
        <v>108</v>
      </c>
      <c r="C17" s="66" t="s">
        <v>79</v>
      </c>
      <c r="D17" s="44">
        <v>48.708333333333336</v>
      </c>
      <c r="E17" s="44">
        <v>48.770833333333336</v>
      </c>
      <c r="F17" s="44">
        <v>48.5625</v>
      </c>
      <c r="G17" s="44">
        <v>49.354166666666664</v>
      </c>
      <c r="H17" s="44">
        <v>49.161111111111119</v>
      </c>
      <c r="I17" s="44">
        <v>49.291666666666664</v>
      </c>
      <c r="J17" s="44">
        <v>48.291666666666664</v>
      </c>
      <c r="K17" s="44">
        <v>48.483333333333334</v>
      </c>
      <c r="L17" s="44">
        <v>47.354166666666664</v>
      </c>
      <c r="M17" s="44">
        <v>46</v>
      </c>
      <c r="N17" s="44">
        <v>45.183333333333337</v>
      </c>
      <c r="O17" s="44">
        <v>45.045833333333327</v>
      </c>
      <c r="P17" s="67">
        <f t="shared" si="1"/>
        <v>47.850578703703718</v>
      </c>
    </row>
    <row r="18" spans="1:17" s="11" customFormat="1" x14ac:dyDescent="0.25">
      <c r="A18" s="710"/>
      <c r="B18" s="36" t="s">
        <v>109</v>
      </c>
      <c r="C18" s="66" t="s">
        <v>79</v>
      </c>
      <c r="D18" s="44"/>
      <c r="E18" s="44">
        <v>50</v>
      </c>
      <c r="F18" s="44">
        <v>45</v>
      </c>
      <c r="G18" s="44">
        <v>50</v>
      </c>
      <c r="H18" s="44"/>
      <c r="I18" s="44"/>
      <c r="J18" s="44"/>
      <c r="K18" s="44"/>
      <c r="L18" s="44"/>
      <c r="M18" s="44">
        <v>48</v>
      </c>
      <c r="N18" s="44"/>
      <c r="O18" s="44"/>
      <c r="P18" s="67">
        <f t="shared" si="1"/>
        <v>48.25</v>
      </c>
    </row>
    <row r="19" spans="1:17" s="11" customFormat="1" x14ac:dyDescent="0.25">
      <c r="A19" s="710"/>
      <c r="B19" s="36" t="s">
        <v>110</v>
      </c>
      <c r="C19" s="66" t="s">
        <v>79</v>
      </c>
      <c r="D19" s="44">
        <v>41.291666666666664</v>
      </c>
      <c r="E19" s="44">
        <v>40.5</v>
      </c>
      <c r="F19" s="44">
        <v>40.729166666666664</v>
      </c>
      <c r="G19" s="44">
        <v>40.604166666666664</v>
      </c>
      <c r="H19" s="44">
        <v>39.6</v>
      </c>
      <c r="I19" s="44">
        <v>39.166666666666664</v>
      </c>
      <c r="J19" s="44">
        <v>38.479166666666664</v>
      </c>
      <c r="K19" s="44">
        <v>38.866666666666667</v>
      </c>
      <c r="L19" s="44">
        <v>39.416666666666664</v>
      </c>
      <c r="M19" s="44">
        <v>38.96</v>
      </c>
      <c r="N19" s="44">
        <v>38.916666666666664</v>
      </c>
      <c r="O19" s="44">
        <v>38.520833333333336</v>
      </c>
      <c r="P19" s="67">
        <f t="shared" si="1"/>
        <v>39.587638888888883</v>
      </c>
    </row>
    <row r="20" spans="1:17" s="11" customFormat="1" x14ac:dyDescent="0.25">
      <c r="A20" s="710" t="s">
        <v>111</v>
      </c>
      <c r="B20" s="36" t="s">
        <v>112</v>
      </c>
      <c r="C20" s="66" t="s">
        <v>79</v>
      </c>
      <c r="D20" s="44">
        <v>65.402777777777786</v>
      </c>
      <c r="E20" s="44">
        <v>79.097222222222229</v>
      </c>
      <c r="F20" s="44">
        <v>69.375</v>
      </c>
      <c r="G20" s="44">
        <v>62.3125</v>
      </c>
      <c r="H20" s="44">
        <v>85.138888888888886</v>
      </c>
      <c r="I20" s="44">
        <v>75.729166666666671</v>
      </c>
      <c r="J20" s="44">
        <v>71.145833333333329</v>
      </c>
      <c r="K20" s="44">
        <v>74.083333333333329</v>
      </c>
      <c r="L20" s="44">
        <v>86.5625</v>
      </c>
      <c r="M20" s="44">
        <v>99.88333333333334</v>
      </c>
      <c r="N20" s="44">
        <v>74.82083333333334</v>
      </c>
      <c r="O20" s="44">
        <v>64.270833333333329</v>
      </c>
      <c r="P20" s="67">
        <f t="shared" si="1"/>
        <v>75.651851851851859</v>
      </c>
    </row>
    <row r="21" spans="1:17" s="11" customFormat="1" x14ac:dyDescent="0.25">
      <c r="A21" s="710"/>
      <c r="B21" s="36" t="s">
        <v>113</v>
      </c>
      <c r="C21" s="66" t="s">
        <v>79</v>
      </c>
      <c r="D21" s="44">
        <v>20.5</v>
      </c>
      <c r="E21" s="44">
        <v>24.875</v>
      </c>
      <c r="F21" s="44">
        <v>24.166666666666668</v>
      </c>
      <c r="G21" s="44">
        <v>21.166666666666668</v>
      </c>
      <c r="H21" s="44">
        <v>21.333333333333332</v>
      </c>
      <c r="I21" s="44">
        <v>19</v>
      </c>
      <c r="J21" s="44">
        <v>17.916666666666668</v>
      </c>
      <c r="K21" s="44">
        <v>18.466666666666665</v>
      </c>
      <c r="L21" s="44">
        <v>23.3</v>
      </c>
      <c r="M21" s="44">
        <v>27.727272727272727</v>
      </c>
      <c r="N21" s="44">
        <v>25.513888888888889</v>
      </c>
      <c r="O21" s="44">
        <v>21.236111111111111</v>
      </c>
      <c r="P21" s="67">
        <f t="shared" si="1"/>
        <v>22.100189393939392</v>
      </c>
    </row>
    <row r="22" spans="1:17" s="11" customFormat="1" x14ac:dyDescent="0.25">
      <c r="A22" s="101"/>
      <c r="B22" s="101"/>
      <c r="C22" s="100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8"/>
    </row>
    <row r="23" spans="1:17" s="11" customFormat="1" x14ac:dyDescent="0.25">
      <c r="A23" s="102" t="s">
        <v>45</v>
      </c>
      <c r="B23" s="103"/>
      <c r="C23" s="104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6"/>
    </row>
    <row r="24" spans="1:17" s="11" customFormat="1" x14ac:dyDescent="0.25">
      <c r="A24" s="64"/>
      <c r="B24" s="36" t="s">
        <v>16</v>
      </c>
      <c r="C24" s="69" t="s">
        <v>79</v>
      </c>
      <c r="D24" s="70">
        <v>14.395833333333334</v>
      </c>
      <c r="E24" s="70">
        <v>15.125</v>
      </c>
      <c r="F24" s="70">
        <v>14.3125</v>
      </c>
      <c r="G24" s="70">
        <v>13.354166666666666</v>
      </c>
      <c r="H24" s="70">
        <v>11.705555555555554</v>
      </c>
      <c r="I24" s="70">
        <v>12.145833333333334</v>
      </c>
      <c r="J24" s="70">
        <v>11.895833333333334</v>
      </c>
      <c r="K24" s="70">
        <v>12.133333333333333</v>
      </c>
      <c r="L24" s="70">
        <v>15.0625</v>
      </c>
      <c r="M24" s="70">
        <v>16.713333333333331</v>
      </c>
      <c r="N24" s="70">
        <v>17.162500000000001</v>
      </c>
      <c r="O24" s="70">
        <v>15.137500000000001</v>
      </c>
      <c r="P24" s="71">
        <f t="shared" si="1"/>
        <v>14.095324074074071</v>
      </c>
    </row>
    <row r="25" spans="1:17" s="11" customFormat="1" x14ac:dyDescent="0.25">
      <c r="A25" s="710" t="s">
        <v>17</v>
      </c>
      <c r="B25" s="36" t="s">
        <v>70</v>
      </c>
      <c r="C25" s="66" t="s">
        <v>79</v>
      </c>
      <c r="D25" s="44">
        <v>23</v>
      </c>
      <c r="E25" s="44">
        <v>24.854166666666668</v>
      </c>
      <c r="F25" s="44">
        <v>26.125</v>
      </c>
      <c r="G25" s="44">
        <v>27.270833333333332</v>
      </c>
      <c r="H25" s="44">
        <v>28.338888888888889</v>
      </c>
      <c r="I25" s="44">
        <v>29.694444444444443</v>
      </c>
      <c r="J25" s="44">
        <v>31.701388888888889</v>
      </c>
      <c r="K25" s="44">
        <v>33.888888888888893</v>
      </c>
      <c r="L25" s="44">
        <v>34.305555555555557</v>
      </c>
      <c r="M25" s="44">
        <v>30.457777777777775</v>
      </c>
      <c r="N25" s="44">
        <v>27.895833333333332</v>
      </c>
      <c r="O25" s="44">
        <v>25.649999999999995</v>
      </c>
      <c r="P25" s="67">
        <f>AVERAGE(D25:O25)</f>
        <v>28.598564814814811</v>
      </c>
    </row>
    <row r="26" spans="1:17" s="11" customFormat="1" x14ac:dyDescent="0.25">
      <c r="A26" s="710"/>
      <c r="B26" s="36" t="s">
        <v>71</v>
      </c>
      <c r="C26" s="66" t="s">
        <v>79</v>
      </c>
      <c r="D26" s="44">
        <v>34.145833333333336</v>
      </c>
      <c r="E26" s="44">
        <v>40.4375</v>
      </c>
      <c r="F26" s="44">
        <v>42.954545454545453</v>
      </c>
      <c r="G26" s="44">
        <v>40</v>
      </c>
      <c r="H26" s="44">
        <v>43.333333333333336</v>
      </c>
      <c r="I26" s="44">
        <v>41.506944444444443</v>
      </c>
      <c r="J26" s="44">
        <v>40.993055555555557</v>
      </c>
      <c r="K26" s="44">
        <v>33.588888888888889</v>
      </c>
      <c r="L26" s="44">
        <v>33.875</v>
      </c>
      <c r="M26" s="44">
        <v>34.06666666666667</v>
      </c>
      <c r="N26" s="44">
        <v>34.175000000000004</v>
      </c>
      <c r="O26" s="44">
        <v>32.954166666666673</v>
      </c>
      <c r="P26" s="67">
        <f t="shared" si="1"/>
        <v>37.669244528619529</v>
      </c>
      <c r="Q26" s="30"/>
    </row>
    <row r="27" spans="1:17" s="11" customFormat="1" x14ac:dyDescent="0.25">
      <c r="A27" s="64"/>
      <c r="B27" s="36" t="s">
        <v>18</v>
      </c>
      <c r="C27" s="66" t="s">
        <v>79</v>
      </c>
      <c r="D27" s="44">
        <v>29.645833333333332</v>
      </c>
      <c r="E27" s="44">
        <v>23.104166666666668</v>
      </c>
      <c r="F27" s="44">
        <v>19.229166666666668</v>
      </c>
      <c r="G27" s="44">
        <v>18.791666666666668</v>
      </c>
      <c r="H27" s="44">
        <v>16.2</v>
      </c>
      <c r="I27" s="44">
        <v>16.354166666666668</v>
      </c>
      <c r="J27" s="44">
        <v>15.041666666666666</v>
      </c>
      <c r="K27" s="44">
        <v>15.466666666666667</v>
      </c>
      <c r="L27" s="44">
        <v>15.854166666666666</v>
      </c>
      <c r="M27" s="44">
        <v>16.846666666666668</v>
      </c>
      <c r="N27" s="44">
        <v>17.820833333333329</v>
      </c>
      <c r="O27" s="44">
        <v>18.791666666666668</v>
      </c>
      <c r="P27" s="67">
        <f t="shared" si="1"/>
        <v>18.595555555555553</v>
      </c>
    </row>
    <row r="28" spans="1:17" s="11" customFormat="1" x14ac:dyDescent="0.25">
      <c r="A28" s="710" t="s">
        <v>114</v>
      </c>
      <c r="B28" s="36" t="s">
        <v>115</v>
      </c>
      <c r="C28" s="66" t="s">
        <v>79</v>
      </c>
      <c r="D28" s="44">
        <v>40.833333333333336</v>
      </c>
      <c r="E28" s="44">
        <v>42.229166666666664</v>
      </c>
      <c r="F28" s="44">
        <v>44.875</v>
      </c>
      <c r="G28" s="44">
        <v>45.625</v>
      </c>
      <c r="H28" s="44">
        <v>47.527777777777786</v>
      </c>
      <c r="I28" s="44">
        <v>58.291666666666664</v>
      </c>
      <c r="J28" s="44">
        <v>57.6875</v>
      </c>
      <c r="K28" s="44">
        <v>62.233333333333334</v>
      </c>
      <c r="L28" s="44">
        <v>62.604166666666664</v>
      </c>
      <c r="M28" s="44">
        <v>66.65666666666668</v>
      </c>
      <c r="N28" s="44">
        <v>65.379166666666663</v>
      </c>
      <c r="O28" s="44">
        <v>60.720833333333331</v>
      </c>
      <c r="P28" s="67">
        <f t="shared" si="1"/>
        <v>54.555300925925927</v>
      </c>
    </row>
    <row r="29" spans="1:17" s="11" customFormat="1" x14ac:dyDescent="0.25">
      <c r="A29" s="710"/>
      <c r="B29" s="36" t="s">
        <v>116</v>
      </c>
      <c r="C29" s="66" t="s">
        <v>79</v>
      </c>
      <c r="D29" s="44">
        <v>34.583333333333336</v>
      </c>
      <c r="E29" s="44">
        <v>33.6875</v>
      </c>
      <c r="F29" s="44">
        <v>34.8125</v>
      </c>
      <c r="G29" s="44">
        <v>35.166666666666664</v>
      </c>
      <c r="H29" s="44">
        <v>36.05555555555555</v>
      </c>
      <c r="I29" s="44">
        <v>40.0625</v>
      </c>
      <c r="J29" s="44">
        <v>39.25</v>
      </c>
      <c r="K29" s="44">
        <v>40.68333333333333</v>
      </c>
      <c r="L29" s="44">
        <v>50.0625</v>
      </c>
      <c r="M29" s="44">
        <v>53.730000000000004</v>
      </c>
      <c r="N29" s="44">
        <v>53.783333333333339</v>
      </c>
      <c r="O29" s="44">
        <v>51.641666666666673</v>
      </c>
      <c r="P29" s="67">
        <f t="shared" si="1"/>
        <v>41.959907407407407</v>
      </c>
    </row>
    <row r="30" spans="1:17" s="11" customFormat="1" x14ac:dyDescent="0.25">
      <c r="A30" s="710"/>
      <c r="B30" s="36" t="s">
        <v>117</v>
      </c>
      <c r="C30" s="66" t="s">
        <v>79</v>
      </c>
      <c r="D30" s="44">
        <v>42.986111111111107</v>
      </c>
      <c r="E30" s="44">
        <v>43.791666666666664</v>
      </c>
      <c r="F30" s="44">
        <v>44.229166666666664</v>
      </c>
      <c r="G30" s="44">
        <v>46.666666666666664</v>
      </c>
      <c r="H30" s="44">
        <v>47.211111111111116</v>
      </c>
      <c r="I30" s="44">
        <v>47.923611111111114</v>
      </c>
      <c r="J30" s="44">
        <v>46.840277777777779</v>
      </c>
      <c r="K30" s="44">
        <v>46.083333333333336</v>
      </c>
      <c r="L30" s="44">
        <v>47.291666666666664</v>
      </c>
      <c r="M30" s="44">
        <v>48.2</v>
      </c>
      <c r="N30" s="44">
        <v>48.595833333333331</v>
      </c>
      <c r="O30" s="44">
        <v>47.233333333333341</v>
      </c>
      <c r="P30" s="67">
        <f t="shared" si="1"/>
        <v>46.421064814814805</v>
      </c>
    </row>
    <row r="31" spans="1:17" s="11" customFormat="1" x14ac:dyDescent="0.25">
      <c r="A31" s="64"/>
      <c r="B31" s="36" t="s">
        <v>118</v>
      </c>
      <c r="C31" s="66" t="s">
        <v>79</v>
      </c>
      <c r="D31" s="44">
        <v>14.0625</v>
      </c>
      <c r="E31" s="44">
        <v>15.645833333333334</v>
      </c>
      <c r="F31" s="44">
        <v>20.083333333333332</v>
      </c>
      <c r="G31" s="44">
        <v>22.9375</v>
      </c>
      <c r="H31" s="44">
        <v>21.411111111111108</v>
      </c>
      <c r="I31" s="44">
        <v>21.145833333333332</v>
      </c>
      <c r="J31" s="44">
        <v>20.8125</v>
      </c>
      <c r="K31" s="44">
        <v>20.388888888888893</v>
      </c>
      <c r="L31" s="44">
        <v>19.708333333333332</v>
      </c>
      <c r="M31" s="44">
        <v>18.981111111111112</v>
      </c>
      <c r="N31" s="44">
        <v>17.175000000000001</v>
      </c>
      <c r="O31" s="44">
        <v>15.583333333333336</v>
      </c>
      <c r="P31" s="67">
        <f t="shared" si="1"/>
        <v>18.994606481481483</v>
      </c>
    </row>
    <row r="32" spans="1:17" s="11" customFormat="1" x14ac:dyDescent="0.25">
      <c r="A32" s="99"/>
      <c r="B32" s="99"/>
      <c r="C32" s="100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8"/>
    </row>
    <row r="33" spans="1:16" s="11" customFormat="1" x14ac:dyDescent="0.25">
      <c r="A33" s="102" t="s">
        <v>46</v>
      </c>
      <c r="B33" s="103"/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6"/>
    </row>
    <row r="34" spans="1:16" s="11" customFormat="1" x14ac:dyDescent="0.25">
      <c r="A34" s="711" t="s">
        <v>193</v>
      </c>
      <c r="B34" s="65" t="s">
        <v>120</v>
      </c>
      <c r="C34" s="66" t="s">
        <v>63</v>
      </c>
      <c r="D34" s="44">
        <v>17.590277777777779</v>
      </c>
      <c r="E34" s="44">
        <v>15.638888888888891</v>
      </c>
      <c r="F34" s="44">
        <v>13.458333333333334</v>
      </c>
      <c r="G34" s="44">
        <v>11.75</v>
      </c>
      <c r="H34" s="44">
        <v>12.219444444444441</v>
      </c>
      <c r="I34" s="44">
        <v>13.125</v>
      </c>
      <c r="J34" s="44">
        <v>12.5625</v>
      </c>
      <c r="K34" s="44">
        <v>12.541666666666666</v>
      </c>
      <c r="L34" s="44">
        <v>13.0625</v>
      </c>
      <c r="M34" s="44">
        <v>15.779999999999998</v>
      </c>
      <c r="N34" s="44">
        <v>16.612499999999997</v>
      </c>
      <c r="O34" s="44">
        <v>15.987499999999999</v>
      </c>
      <c r="P34" s="67">
        <f>AVERAGE(D34:O34)</f>
        <v>14.194050925925927</v>
      </c>
    </row>
    <row r="35" spans="1:16" s="11" customFormat="1" x14ac:dyDescent="0.25">
      <c r="A35" s="712"/>
      <c r="B35" s="65" t="s">
        <v>121</v>
      </c>
      <c r="C35" s="66" t="s">
        <v>63</v>
      </c>
      <c r="D35" s="44">
        <v>15.208333333333334</v>
      </c>
      <c r="E35" s="44">
        <v>13.027777777777777</v>
      </c>
      <c r="F35" s="44">
        <v>11.25</v>
      </c>
      <c r="G35" s="44">
        <v>9.7083333333333339</v>
      </c>
      <c r="H35" s="44">
        <v>10.08888888888889</v>
      </c>
      <c r="I35" s="44">
        <v>10.802083333333334</v>
      </c>
      <c r="J35" s="44">
        <v>10.267361111111112</v>
      </c>
      <c r="K35" s="44">
        <v>10.194444444444445</v>
      </c>
      <c r="L35" s="44">
        <v>10.715277777777777</v>
      </c>
      <c r="M35" s="44">
        <v>12.663333333333332</v>
      </c>
      <c r="N35" s="44">
        <v>13.518055555555556</v>
      </c>
      <c r="O35" s="44">
        <v>13.129166666666668</v>
      </c>
      <c r="P35" s="67">
        <f t="shared" si="1"/>
        <v>11.714421296296296</v>
      </c>
    </row>
    <row r="36" spans="1:16" s="11" customFormat="1" x14ac:dyDescent="0.25">
      <c r="A36" s="712"/>
      <c r="B36" s="65" t="s">
        <v>194</v>
      </c>
      <c r="C36" s="66" t="s">
        <v>63</v>
      </c>
      <c r="D36" s="44">
        <v>17.555555555555557</v>
      </c>
      <c r="E36" s="44">
        <v>14.708333333333334</v>
      </c>
      <c r="F36" s="44">
        <v>13</v>
      </c>
      <c r="G36" s="44"/>
      <c r="H36" s="44"/>
      <c r="I36" s="44"/>
      <c r="J36" s="44"/>
      <c r="K36" s="44"/>
      <c r="L36" s="44"/>
      <c r="M36" s="44"/>
      <c r="N36" s="44">
        <v>14.5</v>
      </c>
      <c r="O36" s="44">
        <v>14.666666666666666</v>
      </c>
      <c r="P36" s="67">
        <f t="shared" si="1"/>
        <v>14.886111111111111</v>
      </c>
    </row>
    <row r="37" spans="1:16" s="11" customFormat="1" x14ac:dyDescent="0.25">
      <c r="A37" s="712"/>
      <c r="B37" s="65" t="s">
        <v>195</v>
      </c>
      <c r="C37" s="66" t="s">
        <v>63</v>
      </c>
      <c r="D37" s="44">
        <v>15.111111111111111</v>
      </c>
      <c r="E37" s="44">
        <v>12.25</v>
      </c>
      <c r="F37" s="44">
        <v>11.666666666666666</v>
      </c>
      <c r="G37" s="44"/>
      <c r="H37" s="44"/>
      <c r="I37" s="44"/>
      <c r="J37" s="44"/>
      <c r="K37" s="44"/>
      <c r="L37" s="44"/>
      <c r="M37" s="44"/>
      <c r="N37" s="44">
        <v>11.783333333333333</v>
      </c>
      <c r="O37" s="44">
        <v>12.583333333333334</v>
      </c>
      <c r="P37" s="67">
        <f t="shared" si="1"/>
        <v>12.678888888888888</v>
      </c>
    </row>
    <row r="38" spans="1:16" s="11" customFormat="1" x14ac:dyDescent="0.25">
      <c r="A38" s="712"/>
      <c r="B38" s="65" t="s">
        <v>122</v>
      </c>
      <c r="C38" s="66" t="s">
        <v>63</v>
      </c>
      <c r="D38" s="44"/>
      <c r="E38" s="44">
        <v>9</v>
      </c>
      <c r="F38" s="44">
        <v>8</v>
      </c>
      <c r="G38" s="44">
        <v>8</v>
      </c>
      <c r="H38" s="44">
        <v>7.833333333333333</v>
      </c>
      <c r="I38" s="44">
        <v>8.625</v>
      </c>
      <c r="J38" s="44">
        <v>7.791666666666667</v>
      </c>
      <c r="K38" s="44">
        <v>8.1333333333333329</v>
      </c>
      <c r="L38" s="44">
        <v>7.916666666666667</v>
      </c>
      <c r="M38" s="44">
        <v>9.1999999999999993</v>
      </c>
      <c r="N38" s="44">
        <v>9.625</v>
      </c>
      <c r="O38" s="44">
        <v>9.9166666666666661</v>
      </c>
      <c r="P38" s="67">
        <f t="shared" si="1"/>
        <v>8.5492424242424239</v>
      </c>
    </row>
    <row r="39" spans="1:16" s="11" customFormat="1" x14ac:dyDescent="0.25">
      <c r="A39" s="712"/>
      <c r="B39" s="65" t="s">
        <v>196</v>
      </c>
      <c r="C39" s="66" t="s">
        <v>63</v>
      </c>
      <c r="D39" s="44"/>
      <c r="E39" s="44">
        <v>7</v>
      </c>
      <c r="F39" s="44">
        <v>6</v>
      </c>
      <c r="G39" s="44">
        <v>6</v>
      </c>
      <c r="H39" s="44">
        <v>5.958333333333333</v>
      </c>
      <c r="I39" s="44">
        <v>6.916666666666667</v>
      </c>
      <c r="J39" s="44">
        <v>6.375</v>
      </c>
      <c r="K39" s="44">
        <v>6.1</v>
      </c>
      <c r="L39" s="44">
        <v>5.875</v>
      </c>
      <c r="M39" s="44">
        <v>7.2666666666666666</v>
      </c>
      <c r="N39" s="44">
        <v>7.75</v>
      </c>
      <c r="O39" s="44">
        <v>7.916666666666667</v>
      </c>
      <c r="P39" s="67">
        <f t="shared" si="1"/>
        <v>6.6507575757575772</v>
      </c>
    </row>
    <row r="40" spans="1:16" s="11" customFormat="1" x14ac:dyDescent="0.25">
      <c r="A40" s="712"/>
      <c r="B40" s="68" t="s">
        <v>124</v>
      </c>
      <c r="C40" s="66" t="s">
        <v>63</v>
      </c>
      <c r="D40" s="44">
        <v>10.708333333333334</v>
      </c>
      <c r="E40" s="44">
        <v>7.479166666666667</v>
      </c>
      <c r="F40" s="44">
        <v>7.4513888888888893</v>
      </c>
      <c r="G40" s="44">
        <v>6.458333333333333</v>
      </c>
      <c r="H40" s="44">
        <v>7.5333333333333332</v>
      </c>
      <c r="I40" s="44">
        <v>7.4305555555555562</v>
      </c>
      <c r="J40" s="44">
        <v>6.125</v>
      </c>
      <c r="K40" s="44">
        <v>5.6333333333333337</v>
      </c>
      <c r="L40" s="44">
        <v>5.604166666666667</v>
      </c>
      <c r="M40" s="44">
        <v>6.666666666666667</v>
      </c>
      <c r="N40" s="44">
        <v>7.75</v>
      </c>
      <c r="O40" s="44">
        <v>7.791666666666667</v>
      </c>
      <c r="P40" s="67">
        <f t="shared" si="1"/>
        <v>7.2193287037037051</v>
      </c>
    </row>
    <row r="41" spans="1:16" s="11" customFormat="1" x14ac:dyDescent="0.25">
      <c r="A41" s="713"/>
      <c r="B41" s="68" t="s">
        <v>197</v>
      </c>
      <c r="C41" s="66" t="s">
        <v>63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>
        <v>5</v>
      </c>
      <c r="O41" s="44">
        <v>5.4285714285714288</v>
      </c>
      <c r="P41" s="67">
        <f>AVERAGE(D41:O41)</f>
        <v>5.2142857142857144</v>
      </c>
    </row>
    <row r="42" spans="1:16" s="11" customFormat="1" x14ac:dyDescent="0.25">
      <c r="A42" s="65"/>
      <c r="B42" s="65" t="s">
        <v>47</v>
      </c>
      <c r="C42" s="66" t="s">
        <v>63</v>
      </c>
      <c r="D42" s="44">
        <v>4.5</v>
      </c>
      <c r="E42" s="44">
        <v>3.9583333333333335</v>
      </c>
      <c r="F42" s="44">
        <v>3.9583333333333335</v>
      </c>
      <c r="G42" s="44">
        <v>3.875</v>
      </c>
      <c r="H42" s="44">
        <v>3.6805555555555558</v>
      </c>
      <c r="I42" s="44">
        <v>3.7083333333333335</v>
      </c>
      <c r="J42" s="44">
        <v>3.1110416666666665</v>
      </c>
      <c r="K42" s="44">
        <v>2.7666666666666666</v>
      </c>
      <c r="L42" s="44">
        <v>2.75</v>
      </c>
      <c r="M42" s="44">
        <v>2.7766666666666668</v>
      </c>
      <c r="N42" s="44">
        <v>3.0500000000000003</v>
      </c>
      <c r="O42" s="44">
        <v>3.0833333333333335</v>
      </c>
      <c r="P42" s="67">
        <f t="shared" si="1"/>
        <v>3.4348553240740736</v>
      </c>
    </row>
    <row r="43" spans="1:16" s="11" customFormat="1" ht="4.5" customHeight="1" x14ac:dyDescent="0.25">
      <c r="A43" s="15"/>
      <c r="B43" s="15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4"/>
    </row>
    <row r="44" spans="1:16" s="11" customFormat="1" x14ac:dyDescent="0.25">
      <c r="A44" s="15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4"/>
    </row>
    <row r="45" spans="1:16" s="11" customFormat="1" x14ac:dyDescent="0.25">
      <c r="A45" s="15"/>
      <c r="B45" s="15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4"/>
    </row>
    <row r="46" spans="1:16" s="11" customFormat="1" x14ac:dyDescent="0.25">
      <c r="C46" s="10"/>
      <c r="P46" s="33" t="s">
        <v>67</v>
      </c>
    </row>
    <row r="47" spans="1:16" s="11" customFormat="1" ht="17.25" x14ac:dyDescent="0.3">
      <c r="A47" s="686" t="s">
        <v>78</v>
      </c>
      <c r="B47" s="686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86"/>
      <c r="N47" s="686"/>
      <c r="O47" s="686"/>
      <c r="P47" s="686"/>
    </row>
    <row r="48" spans="1:16" s="11" customFormat="1" ht="17.25" x14ac:dyDescent="0.3">
      <c r="A48" s="686" t="s">
        <v>90</v>
      </c>
      <c r="B48" s="686"/>
      <c r="C48" s="686"/>
      <c r="D48" s="686"/>
      <c r="E48" s="686"/>
      <c r="F48" s="686"/>
      <c r="G48" s="686"/>
      <c r="H48" s="686"/>
      <c r="I48" s="686"/>
      <c r="J48" s="686"/>
      <c r="K48" s="686"/>
      <c r="L48" s="686"/>
      <c r="M48" s="686"/>
      <c r="N48" s="686"/>
      <c r="O48" s="686"/>
      <c r="P48" s="686"/>
    </row>
    <row r="49" spans="1:31" s="11" customFormat="1" ht="9" customHeight="1" x14ac:dyDescent="0.25">
      <c r="A49" s="8"/>
      <c r="B49" s="8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31" x14ac:dyDescent="0.25">
      <c r="A50" s="706" t="s">
        <v>0</v>
      </c>
      <c r="B50" s="708" t="s">
        <v>192</v>
      </c>
      <c r="C50" s="119" t="s">
        <v>41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  <c r="AE50" s="11"/>
    </row>
    <row r="51" spans="1:31" ht="16.5" customHeight="1" x14ac:dyDescent="0.25">
      <c r="A51" s="707"/>
      <c r="B51" s="709"/>
      <c r="C51" s="121" t="s">
        <v>85</v>
      </c>
      <c r="D51" s="121" t="s">
        <v>1</v>
      </c>
      <c r="E51" s="121" t="s">
        <v>2</v>
      </c>
      <c r="F51" s="121" t="s">
        <v>3</v>
      </c>
      <c r="G51" s="121" t="s">
        <v>4</v>
      </c>
      <c r="H51" s="121" t="s">
        <v>5</v>
      </c>
      <c r="I51" s="121" t="s">
        <v>6</v>
      </c>
      <c r="J51" s="121" t="s">
        <v>7</v>
      </c>
      <c r="K51" s="121" t="s">
        <v>8</v>
      </c>
      <c r="L51" s="121" t="s">
        <v>9</v>
      </c>
      <c r="M51" s="121" t="s">
        <v>10</v>
      </c>
      <c r="N51" s="121" t="s">
        <v>11</v>
      </c>
      <c r="O51" s="121" t="s">
        <v>12</v>
      </c>
      <c r="P51" s="122" t="s">
        <v>13</v>
      </c>
      <c r="AE51" s="11"/>
    </row>
    <row r="52" spans="1:31" s="11" customFormat="1" x14ac:dyDescent="0.25">
      <c r="A52" s="84" t="s">
        <v>48</v>
      </c>
      <c r="B52" s="84"/>
      <c r="C52" s="72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67"/>
    </row>
    <row r="53" spans="1:31" s="11" customFormat="1" x14ac:dyDescent="0.25">
      <c r="A53" s="65"/>
      <c r="B53" s="65" t="s">
        <v>19</v>
      </c>
      <c r="C53" s="66" t="s">
        <v>63</v>
      </c>
      <c r="D53" s="44">
        <v>36.979166666666664</v>
      </c>
      <c r="E53" s="44">
        <v>36.770833333333336</v>
      </c>
      <c r="F53" s="44">
        <v>37.395833333333336</v>
      </c>
      <c r="G53" s="44">
        <v>36.458333333333336</v>
      </c>
      <c r="H53" s="44">
        <v>38.111111111111114</v>
      </c>
      <c r="I53" s="44">
        <v>35.625</v>
      </c>
      <c r="J53" s="44">
        <v>35.9375</v>
      </c>
      <c r="K53" s="44">
        <v>36.25</v>
      </c>
      <c r="L53" s="44">
        <v>36.208333333333336</v>
      </c>
      <c r="M53" s="44">
        <v>35.916666666666664</v>
      </c>
      <c r="N53" s="44">
        <v>35.5</v>
      </c>
      <c r="O53" s="44">
        <v>36.854166666666664</v>
      </c>
      <c r="P53" s="67">
        <f t="shared" si="1"/>
        <v>36.500578703703709</v>
      </c>
    </row>
    <row r="54" spans="1:31" s="11" customFormat="1" x14ac:dyDescent="0.25">
      <c r="A54" s="73" t="s">
        <v>49</v>
      </c>
      <c r="B54" s="73"/>
      <c r="C54" s="2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4"/>
    </row>
    <row r="55" spans="1:31" s="11" customFormat="1" x14ac:dyDescent="0.25">
      <c r="A55" s="710" t="s">
        <v>125</v>
      </c>
      <c r="B55" s="36" t="s">
        <v>126</v>
      </c>
      <c r="C55" s="66" t="s">
        <v>79</v>
      </c>
      <c r="D55" s="44">
        <v>26.3125</v>
      </c>
      <c r="E55" s="44">
        <v>30.416666666666668</v>
      </c>
      <c r="F55" s="44">
        <v>31.833333333333332</v>
      </c>
      <c r="G55" s="44">
        <v>32.916666666666664</v>
      </c>
      <c r="H55" s="44">
        <v>28.055555555555554</v>
      </c>
      <c r="I55" s="44">
        <v>25.125</v>
      </c>
      <c r="J55" s="44">
        <v>23.020833333333332</v>
      </c>
      <c r="K55" s="44">
        <v>26.466666666666665</v>
      </c>
      <c r="L55" s="44">
        <v>28.854166666666668</v>
      </c>
      <c r="M55" s="44">
        <v>29.85</v>
      </c>
      <c r="N55" s="44">
        <v>26.483333333333334</v>
      </c>
      <c r="O55" s="44">
        <v>28.083333333333332</v>
      </c>
      <c r="P55" s="67">
        <f>AVERAGE(D55:O55)</f>
        <v>28.118171296296296</v>
      </c>
    </row>
    <row r="56" spans="1:31" s="11" customFormat="1" x14ac:dyDescent="0.25">
      <c r="A56" s="710"/>
      <c r="B56" s="36" t="s">
        <v>127</v>
      </c>
      <c r="C56" s="66" t="s">
        <v>79</v>
      </c>
      <c r="D56" s="44">
        <v>43.888888888888893</v>
      </c>
      <c r="E56" s="44">
        <v>42.604166666666664</v>
      </c>
      <c r="F56" s="44">
        <v>44.166666666666664</v>
      </c>
      <c r="G56" s="44">
        <v>49.362373737373737</v>
      </c>
      <c r="H56" s="44">
        <v>39.5</v>
      </c>
      <c r="I56" s="44">
        <v>42.730429292929294</v>
      </c>
      <c r="J56" s="44">
        <v>38.333333333333336</v>
      </c>
      <c r="K56" s="44">
        <v>38.888888888888886</v>
      </c>
      <c r="L56" s="44">
        <v>37.569444444444436</v>
      </c>
      <c r="M56" s="44">
        <v>41.25</v>
      </c>
      <c r="N56" s="44">
        <v>40.104166666666664</v>
      </c>
      <c r="O56" s="44">
        <v>50.916666666666664</v>
      </c>
      <c r="P56" s="67">
        <f t="shared" ref="P56:P86" si="2">AVERAGE(D56:O56)</f>
        <v>42.442918771043772</v>
      </c>
    </row>
    <row r="57" spans="1:31" s="11" customFormat="1" x14ac:dyDescent="0.25">
      <c r="A57" s="710"/>
      <c r="B57" s="36" t="s">
        <v>128</v>
      </c>
      <c r="C57" s="66" t="s">
        <v>79</v>
      </c>
      <c r="D57" s="44">
        <v>34.583333333333336</v>
      </c>
      <c r="E57" s="44">
        <v>37.5</v>
      </c>
      <c r="F57" s="44">
        <v>39.166666666666664</v>
      </c>
      <c r="G57" s="44">
        <v>42.222222222222221</v>
      </c>
      <c r="H57" s="44">
        <v>37.777777777777786</v>
      </c>
      <c r="I57" s="44">
        <v>35.845959595959592</v>
      </c>
      <c r="J57" s="44">
        <v>35.138888888888893</v>
      </c>
      <c r="K57" s="44">
        <v>35.69444444444445</v>
      </c>
      <c r="L57" s="44">
        <v>36.874999999999993</v>
      </c>
      <c r="M57" s="44">
        <v>38.655555555555551</v>
      </c>
      <c r="N57" s="44">
        <v>38.270833333333336</v>
      </c>
      <c r="O57" s="44">
        <v>49.736111111111114</v>
      </c>
      <c r="P57" s="67">
        <f t="shared" si="2"/>
        <v>38.455566077441084</v>
      </c>
    </row>
    <row r="58" spans="1:31" s="11" customFormat="1" x14ac:dyDescent="0.25">
      <c r="A58" s="710"/>
      <c r="B58" s="36" t="s">
        <v>129</v>
      </c>
      <c r="C58" s="66" t="s">
        <v>79</v>
      </c>
      <c r="D58" s="44">
        <v>72.354166666666671</v>
      </c>
      <c r="E58" s="44">
        <v>60.791666666666664</v>
      </c>
      <c r="F58" s="44">
        <v>87.1875</v>
      </c>
      <c r="G58" s="44">
        <v>59.166666666666664</v>
      </c>
      <c r="H58" s="44">
        <v>49.55555555555555</v>
      </c>
      <c r="I58" s="44">
        <v>54.479166666666664</v>
      </c>
      <c r="J58" s="44">
        <v>40.729166666666664</v>
      </c>
      <c r="K58" s="44">
        <v>46.083333333333336</v>
      </c>
      <c r="L58" s="44">
        <v>48.8125</v>
      </c>
      <c r="M58" s="44">
        <v>67.016666666666666</v>
      </c>
      <c r="N58" s="44">
        <v>52.708333333333336</v>
      </c>
      <c r="O58" s="44">
        <v>67.0625</v>
      </c>
      <c r="P58" s="67">
        <f t="shared" si="2"/>
        <v>58.828935185185181</v>
      </c>
    </row>
    <row r="59" spans="1:31" s="11" customFormat="1" x14ac:dyDescent="0.25">
      <c r="A59" s="710" t="s">
        <v>39</v>
      </c>
      <c r="B59" s="36" t="s">
        <v>130</v>
      </c>
      <c r="C59" s="66" t="s">
        <v>79</v>
      </c>
      <c r="D59" s="44">
        <v>148.64583333333334</v>
      </c>
      <c r="E59" s="44">
        <v>146.66666666666666</v>
      </c>
      <c r="F59" s="44">
        <v>144.6875</v>
      </c>
      <c r="G59" s="44">
        <v>144.6875</v>
      </c>
      <c r="H59" s="44">
        <v>144.13888888888886</v>
      </c>
      <c r="I59" s="44">
        <v>146.45833333333334</v>
      </c>
      <c r="J59" s="44">
        <v>148.85416666666666</v>
      </c>
      <c r="K59" s="44">
        <v>149.25</v>
      </c>
      <c r="L59" s="44">
        <v>147.39583333333334</v>
      </c>
      <c r="M59" s="44">
        <v>138.66666666666666</v>
      </c>
      <c r="N59" s="44">
        <v>129.14583333333334</v>
      </c>
      <c r="O59" s="44">
        <v>128.75</v>
      </c>
      <c r="P59" s="67">
        <f t="shared" si="2"/>
        <v>143.1122685185185</v>
      </c>
    </row>
    <row r="60" spans="1:31" s="11" customFormat="1" x14ac:dyDescent="0.25">
      <c r="A60" s="710"/>
      <c r="B60" s="36" t="s">
        <v>131</v>
      </c>
      <c r="C60" s="66" t="s">
        <v>79</v>
      </c>
      <c r="D60" s="44"/>
      <c r="E60" s="44"/>
      <c r="F60" s="44"/>
      <c r="G60" s="44">
        <v>110</v>
      </c>
      <c r="H60" s="44">
        <v>108.33333333333333</v>
      </c>
      <c r="I60" s="44">
        <v>119.8611111111111</v>
      </c>
      <c r="J60" s="44">
        <v>128.125</v>
      </c>
      <c r="K60" s="44">
        <v>126.3888888888889</v>
      </c>
      <c r="L60" s="44">
        <v>125.69444444444446</v>
      </c>
      <c r="M60" s="44">
        <v>134.75000000000003</v>
      </c>
      <c r="N60" s="44">
        <v>115</v>
      </c>
      <c r="O60" s="44"/>
      <c r="P60" s="67">
        <f t="shared" si="2"/>
        <v>121.01909722222221</v>
      </c>
    </row>
    <row r="61" spans="1:31" s="11" customFormat="1" x14ac:dyDescent="0.25">
      <c r="A61" s="64"/>
      <c r="B61" s="36" t="s">
        <v>20</v>
      </c>
      <c r="C61" s="66" t="s">
        <v>79</v>
      </c>
      <c r="D61" s="44">
        <v>25.354166666666668</v>
      </c>
      <c r="E61" s="44">
        <v>24.833333333333332</v>
      </c>
      <c r="F61" s="44">
        <v>25.583333333333332</v>
      </c>
      <c r="G61" s="44">
        <v>25.354166666666668</v>
      </c>
      <c r="H61" s="44">
        <v>25.9</v>
      </c>
      <c r="I61" s="44">
        <v>29.729166666666668</v>
      </c>
      <c r="J61" s="44">
        <v>24.291666666666668</v>
      </c>
      <c r="K61" s="44">
        <v>22.666666666666668</v>
      </c>
      <c r="L61" s="44">
        <v>23.6875</v>
      </c>
      <c r="M61" s="44">
        <v>24.633333333333333</v>
      </c>
      <c r="N61" s="44">
        <v>25.899999999999995</v>
      </c>
      <c r="O61" s="44">
        <v>24.683333333333337</v>
      </c>
      <c r="P61" s="67">
        <f t="shared" si="2"/>
        <v>25.218055555555551</v>
      </c>
    </row>
    <row r="62" spans="1:31" s="11" customFormat="1" x14ac:dyDescent="0.25">
      <c r="A62" s="710" t="s">
        <v>21</v>
      </c>
      <c r="B62" s="36" t="s">
        <v>132</v>
      </c>
      <c r="C62" s="66" t="s">
        <v>79</v>
      </c>
      <c r="D62" s="44">
        <v>15.876736111111112</v>
      </c>
      <c r="E62" s="44">
        <v>17.612847222222225</v>
      </c>
      <c r="F62" s="44">
        <v>18.203125</v>
      </c>
      <c r="G62" s="44">
        <v>16.154513888888889</v>
      </c>
      <c r="H62" s="44">
        <v>16.71875</v>
      </c>
      <c r="I62" s="44">
        <v>14.513888888888888</v>
      </c>
      <c r="J62" s="44">
        <v>14.270833333333334</v>
      </c>
      <c r="K62" s="44">
        <v>14.930555555555555</v>
      </c>
      <c r="L62" s="44">
        <v>17.187499999999996</v>
      </c>
      <c r="M62" s="44">
        <v>16.263888888888889</v>
      </c>
      <c r="N62" s="44">
        <v>19.190972222222221</v>
      </c>
      <c r="O62" s="44">
        <v>18.020833333333332</v>
      </c>
      <c r="P62" s="67">
        <f t="shared" si="2"/>
        <v>16.578703703703706</v>
      </c>
    </row>
    <row r="63" spans="1:31" s="11" customFormat="1" x14ac:dyDescent="0.25">
      <c r="A63" s="710"/>
      <c r="B63" s="36" t="s">
        <v>133</v>
      </c>
      <c r="C63" s="66" t="s">
        <v>79</v>
      </c>
      <c r="D63" s="44">
        <v>12.191840277777777</v>
      </c>
      <c r="E63" s="44">
        <v>12.6171875</v>
      </c>
      <c r="F63" s="44">
        <v>13.4375</v>
      </c>
      <c r="G63" s="44">
        <v>11.753472222222221</v>
      </c>
      <c r="H63" s="44">
        <v>12.982638888888889</v>
      </c>
      <c r="I63" s="44">
        <v>12.473958333333334</v>
      </c>
      <c r="J63" s="44">
        <v>12.694444444444445</v>
      </c>
      <c r="K63" s="44">
        <v>12.416666666666668</v>
      </c>
      <c r="L63" s="44">
        <v>12.291666666666666</v>
      </c>
      <c r="M63" s="44">
        <v>13.620833333333334</v>
      </c>
      <c r="N63" s="44">
        <v>14.569444444444445</v>
      </c>
      <c r="O63" s="44">
        <v>12.80208333333333</v>
      </c>
      <c r="P63" s="67">
        <f t="shared" si="2"/>
        <v>12.820978009259262</v>
      </c>
    </row>
    <row r="64" spans="1:31" s="11" customFormat="1" x14ac:dyDescent="0.25">
      <c r="A64" s="710" t="s">
        <v>134</v>
      </c>
      <c r="B64" s="36" t="s">
        <v>115</v>
      </c>
      <c r="C64" s="66" t="s">
        <v>79</v>
      </c>
      <c r="D64" s="44"/>
      <c r="E64" s="44">
        <v>51.607142857142854</v>
      </c>
      <c r="F64" s="44">
        <v>49.041666666666664</v>
      </c>
      <c r="G64" s="44">
        <v>39.513888888888886</v>
      </c>
      <c r="H64" s="44">
        <v>37.722222222222214</v>
      </c>
      <c r="I64" s="44">
        <v>38.222222222222221</v>
      </c>
      <c r="J64" s="44">
        <v>37.527777777777779</v>
      </c>
      <c r="K64" s="44">
        <v>36.733333333333334</v>
      </c>
      <c r="L64" s="44">
        <v>39.583333333333336</v>
      </c>
      <c r="M64" s="44">
        <v>42.274999999999999</v>
      </c>
      <c r="N64" s="44">
        <v>45</v>
      </c>
      <c r="O64" s="44"/>
      <c r="P64" s="67">
        <f t="shared" si="2"/>
        <v>41.722658730158727</v>
      </c>
    </row>
    <row r="65" spans="1:16" s="11" customFormat="1" x14ac:dyDescent="0.25">
      <c r="A65" s="710"/>
      <c r="B65" s="36" t="s">
        <v>135</v>
      </c>
      <c r="C65" s="66" t="s">
        <v>79</v>
      </c>
      <c r="D65" s="44">
        <v>66.125000000000014</v>
      </c>
      <c r="E65" s="44">
        <v>67.1875</v>
      </c>
      <c r="F65" s="44">
        <v>51.666666666666664</v>
      </c>
      <c r="G65" s="44">
        <v>31.625</v>
      </c>
      <c r="H65" s="44">
        <v>29.566666666666666</v>
      </c>
      <c r="I65" s="44">
        <v>29.375</v>
      </c>
      <c r="J65" s="44">
        <v>28.1875</v>
      </c>
      <c r="K65" s="44">
        <v>29.8</v>
      </c>
      <c r="L65" s="44">
        <v>39.645833333333336</v>
      </c>
      <c r="M65" s="44">
        <v>45.366666666666667</v>
      </c>
      <c r="N65" s="44">
        <v>55.979166666666664</v>
      </c>
      <c r="O65" s="44">
        <v>47.966666666666669</v>
      </c>
      <c r="P65" s="67">
        <f t="shared" si="2"/>
        <v>43.540972222222223</v>
      </c>
    </row>
    <row r="66" spans="1:16" s="11" customFormat="1" x14ac:dyDescent="0.25">
      <c r="A66" s="710"/>
      <c r="B66" s="36" t="s">
        <v>136</v>
      </c>
      <c r="C66" s="66" t="s">
        <v>79</v>
      </c>
      <c r="D66" s="44">
        <v>54.791666666666664</v>
      </c>
      <c r="E66" s="44">
        <v>55.520833333333336</v>
      </c>
      <c r="F66" s="44">
        <v>51.798611111111114</v>
      </c>
      <c r="G66" s="44">
        <v>43.441666666666663</v>
      </c>
      <c r="H66" s="44">
        <v>37.142857142857146</v>
      </c>
      <c r="I66" s="44">
        <v>40.277777777777779</v>
      </c>
      <c r="J66" s="44">
        <v>60</v>
      </c>
      <c r="K66" s="44"/>
      <c r="L66" s="44"/>
      <c r="M66" s="44">
        <v>46</v>
      </c>
      <c r="N66" s="44">
        <v>43.133333333333333</v>
      </c>
      <c r="O66" s="44">
        <v>40.104166666666664</v>
      </c>
      <c r="P66" s="67">
        <f t="shared" si="2"/>
        <v>47.221091269841267</v>
      </c>
    </row>
    <row r="67" spans="1:16" s="11" customFormat="1" x14ac:dyDescent="0.25">
      <c r="A67" s="710"/>
      <c r="B67" s="36" t="s">
        <v>137</v>
      </c>
      <c r="C67" s="66" t="s">
        <v>79</v>
      </c>
      <c r="D67" s="44">
        <v>69.701388888888886</v>
      </c>
      <c r="E67" s="44">
        <v>70.5</v>
      </c>
      <c r="F67" s="44">
        <v>57.045454545454547</v>
      </c>
      <c r="G67" s="44"/>
      <c r="H67" s="44"/>
      <c r="I67" s="44"/>
      <c r="J67" s="44"/>
      <c r="K67" s="44"/>
      <c r="L67" s="44"/>
      <c r="M67" s="44"/>
      <c r="N67" s="44">
        <v>55</v>
      </c>
      <c r="O67" s="44">
        <v>46.013888888888893</v>
      </c>
      <c r="P67" s="67">
        <f t="shared" si="2"/>
        <v>59.652146464646464</v>
      </c>
    </row>
    <row r="68" spans="1:16" s="11" customFormat="1" x14ac:dyDescent="0.25">
      <c r="A68" s="64"/>
      <c r="B68" s="36" t="s">
        <v>22</v>
      </c>
      <c r="C68" s="66" t="s">
        <v>79</v>
      </c>
      <c r="D68" s="44">
        <v>23.291666666666668</v>
      </c>
      <c r="E68" s="44">
        <v>22.375</v>
      </c>
      <c r="F68" s="44">
        <v>22.6875</v>
      </c>
      <c r="G68" s="44">
        <v>22.270833333333332</v>
      </c>
      <c r="H68" s="44">
        <v>21.544444444444441</v>
      </c>
      <c r="I68" s="44">
        <v>20.479166666666668</v>
      </c>
      <c r="J68" s="44">
        <v>20.791666666666668</v>
      </c>
      <c r="K68" s="44">
        <v>21.866666666666667</v>
      </c>
      <c r="L68" s="44">
        <v>24.1875</v>
      </c>
      <c r="M68" s="44">
        <v>23.323333333333334</v>
      </c>
      <c r="N68" s="44">
        <v>22.458333333333332</v>
      </c>
      <c r="O68" s="44">
        <v>22.591666666666669</v>
      </c>
      <c r="P68" s="67">
        <f t="shared" si="2"/>
        <v>22.322314814814813</v>
      </c>
    </row>
    <row r="69" spans="1:16" s="11" customFormat="1" x14ac:dyDescent="0.25">
      <c r="A69" s="64"/>
      <c r="B69" s="36" t="s">
        <v>23</v>
      </c>
      <c r="C69" s="66" t="s">
        <v>79</v>
      </c>
      <c r="D69" s="44">
        <v>17.113095238095237</v>
      </c>
      <c r="E69" s="44">
        <v>19.553571428571431</v>
      </c>
      <c r="F69" s="44">
        <v>19.315476190476193</v>
      </c>
      <c r="G69" s="44">
        <v>19.404761904761905</v>
      </c>
      <c r="H69" s="44">
        <v>18.698412698412699</v>
      </c>
      <c r="I69" s="44">
        <v>18.690476190476193</v>
      </c>
      <c r="J69" s="44">
        <v>18.511904761904763</v>
      </c>
      <c r="K69" s="44">
        <v>18.857142857142858</v>
      </c>
      <c r="L69" s="44">
        <v>19.077380952380953</v>
      </c>
      <c r="M69" s="44">
        <v>18.566666666666666</v>
      </c>
      <c r="N69" s="44">
        <v>17.970238095238091</v>
      </c>
      <c r="O69" s="44">
        <v>18.625</v>
      </c>
      <c r="P69" s="67">
        <f t="shared" si="2"/>
        <v>18.698677248677249</v>
      </c>
    </row>
    <row r="70" spans="1:16" s="11" customFormat="1" x14ac:dyDescent="0.25">
      <c r="A70" s="64"/>
      <c r="B70" s="36" t="s">
        <v>24</v>
      </c>
      <c r="C70" s="66" t="s">
        <v>79</v>
      </c>
      <c r="D70" s="44">
        <v>13.875</v>
      </c>
      <c r="E70" s="44">
        <v>13.854166666666666</v>
      </c>
      <c r="F70" s="44">
        <v>14.416666666666666</v>
      </c>
      <c r="G70" s="44">
        <v>13.604166666666666</v>
      </c>
      <c r="H70" s="44">
        <v>13.9</v>
      </c>
      <c r="I70" s="44">
        <v>14.520833333333334</v>
      </c>
      <c r="J70" s="44">
        <v>13.333333333333334</v>
      </c>
      <c r="K70" s="44">
        <v>13.833333333333334</v>
      </c>
      <c r="L70" s="44">
        <v>14.4375</v>
      </c>
      <c r="M70" s="44">
        <v>13.950000000000001</v>
      </c>
      <c r="N70" s="44">
        <v>12.550000000000002</v>
      </c>
      <c r="O70" s="44">
        <v>13.408333333333333</v>
      </c>
      <c r="P70" s="67">
        <f t="shared" si="2"/>
        <v>13.806944444444442</v>
      </c>
    </row>
    <row r="71" spans="1:16" s="11" customFormat="1" x14ac:dyDescent="0.25">
      <c r="A71" s="710" t="s">
        <v>138</v>
      </c>
      <c r="B71" s="36" t="s">
        <v>139</v>
      </c>
      <c r="C71" s="66" t="s">
        <v>40</v>
      </c>
      <c r="D71" s="44">
        <v>27.847222222222214</v>
      </c>
      <c r="E71" s="44">
        <v>29.979166666666671</v>
      </c>
      <c r="F71" s="44">
        <v>31.381944444444443</v>
      </c>
      <c r="G71" s="44">
        <v>32.048611111111114</v>
      </c>
      <c r="H71" s="44">
        <v>29.961111111111112</v>
      </c>
      <c r="I71" s="44">
        <v>31.5625</v>
      </c>
      <c r="J71" s="44">
        <v>33.493055555555557</v>
      </c>
      <c r="K71" s="44">
        <v>32.4</v>
      </c>
      <c r="L71" s="44">
        <v>33.4375</v>
      </c>
      <c r="M71" s="44">
        <v>35.027777777777779</v>
      </c>
      <c r="N71" s="44">
        <v>35.770833333333336</v>
      </c>
      <c r="O71" s="44">
        <v>34.104166666666664</v>
      </c>
      <c r="P71" s="67">
        <f t="shared" si="2"/>
        <v>32.251157407407405</v>
      </c>
    </row>
    <row r="72" spans="1:16" s="11" customFormat="1" x14ac:dyDescent="0.25">
      <c r="A72" s="710"/>
      <c r="B72" s="36" t="s">
        <v>140</v>
      </c>
      <c r="C72" s="66" t="s">
        <v>79</v>
      </c>
      <c r="D72" s="44">
        <v>24.75</v>
      </c>
      <c r="E72" s="44">
        <v>24.166666666666668</v>
      </c>
      <c r="F72" s="44">
        <v>29.333333333333332</v>
      </c>
      <c r="G72" s="44">
        <v>27.020833333333332</v>
      </c>
      <c r="H72" s="44">
        <v>21.844444444444441</v>
      </c>
      <c r="I72" s="44">
        <v>24.125</v>
      </c>
      <c r="J72" s="44">
        <v>24.291666666666668</v>
      </c>
      <c r="K72" s="44">
        <v>25.5</v>
      </c>
      <c r="L72" s="44">
        <v>23.416666666666668</v>
      </c>
      <c r="M72" s="44">
        <v>29.633333333333333</v>
      </c>
      <c r="N72" s="44">
        <v>37.125</v>
      </c>
      <c r="O72" s="44">
        <v>26.416666666666668</v>
      </c>
      <c r="P72" s="67">
        <f t="shared" si="2"/>
        <v>26.468634259259257</v>
      </c>
    </row>
    <row r="73" spans="1:16" s="11" customFormat="1" x14ac:dyDescent="0.25">
      <c r="A73" s="64"/>
      <c r="B73" s="36" t="s">
        <v>25</v>
      </c>
      <c r="C73" s="66" t="s">
        <v>79</v>
      </c>
      <c r="D73" s="44">
        <v>24.0625</v>
      </c>
      <c r="E73" s="44">
        <v>24.229166666666668</v>
      </c>
      <c r="F73" s="44">
        <v>22.625</v>
      </c>
      <c r="G73" s="44">
        <v>23.708333333333332</v>
      </c>
      <c r="H73" s="44">
        <v>21.05</v>
      </c>
      <c r="I73" s="44">
        <v>21.833333333333332</v>
      </c>
      <c r="J73" s="44">
        <v>21.041666666666668</v>
      </c>
      <c r="K73" s="44">
        <v>20.716666666666665</v>
      </c>
      <c r="L73" s="44">
        <v>21.229166666666668</v>
      </c>
      <c r="M73" s="44">
        <v>21.933333333333334</v>
      </c>
      <c r="N73" s="44">
        <v>30.791666666666668</v>
      </c>
      <c r="O73" s="44">
        <v>28.333333333333332</v>
      </c>
      <c r="P73" s="67">
        <f t="shared" si="2"/>
        <v>23.462847222222219</v>
      </c>
    </row>
    <row r="74" spans="1:16" s="11" customFormat="1" x14ac:dyDescent="0.25">
      <c r="A74" s="64"/>
      <c r="B74" s="36" t="s">
        <v>26</v>
      </c>
      <c r="C74" s="66" t="s">
        <v>63</v>
      </c>
      <c r="D74" s="44">
        <v>69.375</v>
      </c>
      <c r="E74" s="44">
        <v>67.96875</v>
      </c>
      <c r="F74" s="44">
        <v>73.368055555555557</v>
      </c>
      <c r="G74" s="44">
        <v>73.229166666666671</v>
      </c>
      <c r="H74" s="44">
        <v>73.023148148148138</v>
      </c>
      <c r="I74" s="44">
        <v>72.604166666666671</v>
      </c>
      <c r="J74" s="44">
        <v>68.176979166666669</v>
      </c>
      <c r="K74" s="44">
        <v>63.749833333333328</v>
      </c>
      <c r="L74" s="44">
        <v>63.4375</v>
      </c>
      <c r="M74" s="44">
        <v>63.483333333333334</v>
      </c>
      <c r="N74" s="44">
        <v>66.28125</v>
      </c>
      <c r="O74" s="44">
        <v>66.791666666666671</v>
      </c>
      <c r="P74" s="67">
        <f t="shared" si="2"/>
        <v>68.457404128086424</v>
      </c>
    </row>
    <row r="75" spans="1:16" s="11" customFormat="1" x14ac:dyDescent="0.25">
      <c r="A75" s="710" t="s">
        <v>141</v>
      </c>
      <c r="B75" s="36" t="s">
        <v>142</v>
      </c>
      <c r="C75" s="66" t="s">
        <v>79</v>
      </c>
      <c r="D75" s="44">
        <v>31.458333333333332</v>
      </c>
      <c r="E75" s="44">
        <v>23.25</v>
      </c>
      <c r="F75" s="44">
        <v>26.770833333333332</v>
      </c>
      <c r="G75" s="44">
        <v>25.25</v>
      </c>
      <c r="H75" s="44">
        <v>23.911111111111108</v>
      </c>
      <c r="I75" s="44">
        <v>24.854166666666668</v>
      </c>
      <c r="J75" s="44">
        <v>24.708333333333332</v>
      </c>
      <c r="K75" s="44">
        <v>24.216666666666665</v>
      </c>
      <c r="L75" s="44">
        <v>24.895833333333332</v>
      </c>
      <c r="M75" s="44">
        <v>23.983333333333334</v>
      </c>
      <c r="N75" s="44">
        <v>24.333333333333332</v>
      </c>
      <c r="O75" s="44">
        <v>25.354166666666668</v>
      </c>
      <c r="P75" s="67">
        <f t="shared" si="2"/>
        <v>25.248842592592592</v>
      </c>
    </row>
    <row r="76" spans="1:16" s="11" customFormat="1" x14ac:dyDescent="0.25">
      <c r="A76" s="710"/>
      <c r="B76" s="36" t="s">
        <v>143</v>
      </c>
      <c r="C76" s="66" t="s">
        <v>79</v>
      </c>
      <c r="D76" s="44">
        <v>25.520833333333332</v>
      </c>
      <c r="E76" s="44">
        <v>23.291666666666668</v>
      </c>
      <c r="F76" s="44">
        <v>24.5625</v>
      </c>
      <c r="G76" s="44">
        <v>24.416666666666668</v>
      </c>
      <c r="H76" s="44">
        <v>22.988888888888891</v>
      </c>
      <c r="I76" s="44">
        <v>21.125</v>
      </c>
      <c r="J76" s="44">
        <v>18.083333333333332</v>
      </c>
      <c r="K76" s="44">
        <v>19.100000000000001</v>
      </c>
      <c r="L76" s="44">
        <v>20.9375</v>
      </c>
      <c r="M76" s="44">
        <v>24.4</v>
      </c>
      <c r="N76" s="44">
        <v>23.75</v>
      </c>
      <c r="O76" s="44">
        <v>22.5</v>
      </c>
      <c r="P76" s="67">
        <f t="shared" si="2"/>
        <v>22.556365740740745</v>
      </c>
    </row>
    <row r="77" spans="1:16" s="11" customFormat="1" x14ac:dyDescent="0.25">
      <c r="A77" s="64"/>
      <c r="B77" s="36" t="s">
        <v>27</v>
      </c>
      <c r="C77" s="66" t="s">
        <v>79</v>
      </c>
      <c r="D77" s="44">
        <v>23.333333333333332</v>
      </c>
      <c r="E77" s="44">
        <v>23.25</v>
      </c>
      <c r="F77" s="44">
        <v>25.708333333333332</v>
      </c>
      <c r="G77" s="44">
        <v>26.666666666666668</v>
      </c>
      <c r="H77" s="44">
        <v>22.922222222222224</v>
      </c>
      <c r="I77" s="44">
        <v>23.1875</v>
      </c>
      <c r="J77" s="44">
        <v>22.416666666666668</v>
      </c>
      <c r="K77" s="44">
        <v>21.783333333333335</v>
      </c>
      <c r="L77" s="44">
        <v>20.916666666666668</v>
      </c>
      <c r="M77" s="44">
        <v>20.866666666666667</v>
      </c>
      <c r="N77" s="44">
        <v>23.737500000000001</v>
      </c>
      <c r="O77" s="44">
        <v>25.208333333333332</v>
      </c>
      <c r="P77" s="67">
        <f t="shared" si="2"/>
        <v>23.33310185185185</v>
      </c>
    </row>
    <row r="78" spans="1:16" s="11" customFormat="1" x14ac:dyDescent="0.25">
      <c r="A78" s="64"/>
      <c r="B78" s="36" t="s">
        <v>28</v>
      </c>
      <c r="C78" s="66" t="s">
        <v>79</v>
      </c>
      <c r="D78" s="44">
        <v>35.354166666666664</v>
      </c>
      <c r="E78" s="44">
        <v>42.083333333333336</v>
      </c>
      <c r="F78" s="44">
        <v>46.5625</v>
      </c>
      <c r="G78" s="44">
        <v>48.659722222222221</v>
      </c>
      <c r="H78" s="44">
        <v>39.62777777777778</v>
      </c>
      <c r="I78" s="44">
        <v>34.604166666666664</v>
      </c>
      <c r="J78" s="44">
        <v>32.520833333333336</v>
      </c>
      <c r="K78" s="44">
        <v>34.477777777777781</v>
      </c>
      <c r="L78" s="44">
        <v>37.979166666666664</v>
      </c>
      <c r="M78" s="44">
        <v>42.466666666666669</v>
      </c>
      <c r="N78" s="44">
        <v>44.423611111111114</v>
      </c>
      <c r="O78" s="44">
        <v>50.958333333333336</v>
      </c>
      <c r="P78" s="67">
        <f t="shared" si="2"/>
        <v>40.809837962962959</v>
      </c>
    </row>
    <row r="79" spans="1:16" s="11" customFormat="1" x14ac:dyDescent="0.25">
      <c r="A79" s="64"/>
      <c r="B79" s="36" t="s">
        <v>50</v>
      </c>
      <c r="C79" s="66" t="s">
        <v>79</v>
      </c>
      <c r="D79" s="44">
        <v>35.3125</v>
      </c>
      <c r="E79" s="44">
        <v>41.458333333333336</v>
      </c>
      <c r="F79" s="44">
        <v>45.25694444444445</v>
      </c>
      <c r="G79" s="44">
        <v>47.777777777777779</v>
      </c>
      <c r="H79" s="44">
        <v>40.605555555555547</v>
      </c>
      <c r="I79" s="44">
        <v>35.145833333333336</v>
      </c>
      <c r="J79" s="44">
        <v>33.1875</v>
      </c>
      <c r="K79" s="44">
        <v>35.1</v>
      </c>
      <c r="L79" s="44">
        <v>38.854166666666664</v>
      </c>
      <c r="M79" s="44">
        <v>41.8</v>
      </c>
      <c r="N79" s="44">
        <v>41.5625</v>
      </c>
      <c r="O79" s="44">
        <v>51.604166666666664</v>
      </c>
      <c r="P79" s="67">
        <f t="shared" si="2"/>
        <v>40.638773148148154</v>
      </c>
    </row>
    <row r="80" spans="1:16" s="11" customFormat="1" x14ac:dyDescent="0.25">
      <c r="A80" s="64"/>
      <c r="B80" s="36" t="s">
        <v>29</v>
      </c>
      <c r="C80" s="66" t="s">
        <v>79</v>
      </c>
      <c r="D80" s="44">
        <v>38.541666666666664</v>
      </c>
      <c r="E80" s="44">
        <v>43.30555555555555</v>
      </c>
      <c r="F80" s="44">
        <v>41.541666666666664</v>
      </c>
      <c r="G80" s="44">
        <v>43.5</v>
      </c>
      <c r="H80" s="44">
        <v>39.4</v>
      </c>
      <c r="I80" s="44">
        <v>38.993055555555557</v>
      </c>
      <c r="J80" s="44">
        <v>37.201388888888886</v>
      </c>
      <c r="K80" s="44">
        <v>37.083333333333336</v>
      </c>
      <c r="L80" s="44">
        <v>38.333333333333336</v>
      </c>
      <c r="M80" s="44">
        <v>41.116666666666667</v>
      </c>
      <c r="N80" s="44">
        <v>41.395833333333336</v>
      </c>
      <c r="O80" s="44">
        <v>39.729166666666664</v>
      </c>
      <c r="P80" s="67">
        <f t="shared" si="2"/>
        <v>40.011805555555554</v>
      </c>
    </row>
    <row r="81" spans="1:31" s="11" customFormat="1" x14ac:dyDescent="0.25">
      <c r="A81" s="64"/>
      <c r="B81" s="36" t="s">
        <v>30</v>
      </c>
      <c r="C81" s="66" t="s">
        <v>79</v>
      </c>
      <c r="D81" s="44">
        <v>58.472222222222221</v>
      </c>
      <c r="E81" s="44">
        <v>63.333333333333336</v>
      </c>
      <c r="F81" s="44">
        <v>56.625</v>
      </c>
      <c r="G81" s="44">
        <v>62.361111111111114</v>
      </c>
      <c r="H81" s="44">
        <v>55.018518518518512</v>
      </c>
      <c r="I81" s="44">
        <v>54.687500000000007</v>
      </c>
      <c r="J81" s="44">
        <v>50.868055555555564</v>
      </c>
      <c r="K81" s="44">
        <v>50.640079365079366</v>
      </c>
      <c r="L81" s="44">
        <v>50.989583333333336</v>
      </c>
      <c r="M81" s="44">
        <v>60.227777777777774</v>
      </c>
      <c r="N81" s="44">
        <v>105.57539682539682</v>
      </c>
      <c r="O81" s="44">
        <v>80.180555555555557</v>
      </c>
      <c r="P81" s="67">
        <f t="shared" si="2"/>
        <v>62.41492779982363</v>
      </c>
    </row>
    <row r="82" spans="1:31" s="11" customFormat="1" x14ac:dyDescent="0.25">
      <c r="A82" s="64"/>
      <c r="B82" s="36" t="s">
        <v>31</v>
      </c>
      <c r="C82" s="66" t="s">
        <v>87</v>
      </c>
      <c r="D82" s="44">
        <v>115.390625</v>
      </c>
      <c r="E82" s="44">
        <v>129.87586805555557</v>
      </c>
      <c r="F82" s="44">
        <v>142.69965277777777</v>
      </c>
      <c r="G82" s="44">
        <v>121.66319444444446</v>
      </c>
      <c r="H82" s="44">
        <v>107.91527777777779</v>
      </c>
      <c r="I82" s="44">
        <v>118.36805555555554</v>
      </c>
      <c r="J82" s="44">
        <v>102.24611111111109</v>
      </c>
      <c r="K82" s="44">
        <v>94.854000000000013</v>
      </c>
      <c r="L82" s="44">
        <v>93.022569444444457</v>
      </c>
      <c r="M82" s="44">
        <v>116.45208333333333</v>
      </c>
      <c r="N82" s="44">
        <v>117.10625</v>
      </c>
      <c r="O82" s="44">
        <v>116.50815972222222</v>
      </c>
      <c r="P82" s="67">
        <f t="shared" si="2"/>
        <v>114.67515393518521</v>
      </c>
    </row>
    <row r="83" spans="1:31" s="11" customFormat="1" x14ac:dyDescent="0.25">
      <c r="A83" s="710" t="s">
        <v>51</v>
      </c>
      <c r="B83" s="54" t="s">
        <v>144</v>
      </c>
      <c r="C83" s="66" t="s">
        <v>82</v>
      </c>
      <c r="D83" s="44">
        <v>42.083333333333336</v>
      </c>
      <c r="E83" s="44">
        <v>38.958333333333336</v>
      </c>
      <c r="F83" s="44">
        <v>41.208333333333336</v>
      </c>
      <c r="G83" s="44">
        <v>38.666666666666664</v>
      </c>
      <c r="H83" s="44">
        <v>36.62777777777778</v>
      </c>
      <c r="I83" s="44">
        <v>40.5625</v>
      </c>
      <c r="J83" s="44">
        <v>41.5625</v>
      </c>
      <c r="K83" s="44">
        <v>40.666666666666664</v>
      </c>
      <c r="L83" s="44">
        <v>40</v>
      </c>
      <c r="M83" s="44">
        <v>39.873333333333335</v>
      </c>
      <c r="N83" s="44">
        <v>40.145833333333336</v>
      </c>
      <c r="O83" s="44">
        <v>41.979166666666664</v>
      </c>
      <c r="P83" s="67">
        <f t="shared" si="2"/>
        <v>40.194537037037037</v>
      </c>
    </row>
    <row r="84" spans="1:31" s="11" customFormat="1" x14ac:dyDescent="0.25">
      <c r="A84" s="710"/>
      <c r="B84" s="54" t="s">
        <v>145</v>
      </c>
      <c r="C84" s="66" t="s">
        <v>82</v>
      </c>
      <c r="D84" s="44">
        <v>55.645833333333336</v>
      </c>
      <c r="E84" s="44">
        <v>43.4375</v>
      </c>
      <c r="F84" s="44">
        <v>40.354166666666664</v>
      </c>
      <c r="G84" s="44">
        <v>38.020833333333336</v>
      </c>
      <c r="H84" s="44">
        <v>37.666666666666664</v>
      </c>
      <c r="I84" s="44">
        <v>40.9375</v>
      </c>
      <c r="J84" s="44">
        <v>42.041666666666664</v>
      </c>
      <c r="K84" s="44">
        <v>44.733333333333334</v>
      </c>
      <c r="L84" s="44">
        <v>40.3125</v>
      </c>
      <c r="M84" s="44">
        <v>41.18333333333333</v>
      </c>
      <c r="N84" s="44">
        <v>43.8125</v>
      </c>
      <c r="O84" s="44">
        <v>55.791666666666664</v>
      </c>
      <c r="P84" s="67">
        <f t="shared" si="2"/>
        <v>43.661458333333336</v>
      </c>
    </row>
    <row r="85" spans="1:31" s="11" customFormat="1" x14ac:dyDescent="0.25">
      <c r="A85" s="64"/>
      <c r="B85" s="36" t="s">
        <v>43</v>
      </c>
      <c r="C85" s="66" t="s">
        <v>79</v>
      </c>
      <c r="D85" s="44">
        <v>25.166666666666668</v>
      </c>
      <c r="E85" s="44">
        <v>23.229166666666668</v>
      </c>
      <c r="F85" s="44">
        <v>26.625</v>
      </c>
      <c r="G85" s="44">
        <v>32.583333333333336</v>
      </c>
      <c r="H85" s="44">
        <v>29.716666666666665</v>
      </c>
      <c r="I85" s="44">
        <v>28.541666666666668</v>
      </c>
      <c r="J85" s="44">
        <v>26.166666666666668</v>
      </c>
      <c r="K85" s="44">
        <v>33.35</v>
      </c>
      <c r="L85" s="44">
        <v>26.3125</v>
      </c>
      <c r="M85" s="44">
        <v>30.6</v>
      </c>
      <c r="N85" s="44">
        <v>41.729166666666664</v>
      </c>
      <c r="O85" s="44">
        <v>38.291666666666664</v>
      </c>
      <c r="P85" s="67">
        <f t="shared" si="2"/>
        <v>30.192708333333339</v>
      </c>
    </row>
    <row r="86" spans="1:31" s="11" customFormat="1" x14ac:dyDescent="0.25">
      <c r="A86" s="64"/>
      <c r="B86" s="36" t="s">
        <v>52</v>
      </c>
      <c r="C86" s="66" t="s">
        <v>82</v>
      </c>
      <c r="D86" s="44">
        <v>63.437499999999993</v>
      </c>
      <c r="E86" s="44">
        <v>62.204861111111114</v>
      </c>
      <c r="F86" s="44">
        <v>54.465277777777779</v>
      </c>
      <c r="G86" s="44">
        <v>57.659722222222229</v>
      </c>
      <c r="H86" s="44">
        <v>43.408333333333339</v>
      </c>
      <c r="I86" s="44">
        <v>41.055555555555564</v>
      </c>
      <c r="J86" s="44">
        <v>37.378472222222221</v>
      </c>
      <c r="K86" s="44">
        <v>38.077777777777783</v>
      </c>
      <c r="L86" s="44">
        <v>44.454861111111114</v>
      </c>
      <c r="M86" s="44">
        <v>41.491666666666667</v>
      </c>
      <c r="N86" s="44">
        <v>38.197916666666671</v>
      </c>
      <c r="O86" s="44">
        <v>38.055555555555557</v>
      </c>
      <c r="P86" s="67">
        <f t="shared" si="2"/>
        <v>46.657291666666659</v>
      </c>
    </row>
    <row r="87" spans="1:31" s="11" customFormat="1" ht="6.75" customHeight="1" x14ac:dyDescent="0.25">
      <c r="A87" s="15"/>
      <c r="B87" s="15"/>
      <c r="C87" s="23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P87" s="4"/>
    </row>
    <row r="88" spans="1:31" s="11" customFormat="1" x14ac:dyDescent="0.25">
      <c r="A88" s="15"/>
      <c r="B88" s="15"/>
      <c r="C88" s="22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4"/>
    </row>
    <row r="89" spans="1:31" s="11" customFormat="1" x14ac:dyDescent="0.25">
      <c r="A89" s="15"/>
      <c r="B89" s="15"/>
      <c r="C89" s="22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4"/>
    </row>
    <row r="90" spans="1:31" s="11" customFormat="1" x14ac:dyDescent="0.25">
      <c r="C90" s="10"/>
      <c r="P90" s="33" t="s">
        <v>68</v>
      </c>
    </row>
    <row r="91" spans="1:31" s="11" customFormat="1" ht="17.25" x14ac:dyDescent="0.3">
      <c r="A91" s="686" t="s">
        <v>78</v>
      </c>
      <c r="B91" s="686"/>
      <c r="C91" s="686"/>
      <c r="D91" s="686"/>
      <c r="E91" s="686"/>
      <c r="F91" s="686"/>
      <c r="G91" s="686"/>
      <c r="H91" s="686"/>
      <c r="I91" s="686"/>
      <c r="J91" s="686"/>
      <c r="K91" s="686"/>
      <c r="L91" s="686"/>
      <c r="M91" s="686"/>
      <c r="N91" s="686"/>
      <c r="O91" s="686"/>
      <c r="P91" s="686"/>
    </row>
    <row r="92" spans="1:31" s="11" customFormat="1" ht="17.25" x14ac:dyDescent="0.3">
      <c r="A92" s="686" t="s">
        <v>90</v>
      </c>
      <c r="B92" s="686"/>
      <c r="C92" s="686"/>
      <c r="D92" s="686"/>
      <c r="E92" s="686"/>
      <c r="F92" s="686"/>
      <c r="G92" s="686"/>
      <c r="H92" s="686"/>
      <c r="I92" s="686"/>
      <c r="J92" s="686"/>
      <c r="K92" s="686"/>
      <c r="L92" s="686"/>
      <c r="M92" s="686"/>
      <c r="N92" s="686"/>
      <c r="O92" s="686"/>
      <c r="P92" s="686"/>
    </row>
    <row r="93" spans="1:31" s="11" customFormat="1" x14ac:dyDescent="0.25">
      <c r="A93" s="8"/>
      <c r="B93" s="8"/>
      <c r="C93" s="5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31" x14ac:dyDescent="0.25">
      <c r="A94" s="706" t="s">
        <v>0</v>
      </c>
      <c r="B94" s="708" t="s">
        <v>192</v>
      </c>
      <c r="C94" s="119" t="s">
        <v>41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AE94" s="11"/>
    </row>
    <row r="95" spans="1:31" ht="16.5" customHeight="1" x14ac:dyDescent="0.25">
      <c r="A95" s="707"/>
      <c r="B95" s="709"/>
      <c r="C95" s="121" t="s">
        <v>85</v>
      </c>
      <c r="D95" s="121" t="s">
        <v>1</v>
      </c>
      <c r="E95" s="121" t="s">
        <v>2</v>
      </c>
      <c r="F95" s="121" t="s">
        <v>3</v>
      </c>
      <c r="G95" s="121" t="s">
        <v>4</v>
      </c>
      <c r="H95" s="121" t="s">
        <v>5</v>
      </c>
      <c r="I95" s="121" t="s">
        <v>6</v>
      </c>
      <c r="J95" s="121" t="s">
        <v>7</v>
      </c>
      <c r="K95" s="121" t="s">
        <v>8</v>
      </c>
      <c r="L95" s="121" t="s">
        <v>9</v>
      </c>
      <c r="M95" s="121" t="s">
        <v>10</v>
      </c>
      <c r="N95" s="121" t="s">
        <v>11</v>
      </c>
      <c r="O95" s="121" t="s">
        <v>12</v>
      </c>
      <c r="P95" s="122" t="s">
        <v>13</v>
      </c>
      <c r="AE95" s="11"/>
    </row>
    <row r="96" spans="1:31" s="11" customFormat="1" ht="18" customHeight="1" x14ac:dyDescent="0.25">
      <c r="A96" s="108" t="s">
        <v>53</v>
      </c>
      <c r="B96" s="109"/>
      <c r="C96" s="104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1:17" s="11" customFormat="1" x14ac:dyDescent="0.25">
      <c r="A97" s="711" t="s">
        <v>32</v>
      </c>
      <c r="B97" s="36" t="s">
        <v>146</v>
      </c>
      <c r="C97" s="69" t="s">
        <v>63</v>
      </c>
      <c r="D97" s="70">
        <v>17.777777777777775</v>
      </c>
      <c r="E97" s="70">
        <v>27.75</v>
      </c>
      <c r="F97" s="70">
        <v>37.152777777777779</v>
      </c>
      <c r="G97" s="70">
        <v>38.402777777777779</v>
      </c>
      <c r="H97" s="70">
        <v>41.666666666666671</v>
      </c>
      <c r="I97" s="70">
        <v>29.006944444444446</v>
      </c>
      <c r="J97" s="70">
        <v>26.826388888888889</v>
      </c>
      <c r="K97" s="70">
        <v>20.3</v>
      </c>
      <c r="L97" s="70">
        <v>17.965277777777775</v>
      </c>
      <c r="M97" s="70">
        <v>16.776666666666667</v>
      </c>
      <c r="N97" s="70">
        <v>18.951388888888889</v>
      </c>
      <c r="O97" s="70">
        <v>19.555555555555557</v>
      </c>
      <c r="P97" s="71">
        <f>AVERAGE(D97:O97)</f>
        <v>26.011018518518522</v>
      </c>
    </row>
    <row r="98" spans="1:17" s="11" customFormat="1" x14ac:dyDescent="0.25">
      <c r="A98" s="712"/>
      <c r="B98" s="36" t="s">
        <v>147</v>
      </c>
      <c r="C98" s="66" t="s">
        <v>63</v>
      </c>
      <c r="D98" s="44">
        <v>22.5</v>
      </c>
      <c r="E98" s="44">
        <v>27.75</v>
      </c>
      <c r="F98" s="44">
        <v>37.152777777777779</v>
      </c>
      <c r="G98" s="44">
        <v>38.402777777777779</v>
      </c>
      <c r="H98" s="44">
        <v>60</v>
      </c>
      <c r="I98" s="44">
        <v>60</v>
      </c>
      <c r="J98" s="44">
        <v>30</v>
      </c>
      <c r="K98" s="44"/>
      <c r="L98" s="44"/>
      <c r="M98" s="44"/>
      <c r="N98" s="44">
        <v>24.277777777777779</v>
      </c>
      <c r="O98" s="44">
        <v>21.326388888888889</v>
      </c>
      <c r="P98" s="67">
        <f t="shared" ref="P98:P130" si="3">AVERAGE(D98:O98)</f>
        <v>35.71219135802469</v>
      </c>
    </row>
    <row r="99" spans="1:17" s="11" customFormat="1" x14ac:dyDescent="0.25">
      <c r="A99" s="713"/>
      <c r="B99" s="36" t="s">
        <v>148</v>
      </c>
      <c r="C99" s="66" t="s">
        <v>63</v>
      </c>
      <c r="D99" s="44"/>
      <c r="E99" s="44"/>
      <c r="F99" s="44"/>
      <c r="G99" s="44"/>
      <c r="H99" s="44">
        <v>55</v>
      </c>
      <c r="I99" s="44">
        <v>36.5</v>
      </c>
      <c r="J99" s="44">
        <v>37.402777777777779</v>
      </c>
      <c r="K99" s="44">
        <v>29.733333333333338</v>
      </c>
      <c r="L99" s="44">
        <v>24.875</v>
      </c>
      <c r="M99" s="44">
        <v>24.285714285714285</v>
      </c>
      <c r="N99" s="44"/>
      <c r="O99" s="44"/>
      <c r="P99" s="67">
        <f t="shared" si="3"/>
        <v>34.632804232804233</v>
      </c>
    </row>
    <row r="100" spans="1:17" s="11" customFormat="1" x14ac:dyDescent="0.25">
      <c r="A100" s="683" t="s">
        <v>34</v>
      </c>
      <c r="B100" s="36" t="s">
        <v>151</v>
      </c>
      <c r="C100" s="66" t="s">
        <v>63</v>
      </c>
      <c r="D100" s="44">
        <v>53.690476190476197</v>
      </c>
      <c r="E100" s="44">
        <v>52</v>
      </c>
      <c r="F100" s="44">
        <v>50</v>
      </c>
      <c r="G100" s="44"/>
      <c r="H100" s="44"/>
      <c r="I100" s="44"/>
      <c r="J100" s="44"/>
      <c r="K100" s="44"/>
      <c r="L100" s="44"/>
      <c r="M100" s="44"/>
      <c r="N100" s="44"/>
      <c r="O100" s="44">
        <v>52.5</v>
      </c>
      <c r="P100" s="67">
        <f t="shared" si="3"/>
        <v>52.047619047619051</v>
      </c>
    </row>
    <row r="101" spans="1:17" s="11" customFormat="1" x14ac:dyDescent="0.25">
      <c r="A101" s="684"/>
      <c r="B101" s="36" t="s">
        <v>152</v>
      </c>
      <c r="C101" s="66" t="s">
        <v>63</v>
      </c>
      <c r="D101" s="44">
        <v>36.25</v>
      </c>
      <c r="E101" s="44">
        <v>39.166666666666664</v>
      </c>
      <c r="F101" s="44">
        <v>40</v>
      </c>
      <c r="G101" s="44">
        <v>40</v>
      </c>
      <c r="H101" s="44">
        <v>41.166666666666664</v>
      </c>
      <c r="I101" s="44">
        <v>35</v>
      </c>
      <c r="J101" s="44">
        <v>30</v>
      </c>
      <c r="K101" s="44"/>
      <c r="L101" s="44"/>
      <c r="M101" s="44">
        <v>40</v>
      </c>
      <c r="N101" s="44">
        <v>40</v>
      </c>
      <c r="O101" s="44">
        <v>40.714285714285715</v>
      </c>
      <c r="P101" s="67">
        <f t="shared" si="3"/>
        <v>38.229761904761901</v>
      </c>
    </row>
    <row r="102" spans="1:17" s="11" customFormat="1" x14ac:dyDescent="0.25">
      <c r="A102" s="684"/>
      <c r="B102" s="36" t="s">
        <v>153</v>
      </c>
      <c r="C102" s="66" t="s">
        <v>63</v>
      </c>
      <c r="D102" s="44">
        <v>22.857142857142858</v>
      </c>
      <c r="E102" s="44">
        <v>25</v>
      </c>
      <c r="F102" s="44">
        <v>27.142857142857142</v>
      </c>
      <c r="G102" s="44">
        <v>35</v>
      </c>
      <c r="H102" s="44">
        <v>25.166666666666668</v>
      </c>
      <c r="I102" s="44">
        <v>23.333333333333332</v>
      </c>
      <c r="J102" s="44">
        <v>21.666666666666668</v>
      </c>
      <c r="K102" s="44">
        <v>37.5</v>
      </c>
      <c r="L102" s="44"/>
      <c r="M102" s="44">
        <v>20</v>
      </c>
      <c r="N102" s="44">
        <v>26.666666666666668</v>
      </c>
      <c r="O102" s="44">
        <v>25.714285714285715</v>
      </c>
      <c r="P102" s="67">
        <f t="shared" si="3"/>
        <v>26.367965367965368</v>
      </c>
    </row>
    <row r="103" spans="1:17" s="11" customFormat="1" x14ac:dyDescent="0.25">
      <c r="A103" s="684"/>
      <c r="B103" s="36" t="s">
        <v>154</v>
      </c>
      <c r="C103" s="66" t="s">
        <v>63</v>
      </c>
      <c r="D103" s="44">
        <v>65.9375</v>
      </c>
      <c r="E103" s="44">
        <v>66.944444444444443</v>
      </c>
      <c r="F103" s="44">
        <v>62.361111111111107</v>
      </c>
      <c r="G103" s="44">
        <v>60.625</v>
      </c>
      <c r="H103" s="44">
        <v>61.472222222222221</v>
      </c>
      <c r="I103" s="44">
        <v>68.263888888888886</v>
      </c>
      <c r="J103" s="44">
        <v>65.277777777777771</v>
      </c>
      <c r="K103" s="44">
        <v>68.138888888888886</v>
      </c>
      <c r="L103" s="44">
        <v>70.243055555555557</v>
      </c>
      <c r="M103" s="44">
        <v>59.25</v>
      </c>
      <c r="N103" s="44">
        <v>65.173611111111114</v>
      </c>
      <c r="O103" s="44">
        <v>66.347222222222229</v>
      </c>
      <c r="P103" s="67">
        <f t="shared" si="3"/>
        <v>65.002893518518519</v>
      </c>
    </row>
    <row r="104" spans="1:17" s="11" customFormat="1" x14ac:dyDescent="0.25">
      <c r="A104" s="684"/>
      <c r="B104" s="36" t="s">
        <v>155</v>
      </c>
      <c r="C104" s="66" t="s">
        <v>63</v>
      </c>
      <c r="D104" s="44">
        <v>50.763888888888886</v>
      </c>
      <c r="E104" s="44">
        <v>48.611111111111114</v>
      </c>
      <c r="F104" s="44">
        <v>44.166666666666664</v>
      </c>
      <c r="G104" s="44">
        <v>45.30555555555555</v>
      </c>
      <c r="H104" s="44">
        <v>42.861111111111114</v>
      </c>
      <c r="I104" s="44">
        <v>49.409722222222229</v>
      </c>
      <c r="J104" s="44">
        <v>46.770833333333336</v>
      </c>
      <c r="K104" s="44">
        <v>49.638888888888893</v>
      </c>
      <c r="L104" s="44">
        <v>47.88194444444445</v>
      </c>
      <c r="M104" s="44">
        <v>43.911111111111111</v>
      </c>
      <c r="N104" s="44">
        <v>45.597222222222221</v>
      </c>
      <c r="O104" s="44">
        <v>45.645833333333336</v>
      </c>
      <c r="P104" s="67">
        <f t="shared" si="3"/>
        <v>46.713657407407403</v>
      </c>
    </row>
    <row r="105" spans="1:17" s="11" customFormat="1" x14ac:dyDescent="0.25">
      <c r="A105" s="685"/>
      <c r="B105" s="36" t="s">
        <v>156</v>
      </c>
      <c r="C105" s="66" t="s">
        <v>63</v>
      </c>
      <c r="D105" s="44">
        <v>34.44444444444445</v>
      </c>
      <c r="E105" s="44">
        <v>33.472222222222221</v>
      </c>
      <c r="F105" s="44">
        <v>30.694444444444446</v>
      </c>
      <c r="G105" s="44">
        <v>30.812500000000004</v>
      </c>
      <c r="H105" s="44">
        <v>29.027777777777779</v>
      </c>
      <c r="I105" s="44">
        <v>32.465277777777779</v>
      </c>
      <c r="J105" s="44">
        <v>30.034722222222218</v>
      </c>
      <c r="K105" s="44">
        <v>33.138888888888886</v>
      </c>
      <c r="L105" s="44">
        <v>33.437500000000007</v>
      </c>
      <c r="M105" s="44">
        <v>28.233333333333331</v>
      </c>
      <c r="N105" s="44">
        <v>31.125</v>
      </c>
      <c r="O105" s="44">
        <v>31.430555555555557</v>
      </c>
      <c r="P105" s="67">
        <f t="shared" si="3"/>
        <v>31.526388888888889</v>
      </c>
    </row>
    <row r="106" spans="1:17" s="11" customFormat="1" x14ac:dyDescent="0.25">
      <c r="B106" s="36" t="s">
        <v>33</v>
      </c>
      <c r="C106" s="66" t="s">
        <v>63</v>
      </c>
      <c r="D106" s="44">
        <v>4.7986111111111107</v>
      </c>
      <c r="E106" s="44">
        <v>4.979166666666667</v>
      </c>
      <c r="F106" s="44">
        <v>4.791666666666667</v>
      </c>
      <c r="G106" s="44">
        <v>4.8819444444444438</v>
      </c>
      <c r="H106" s="44">
        <v>5.0166666666666666</v>
      </c>
      <c r="I106" s="44">
        <v>5.020833333333333</v>
      </c>
      <c r="J106" s="44">
        <v>4.916666666666667</v>
      </c>
      <c r="K106" s="44">
        <v>5</v>
      </c>
      <c r="L106" s="44">
        <v>5</v>
      </c>
      <c r="M106" s="44">
        <v>4.8722222222222218</v>
      </c>
      <c r="N106" s="44">
        <v>5</v>
      </c>
      <c r="O106" s="44">
        <v>4.8888888888888884</v>
      </c>
      <c r="P106" s="67">
        <f t="shared" si="3"/>
        <v>4.9305555555555545</v>
      </c>
    </row>
    <row r="107" spans="1:17" s="11" customFormat="1" x14ac:dyDescent="0.25">
      <c r="A107" s="683" t="s">
        <v>157</v>
      </c>
      <c r="B107" s="36" t="s">
        <v>146</v>
      </c>
      <c r="C107" s="66" t="s">
        <v>80</v>
      </c>
      <c r="D107" s="44">
        <v>82.857142857142875</v>
      </c>
      <c r="E107" s="44">
        <v>107.07142857142857</v>
      </c>
      <c r="F107" s="44">
        <v>128.04761904761901</v>
      </c>
      <c r="G107" s="44">
        <v>109.61904761904761</v>
      </c>
      <c r="H107" s="44">
        <v>78.838095238095235</v>
      </c>
      <c r="I107" s="44">
        <v>59.571428571428577</v>
      </c>
      <c r="J107" s="44">
        <v>50.214285714285715</v>
      </c>
      <c r="K107" s="44">
        <v>46.816326530612244</v>
      </c>
      <c r="L107" s="44">
        <v>62.404761904761898</v>
      </c>
      <c r="M107" s="44">
        <v>73.84615384615384</v>
      </c>
      <c r="N107" s="44">
        <v>88.979591836734699</v>
      </c>
      <c r="O107" s="44">
        <v>72.857142857142861</v>
      </c>
      <c r="P107" s="67">
        <f t="shared" si="3"/>
        <v>80.093585382871098</v>
      </c>
    </row>
    <row r="108" spans="1:17" s="11" customFormat="1" x14ac:dyDescent="0.25">
      <c r="A108" s="685"/>
      <c r="B108" s="36" t="s">
        <v>158</v>
      </c>
      <c r="C108" s="66" t="s">
        <v>80</v>
      </c>
      <c r="D108" s="44">
        <v>108.95833333333333</v>
      </c>
      <c r="E108" s="44">
        <v>135.125</v>
      </c>
      <c r="F108" s="44">
        <v>175</v>
      </c>
      <c r="G108" s="44">
        <v>156.125</v>
      </c>
      <c r="H108" s="44">
        <v>103.43333333333334</v>
      </c>
      <c r="I108" s="44">
        <v>64.5</v>
      </c>
      <c r="J108" s="44">
        <v>54.5</v>
      </c>
      <c r="K108" s="44">
        <v>51.466000000000001</v>
      </c>
      <c r="L108" s="44">
        <v>58.125</v>
      </c>
      <c r="M108" s="44">
        <v>59.68</v>
      </c>
      <c r="N108" s="44">
        <v>59.733333333333341</v>
      </c>
      <c r="O108" s="44">
        <v>59.962499999999999</v>
      </c>
      <c r="P108" s="67">
        <f t="shared" si="3"/>
        <v>90.550708333333333</v>
      </c>
      <c r="Q108" s="30"/>
    </row>
    <row r="109" spans="1:17" s="11" customFormat="1" x14ac:dyDescent="0.25">
      <c r="A109" s="683" t="s">
        <v>35</v>
      </c>
      <c r="B109" s="36" t="s">
        <v>159</v>
      </c>
      <c r="C109" s="66" t="s">
        <v>63</v>
      </c>
      <c r="D109" s="44">
        <v>73.819444444444457</v>
      </c>
      <c r="E109" s="44">
        <v>63.19444444444445</v>
      </c>
      <c r="F109" s="44">
        <v>68.8888888888889</v>
      </c>
      <c r="G109" s="44">
        <v>59.583333333333336</v>
      </c>
      <c r="H109" s="44">
        <v>45.361111111111114</v>
      </c>
      <c r="I109" s="44">
        <v>51.55555555555555</v>
      </c>
      <c r="J109" s="44">
        <v>53.611111111111114</v>
      </c>
      <c r="K109" s="44">
        <v>51.527777777777786</v>
      </c>
      <c r="L109" s="44">
        <v>45.815972222222229</v>
      </c>
      <c r="M109" s="44">
        <v>52.294444444444451</v>
      </c>
      <c r="N109" s="44">
        <v>62.68055555555555</v>
      </c>
      <c r="O109" s="44">
        <v>54.076388888888886</v>
      </c>
      <c r="P109" s="67">
        <f t="shared" si="3"/>
        <v>56.867418981481485</v>
      </c>
    </row>
    <row r="110" spans="1:17" s="11" customFormat="1" x14ac:dyDescent="0.25">
      <c r="A110" s="684"/>
      <c r="B110" s="36" t="s">
        <v>160</v>
      </c>
      <c r="C110" s="66" t="s">
        <v>63</v>
      </c>
      <c r="D110" s="44">
        <v>48.736111111111107</v>
      </c>
      <c r="E110" s="44">
        <v>43.333333333333336</v>
      </c>
      <c r="F110" s="44">
        <v>50.270833333333336</v>
      </c>
      <c r="G110" s="44">
        <v>46.63194444444445</v>
      </c>
      <c r="H110" s="44">
        <v>30.905555555555555</v>
      </c>
      <c r="I110" s="44">
        <v>36.50694444444445</v>
      </c>
      <c r="J110" s="44">
        <v>37.0625</v>
      </c>
      <c r="K110" s="44">
        <v>34.022222222222226</v>
      </c>
      <c r="L110" s="44">
        <v>31.576388888888886</v>
      </c>
      <c r="M110" s="44">
        <v>35.722222222222214</v>
      </c>
      <c r="N110" s="44">
        <v>46.145833333333336</v>
      </c>
      <c r="O110" s="44">
        <v>39.8125</v>
      </c>
      <c r="P110" s="67">
        <f t="shared" si="3"/>
        <v>40.060532407407408</v>
      </c>
    </row>
    <row r="111" spans="1:17" s="11" customFormat="1" x14ac:dyDescent="0.25">
      <c r="A111" s="684"/>
      <c r="B111" s="36" t="s">
        <v>161</v>
      </c>
      <c r="C111" s="66" t="s">
        <v>63</v>
      </c>
      <c r="D111" s="44"/>
      <c r="E111" s="44"/>
      <c r="F111" s="44">
        <v>100</v>
      </c>
      <c r="G111" s="44">
        <v>90</v>
      </c>
      <c r="H111" s="44">
        <v>90</v>
      </c>
      <c r="I111" s="44">
        <v>100</v>
      </c>
      <c r="J111" s="44">
        <v>100</v>
      </c>
      <c r="K111" s="44">
        <v>100</v>
      </c>
      <c r="L111" s="44">
        <v>100</v>
      </c>
      <c r="M111" s="44">
        <v>100</v>
      </c>
      <c r="N111" s="44">
        <v>100</v>
      </c>
      <c r="O111" s="44"/>
      <c r="P111" s="67">
        <f t="shared" si="3"/>
        <v>97.777777777777771</v>
      </c>
    </row>
    <row r="112" spans="1:17" s="11" customFormat="1" x14ac:dyDescent="0.25">
      <c r="A112" s="685"/>
      <c r="B112" s="36" t="s">
        <v>162</v>
      </c>
      <c r="C112" s="66" t="s">
        <v>63</v>
      </c>
      <c r="D112" s="44">
        <v>100</v>
      </c>
      <c r="E112" s="44"/>
      <c r="F112" s="44">
        <v>70</v>
      </c>
      <c r="G112" s="44">
        <v>78.75</v>
      </c>
      <c r="H112" s="44">
        <v>85</v>
      </c>
      <c r="I112" s="44"/>
      <c r="J112" s="44"/>
      <c r="K112" s="44"/>
      <c r="L112" s="44"/>
      <c r="M112" s="44"/>
      <c r="N112" s="44">
        <v>100</v>
      </c>
      <c r="O112" s="44"/>
      <c r="P112" s="67">
        <f t="shared" si="3"/>
        <v>86.75</v>
      </c>
    </row>
    <row r="113" spans="1:16" s="11" customFormat="1" x14ac:dyDescent="0.25">
      <c r="A113" s="683" t="s">
        <v>163</v>
      </c>
      <c r="B113" s="36" t="s">
        <v>164</v>
      </c>
      <c r="C113" s="66" t="s">
        <v>80</v>
      </c>
      <c r="D113" s="44">
        <v>69.916666666666671</v>
      </c>
      <c r="E113" s="44">
        <v>72.916666666666671</v>
      </c>
      <c r="F113" s="44">
        <v>92.583333333333329</v>
      </c>
      <c r="G113" s="44">
        <v>145</v>
      </c>
      <c r="H113" s="44">
        <v>167.8</v>
      </c>
      <c r="I113" s="44">
        <v>135.29166666666666</v>
      </c>
      <c r="J113" s="44">
        <v>109.66666666666667</v>
      </c>
      <c r="K113" s="44">
        <v>86.2</v>
      </c>
      <c r="L113" s="44">
        <v>68.916666666666671</v>
      </c>
      <c r="M113" s="44">
        <v>59.233333333333348</v>
      </c>
      <c r="N113" s="44">
        <v>54.458333333333321</v>
      </c>
      <c r="O113" s="44">
        <v>58.741666666666667</v>
      </c>
      <c r="P113" s="67">
        <f t="shared" si="3"/>
        <v>93.393749999999997</v>
      </c>
    </row>
    <row r="114" spans="1:16" s="11" customFormat="1" x14ac:dyDescent="0.25">
      <c r="A114" s="685"/>
      <c r="B114" s="36" t="s">
        <v>165</v>
      </c>
      <c r="C114" s="66" t="s">
        <v>80</v>
      </c>
      <c r="D114" s="44">
        <v>62.875</v>
      </c>
      <c r="E114" s="44">
        <v>81.599999999999994</v>
      </c>
      <c r="F114" s="44">
        <v>85.199999999999989</v>
      </c>
      <c r="G114" s="44">
        <v>87</v>
      </c>
      <c r="H114" s="44">
        <v>90.666666666666671</v>
      </c>
      <c r="I114" s="44">
        <v>96</v>
      </c>
      <c r="J114" s="44">
        <v>98.399999999999991</v>
      </c>
      <c r="K114" s="44">
        <v>85.266666666666666</v>
      </c>
      <c r="L114" s="44">
        <v>87.75</v>
      </c>
      <c r="M114" s="44">
        <v>48</v>
      </c>
      <c r="N114" s="44">
        <v>57.166666666666657</v>
      </c>
      <c r="O114" s="44">
        <v>65.333333333333329</v>
      </c>
      <c r="P114" s="67">
        <f t="shared" si="3"/>
        <v>78.771527777777777</v>
      </c>
    </row>
    <row r="115" spans="1:16" s="11" customFormat="1" x14ac:dyDescent="0.25">
      <c r="A115" s="683" t="s">
        <v>36</v>
      </c>
      <c r="B115" s="36" t="s">
        <v>166</v>
      </c>
      <c r="C115" s="66" t="s">
        <v>63</v>
      </c>
      <c r="D115" s="44">
        <v>67.777777777777786</v>
      </c>
      <c r="E115" s="44">
        <v>64.618055555555557</v>
      </c>
      <c r="F115" s="44">
        <v>55.486111111111107</v>
      </c>
      <c r="G115" s="44">
        <v>52.326388888888886</v>
      </c>
      <c r="H115" s="44">
        <v>54.027777777777779</v>
      </c>
      <c r="I115" s="44">
        <v>51.215277777777779</v>
      </c>
      <c r="J115" s="44">
        <v>52.361111111111114</v>
      </c>
      <c r="K115" s="44">
        <v>47.833333333333336</v>
      </c>
      <c r="L115" s="44">
        <v>56.423611111111114</v>
      </c>
      <c r="M115" s="44">
        <v>54.2</v>
      </c>
      <c r="N115" s="44">
        <v>55.284722222222229</v>
      </c>
      <c r="O115" s="44">
        <v>56.354166666666664</v>
      </c>
      <c r="P115" s="67">
        <f t="shared" si="3"/>
        <v>55.659027777777787</v>
      </c>
    </row>
    <row r="116" spans="1:16" s="11" customFormat="1" x14ac:dyDescent="0.25">
      <c r="A116" s="685"/>
      <c r="B116" s="36" t="s">
        <v>167</v>
      </c>
      <c r="C116" s="66" t="s">
        <v>63</v>
      </c>
      <c r="D116" s="44">
        <v>39.375</v>
      </c>
      <c r="E116" s="44">
        <v>45.868055555555564</v>
      </c>
      <c r="F116" s="44">
        <v>39</v>
      </c>
      <c r="G116" s="44">
        <v>36.912037037037038</v>
      </c>
      <c r="H116" s="44">
        <v>34.477777777777781</v>
      </c>
      <c r="I116" s="44">
        <v>37.104166666666664</v>
      </c>
      <c r="J116" s="44">
        <v>35.763888888888893</v>
      </c>
      <c r="K116" s="44">
        <v>31.833333333333336</v>
      </c>
      <c r="L116" s="44">
        <v>37.25</v>
      </c>
      <c r="M116" s="44">
        <v>37.016666666666666</v>
      </c>
      <c r="N116" s="44">
        <v>40</v>
      </c>
      <c r="O116" s="44">
        <v>37.986111111111114</v>
      </c>
      <c r="P116" s="67">
        <f t="shared" si="3"/>
        <v>37.715586419753087</v>
      </c>
    </row>
    <row r="117" spans="1:16" s="11" customFormat="1" x14ac:dyDescent="0.25">
      <c r="A117" s="65"/>
      <c r="B117" s="65" t="s">
        <v>62</v>
      </c>
      <c r="C117" s="66" t="s">
        <v>63</v>
      </c>
      <c r="D117" s="44">
        <v>22.5</v>
      </c>
      <c r="E117" s="44">
        <v>29.166666666666668</v>
      </c>
      <c r="F117" s="44">
        <v>22.142857142857142</v>
      </c>
      <c r="G117" s="44"/>
      <c r="H117" s="44">
        <v>33.333333333333336</v>
      </c>
      <c r="I117" s="44"/>
      <c r="J117" s="44"/>
      <c r="K117" s="44">
        <v>16.666666666666668</v>
      </c>
      <c r="L117" s="44"/>
      <c r="M117" s="44"/>
      <c r="N117" s="44">
        <v>18.75</v>
      </c>
      <c r="O117" s="44">
        <v>20</v>
      </c>
      <c r="P117" s="67">
        <f t="shared" si="3"/>
        <v>23.222789115646258</v>
      </c>
    </row>
    <row r="118" spans="1:16" s="11" customFormat="1" x14ac:dyDescent="0.25">
      <c r="A118" s="683" t="s">
        <v>37</v>
      </c>
      <c r="B118" s="36" t="s">
        <v>168</v>
      </c>
      <c r="C118" s="66" t="s">
        <v>63</v>
      </c>
      <c r="D118" s="44">
        <v>280.83333333333331</v>
      </c>
      <c r="E118" s="44">
        <v>415</v>
      </c>
      <c r="F118" s="44">
        <v>455.625</v>
      </c>
      <c r="G118" s="44">
        <v>254.54545454545453</v>
      </c>
      <c r="H118" s="44">
        <v>246.44444444444443</v>
      </c>
      <c r="I118" s="44">
        <v>210.48611111111109</v>
      </c>
      <c r="J118" s="44">
        <v>197.91666666666666</v>
      </c>
      <c r="K118" s="44">
        <v>241.33333333333334</v>
      </c>
      <c r="L118" s="44">
        <v>271.18055555555554</v>
      </c>
      <c r="M118" s="44">
        <v>269.44444444444446</v>
      </c>
      <c r="N118" s="44">
        <v>239.58333333333334</v>
      </c>
      <c r="O118" s="44">
        <v>247.5</v>
      </c>
      <c r="P118" s="67">
        <f t="shared" si="3"/>
        <v>277.49105639730641</v>
      </c>
    </row>
    <row r="119" spans="1:16" s="11" customFormat="1" x14ac:dyDescent="0.25">
      <c r="A119" s="684"/>
      <c r="B119" s="36" t="s">
        <v>169</v>
      </c>
      <c r="C119" s="66" t="s">
        <v>63</v>
      </c>
      <c r="D119" s="44">
        <v>151.94444444444446</v>
      </c>
      <c r="E119" s="44">
        <v>257.91666666666669</v>
      </c>
      <c r="F119" s="44">
        <v>256.11111111111109</v>
      </c>
      <c r="G119" s="44">
        <v>141.45833333333334</v>
      </c>
      <c r="H119" s="44">
        <v>142.38888888888889</v>
      </c>
      <c r="I119" s="44">
        <v>137.8472222222222</v>
      </c>
      <c r="J119" s="44">
        <v>135.69444444444443</v>
      </c>
      <c r="K119" s="44">
        <v>143.69444444444443</v>
      </c>
      <c r="L119" s="44">
        <v>153.33333333333334</v>
      </c>
      <c r="M119" s="44">
        <v>181.83333333333331</v>
      </c>
      <c r="N119" s="44">
        <v>171.80555555555554</v>
      </c>
      <c r="O119" s="44">
        <v>160</v>
      </c>
      <c r="P119" s="67">
        <f t="shared" si="3"/>
        <v>169.50231481481478</v>
      </c>
    </row>
    <row r="120" spans="1:16" s="11" customFormat="1" x14ac:dyDescent="0.25">
      <c r="A120" s="684"/>
      <c r="B120" s="93" t="s">
        <v>170</v>
      </c>
      <c r="C120" s="66" t="s">
        <v>63</v>
      </c>
      <c r="D120" s="44">
        <v>84.5486111111111</v>
      </c>
      <c r="E120" s="44">
        <v>120.83333333333333</v>
      </c>
      <c r="F120" s="44">
        <v>137.22222222222223</v>
      </c>
      <c r="G120" s="44">
        <v>93.125</v>
      </c>
      <c r="H120" s="44">
        <v>86.333333333333329</v>
      </c>
      <c r="I120" s="44">
        <v>81.701388888888872</v>
      </c>
      <c r="J120" s="44">
        <v>84.479166666666671</v>
      </c>
      <c r="K120" s="44">
        <v>89.166666666666671</v>
      </c>
      <c r="L120" s="44">
        <v>97.881944444444457</v>
      </c>
      <c r="M120" s="44">
        <v>111.02333333333333</v>
      </c>
      <c r="N120" s="44">
        <v>99.708333333333329</v>
      </c>
      <c r="O120" s="44">
        <v>99.791666666666671</v>
      </c>
      <c r="P120" s="67">
        <f t="shared" si="3"/>
        <v>98.817916666666676</v>
      </c>
    </row>
    <row r="121" spans="1:16" s="11" customFormat="1" x14ac:dyDescent="0.25">
      <c r="A121" s="711" t="s">
        <v>201</v>
      </c>
      <c r="B121" s="65" t="s">
        <v>72</v>
      </c>
      <c r="C121" s="66" t="s">
        <v>63</v>
      </c>
      <c r="D121" s="44"/>
      <c r="E121" s="44"/>
      <c r="F121" s="44">
        <v>35</v>
      </c>
      <c r="G121" s="44">
        <v>22.893939393939394</v>
      </c>
      <c r="H121" s="44">
        <v>19.244444444444447</v>
      </c>
      <c r="I121" s="44">
        <v>20.055555555555557</v>
      </c>
      <c r="J121" s="44">
        <v>18.597222222222221</v>
      </c>
      <c r="K121" s="44">
        <v>19.871794871794869</v>
      </c>
      <c r="L121" s="44"/>
      <c r="M121" s="44"/>
      <c r="N121" s="44"/>
      <c r="O121" s="44"/>
      <c r="P121" s="67">
        <f t="shared" si="3"/>
        <v>22.610492747992748</v>
      </c>
    </row>
    <row r="122" spans="1:16" s="11" customFormat="1" x14ac:dyDescent="0.25">
      <c r="A122" s="712"/>
      <c r="B122" s="65" t="s">
        <v>73</v>
      </c>
      <c r="C122" s="66" t="s">
        <v>63</v>
      </c>
      <c r="D122" s="44"/>
      <c r="E122" s="44"/>
      <c r="F122" s="44"/>
      <c r="G122" s="44">
        <v>15.166666666666666</v>
      </c>
      <c r="H122" s="44">
        <v>14.560606060606062</v>
      </c>
      <c r="I122" s="44">
        <v>12.873015873015873</v>
      </c>
      <c r="J122" s="44">
        <v>11.25</v>
      </c>
      <c r="K122" s="44">
        <v>7.1111111111111107</v>
      </c>
      <c r="L122" s="44"/>
      <c r="M122" s="44"/>
      <c r="N122" s="44"/>
      <c r="O122" s="44"/>
      <c r="P122" s="67">
        <f t="shared" si="3"/>
        <v>12.192279942279942</v>
      </c>
    </row>
    <row r="123" spans="1:16" s="11" customFormat="1" x14ac:dyDescent="0.25">
      <c r="A123" s="712"/>
      <c r="B123" s="65" t="s">
        <v>74</v>
      </c>
      <c r="C123" s="66" t="s">
        <v>63</v>
      </c>
      <c r="D123" s="44"/>
      <c r="E123" s="44"/>
      <c r="F123" s="44"/>
      <c r="G123" s="44">
        <v>7.4242424242424248</v>
      </c>
      <c r="H123" s="44">
        <v>6.3555555555555552</v>
      </c>
      <c r="I123" s="44">
        <v>6.5970370370370368</v>
      </c>
      <c r="J123" s="44">
        <v>6.1087962962962967</v>
      </c>
      <c r="K123" s="44">
        <v>6.3296296296296299</v>
      </c>
      <c r="L123" s="44">
        <v>8</v>
      </c>
      <c r="M123" s="44"/>
      <c r="N123" s="44"/>
      <c r="O123" s="44"/>
      <c r="P123" s="67">
        <f t="shared" si="3"/>
        <v>6.8025434904601569</v>
      </c>
    </row>
    <row r="124" spans="1:16" s="11" customFormat="1" x14ac:dyDescent="0.25">
      <c r="A124" s="712"/>
      <c r="B124" s="65" t="s">
        <v>75</v>
      </c>
      <c r="C124" s="66" t="s">
        <v>63</v>
      </c>
      <c r="D124" s="44"/>
      <c r="E124" s="44">
        <v>21.5</v>
      </c>
      <c r="F124" s="44">
        <v>12.9375</v>
      </c>
      <c r="G124" s="44">
        <v>16.152777777777775</v>
      </c>
      <c r="H124" s="44">
        <v>13.148148148148147</v>
      </c>
      <c r="I124" s="44">
        <v>14</v>
      </c>
      <c r="J124" s="44">
        <v>14</v>
      </c>
      <c r="K124" s="44">
        <v>16.899999999999999</v>
      </c>
      <c r="L124" s="44"/>
      <c r="M124" s="44"/>
      <c r="N124" s="44"/>
      <c r="O124" s="44"/>
      <c r="P124" s="67">
        <f t="shared" si="3"/>
        <v>15.519775132275132</v>
      </c>
    </row>
    <row r="125" spans="1:16" s="11" customFormat="1" x14ac:dyDescent="0.25">
      <c r="A125" s="712"/>
      <c r="B125" s="65" t="s">
        <v>76</v>
      </c>
      <c r="C125" s="66" t="s">
        <v>63</v>
      </c>
      <c r="D125" s="44"/>
      <c r="E125" s="44"/>
      <c r="F125" s="44"/>
      <c r="G125" s="44">
        <v>24.694444444444443</v>
      </c>
      <c r="H125" s="44">
        <v>25.438888888888886</v>
      </c>
      <c r="I125" s="44">
        <v>23.4375</v>
      </c>
      <c r="J125" s="44">
        <v>21.111111111111111</v>
      </c>
      <c r="K125" s="44">
        <v>19.850000000000001</v>
      </c>
      <c r="L125" s="44">
        <v>18.861111111111111</v>
      </c>
      <c r="M125" s="44">
        <v>23.283333333333335</v>
      </c>
      <c r="N125" s="44">
        <v>35.625</v>
      </c>
      <c r="O125" s="44">
        <v>47.986111111111107</v>
      </c>
      <c r="P125" s="67">
        <f t="shared" si="3"/>
        <v>26.698611111111109</v>
      </c>
    </row>
    <row r="126" spans="1:16" s="11" customFormat="1" x14ac:dyDescent="0.25">
      <c r="A126" s="713"/>
      <c r="B126" s="65" t="s">
        <v>77</v>
      </c>
      <c r="C126" s="66" t="s">
        <v>63</v>
      </c>
      <c r="D126" s="44"/>
      <c r="E126" s="44"/>
      <c r="F126" s="44">
        <v>20</v>
      </c>
      <c r="G126" s="44">
        <v>18.666666666666668</v>
      </c>
      <c r="H126" s="44">
        <v>8</v>
      </c>
      <c r="I126" s="44">
        <v>6.8181818181818183</v>
      </c>
      <c r="J126" s="44">
        <v>10.097222222222223</v>
      </c>
      <c r="K126" s="44">
        <v>9.5</v>
      </c>
      <c r="L126" s="44"/>
      <c r="M126" s="44"/>
      <c r="N126" s="44"/>
      <c r="O126" s="44"/>
      <c r="P126" s="67">
        <f t="shared" si="3"/>
        <v>12.180345117845119</v>
      </c>
    </row>
    <row r="127" spans="1:16" s="11" customFormat="1" x14ac:dyDescent="0.25">
      <c r="A127" s="64"/>
      <c r="B127" s="36" t="s">
        <v>38</v>
      </c>
      <c r="C127" s="66" t="s">
        <v>80</v>
      </c>
      <c r="D127" s="44">
        <v>71.493055555555557</v>
      </c>
      <c r="E127" s="44">
        <v>116.66666666666667</v>
      </c>
      <c r="F127" s="44">
        <v>134.6875</v>
      </c>
      <c r="G127" s="44">
        <v>110.9375</v>
      </c>
      <c r="H127" s="44">
        <v>69.055555555555571</v>
      </c>
      <c r="I127" s="44">
        <v>80.625</v>
      </c>
      <c r="J127" s="44">
        <v>75.770833333333329</v>
      </c>
      <c r="K127" s="44">
        <v>73.75</v>
      </c>
      <c r="L127" s="44">
        <v>84.25</v>
      </c>
      <c r="M127" s="44">
        <v>71.400000000000006</v>
      </c>
      <c r="N127" s="44">
        <v>60.479166666666664</v>
      </c>
      <c r="O127" s="44">
        <v>56.625</v>
      </c>
      <c r="P127" s="67">
        <f t="shared" si="3"/>
        <v>83.811689814814812</v>
      </c>
    </row>
    <row r="128" spans="1:16" s="11" customFormat="1" x14ac:dyDescent="0.25">
      <c r="A128" s="683" t="s">
        <v>60</v>
      </c>
      <c r="B128" s="36" t="s">
        <v>177</v>
      </c>
      <c r="C128" s="66" t="s">
        <v>63</v>
      </c>
      <c r="D128" s="44">
        <v>25.694444444444443</v>
      </c>
      <c r="E128" s="44">
        <v>24.305555555555557</v>
      </c>
      <c r="F128" s="44">
        <v>21.75</v>
      </c>
      <c r="G128" s="44">
        <v>20.388888888888889</v>
      </c>
      <c r="H128" s="44">
        <v>19.744444444444447</v>
      </c>
      <c r="I128" s="44">
        <v>18.572916666666668</v>
      </c>
      <c r="J128" s="44">
        <v>20.222222222222225</v>
      </c>
      <c r="K128" s="44">
        <v>21.527777777777779</v>
      </c>
      <c r="L128" s="44">
        <v>22.256944444444446</v>
      </c>
      <c r="M128" s="44">
        <v>23.933333333333334</v>
      </c>
      <c r="N128" s="44">
        <v>27.958333333333332</v>
      </c>
      <c r="O128" s="44">
        <v>27.972222222222218</v>
      </c>
      <c r="P128" s="67">
        <f t="shared" si="3"/>
        <v>22.860590277777778</v>
      </c>
    </row>
    <row r="129" spans="1:31" s="11" customFormat="1" x14ac:dyDescent="0.25">
      <c r="A129" s="685"/>
      <c r="B129" s="36" t="s">
        <v>178</v>
      </c>
      <c r="C129" s="66" t="s">
        <v>63</v>
      </c>
      <c r="D129" s="44">
        <v>15.375</v>
      </c>
      <c r="E129" s="44">
        <v>17.243055555555554</v>
      </c>
      <c r="F129" s="44">
        <v>13.916666666666666</v>
      </c>
      <c r="G129" s="44">
        <v>12.722222222222223</v>
      </c>
      <c r="H129" s="44">
        <v>12.405555555555555</v>
      </c>
      <c r="I129" s="44">
        <v>11.173611111111109</v>
      </c>
      <c r="J129" s="44">
        <v>13.090909090909092</v>
      </c>
      <c r="K129" s="44">
        <v>13.866666666666667</v>
      </c>
      <c r="L129" s="44">
        <v>13.875</v>
      </c>
      <c r="M129" s="44">
        <v>13.9</v>
      </c>
      <c r="N129" s="44">
        <v>17.523809523809526</v>
      </c>
      <c r="O129" s="44">
        <v>19.486111111111111</v>
      </c>
      <c r="P129" s="67">
        <f t="shared" si="3"/>
        <v>14.548217291967292</v>
      </c>
    </row>
    <row r="130" spans="1:31" s="11" customFormat="1" x14ac:dyDescent="0.25">
      <c r="A130" s="64"/>
      <c r="B130" s="36" t="s">
        <v>61</v>
      </c>
      <c r="C130" s="66" t="s">
        <v>81</v>
      </c>
      <c r="D130" s="44">
        <v>45.659722222222221</v>
      </c>
      <c r="E130" s="44">
        <v>50.416666666666664</v>
      </c>
      <c r="F130" s="44">
        <v>53.333333333333336</v>
      </c>
      <c r="G130" s="44">
        <v>37.708333333333336</v>
      </c>
      <c r="H130" s="44">
        <v>23.972222222222225</v>
      </c>
      <c r="I130" s="44">
        <v>30.798611111111111</v>
      </c>
      <c r="J130" s="44">
        <v>25.590277777777782</v>
      </c>
      <c r="K130" s="44">
        <v>27.916666666666668</v>
      </c>
      <c r="L130" s="44">
        <v>29.652777777777782</v>
      </c>
      <c r="M130" s="44">
        <v>27.216666666666665</v>
      </c>
      <c r="N130" s="44">
        <v>34.534722222222221</v>
      </c>
      <c r="O130" s="44">
        <v>30.0625</v>
      </c>
      <c r="P130" s="67">
        <f t="shared" si="3"/>
        <v>34.73854166666667</v>
      </c>
    </row>
    <row r="131" spans="1:31" s="11" customFormat="1" ht="5.25" customHeight="1" x14ac:dyDescent="0.25">
      <c r="A131" s="15"/>
      <c r="B131" s="15"/>
      <c r="C131" s="23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P131" s="4"/>
    </row>
    <row r="132" spans="1:31" s="11" customFormat="1" x14ac:dyDescent="0.25">
      <c r="A132" s="15"/>
      <c r="B132" s="15"/>
      <c r="C132" s="22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4"/>
    </row>
    <row r="133" spans="1:31" s="11" customFormat="1" x14ac:dyDescent="0.25">
      <c r="C133" s="10"/>
      <c r="P133" s="33" t="s">
        <v>69</v>
      </c>
    </row>
    <row r="134" spans="1:31" s="11" customFormat="1" ht="17.25" x14ac:dyDescent="0.3">
      <c r="A134" s="686" t="s">
        <v>78</v>
      </c>
      <c r="B134" s="686"/>
      <c r="C134" s="686"/>
      <c r="D134" s="686"/>
      <c r="E134" s="686"/>
      <c r="F134" s="686"/>
      <c r="G134" s="686"/>
      <c r="H134" s="686"/>
      <c r="I134" s="686"/>
      <c r="J134" s="686"/>
      <c r="K134" s="686"/>
      <c r="L134" s="686"/>
      <c r="M134" s="686"/>
      <c r="N134" s="686"/>
      <c r="O134" s="686"/>
      <c r="P134" s="686"/>
    </row>
    <row r="135" spans="1:31" s="11" customFormat="1" ht="17.25" x14ac:dyDescent="0.3">
      <c r="A135" s="686" t="s">
        <v>90</v>
      </c>
      <c r="B135" s="686"/>
      <c r="C135" s="686"/>
      <c r="D135" s="686"/>
      <c r="E135" s="686"/>
      <c r="F135" s="686"/>
      <c r="G135" s="686"/>
      <c r="H135" s="686"/>
      <c r="I135" s="686"/>
      <c r="J135" s="686"/>
      <c r="K135" s="686"/>
      <c r="L135" s="686"/>
      <c r="M135" s="686"/>
      <c r="N135" s="686"/>
      <c r="O135" s="686"/>
      <c r="P135" s="686"/>
    </row>
    <row r="136" spans="1:31" s="11" customFormat="1" x14ac:dyDescent="0.25">
      <c r="A136" s="8"/>
      <c r="B136" s="8"/>
      <c r="C136" s="5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31" x14ac:dyDescent="0.25">
      <c r="A137" s="706" t="s">
        <v>0</v>
      </c>
      <c r="B137" s="708" t="s">
        <v>192</v>
      </c>
      <c r="C137" s="119" t="s">
        <v>41</v>
      </c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20"/>
      <c r="AE137" s="11"/>
    </row>
    <row r="138" spans="1:31" ht="16.5" customHeight="1" x14ac:dyDescent="0.25">
      <c r="A138" s="707"/>
      <c r="B138" s="709"/>
      <c r="C138" s="121" t="s">
        <v>85</v>
      </c>
      <c r="D138" s="121" t="s">
        <v>1</v>
      </c>
      <c r="E138" s="121" t="s">
        <v>2</v>
      </c>
      <c r="F138" s="121" t="s">
        <v>3</v>
      </c>
      <c r="G138" s="121" t="s">
        <v>4</v>
      </c>
      <c r="H138" s="121" t="s">
        <v>5</v>
      </c>
      <c r="I138" s="121" t="s">
        <v>6</v>
      </c>
      <c r="J138" s="121" t="s">
        <v>7</v>
      </c>
      <c r="K138" s="121" t="s">
        <v>8</v>
      </c>
      <c r="L138" s="121" t="s">
        <v>9</v>
      </c>
      <c r="M138" s="121" t="s">
        <v>10</v>
      </c>
      <c r="N138" s="121" t="s">
        <v>11</v>
      </c>
      <c r="O138" s="121" t="s">
        <v>12</v>
      </c>
      <c r="P138" s="122" t="s">
        <v>13</v>
      </c>
      <c r="AE138" s="11"/>
    </row>
    <row r="139" spans="1:31" s="11" customFormat="1" ht="17.25" customHeight="1" x14ac:dyDescent="0.25">
      <c r="A139" s="33" t="s">
        <v>64</v>
      </c>
      <c r="B139" s="33"/>
      <c r="C139" s="10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P139" s="4"/>
    </row>
    <row r="140" spans="1:31" s="11" customFormat="1" x14ac:dyDescent="0.25">
      <c r="A140" s="689" t="s">
        <v>179</v>
      </c>
      <c r="B140" s="36" t="s">
        <v>180</v>
      </c>
      <c r="C140" s="66" t="s">
        <v>79</v>
      </c>
      <c r="D140" s="44">
        <v>105.18333333333334</v>
      </c>
      <c r="E140" s="44">
        <v>106.5625</v>
      </c>
      <c r="F140" s="44">
        <v>108.14583333333333</v>
      </c>
      <c r="G140" s="44">
        <v>110.22916666666667</v>
      </c>
      <c r="H140" s="44">
        <v>111.25</v>
      </c>
      <c r="I140" s="44">
        <v>113.64583333333333</v>
      </c>
      <c r="J140" s="44">
        <v>111.25</v>
      </c>
      <c r="K140" s="44">
        <v>112.66666666666667</v>
      </c>
      <c r="L140" s="44">
        <v>112.08333333333333</v>
      </c>
      <c r="M140" s="44">
        <v>112.11666666666666</v>
      </c>
      <c r="N140" s="44">
        <v>112.625</v>
      </c>
      <c r="O140" s="44">
        <v>113.29166666666667</v>
      </c>
      <c r="P140" s="67">
        <f t="shared" ref="P140:P150" si="4">AVERAGE(D140:O140)</f>
        <v>110.75416666666668</v>
      </c>
    </row>
    <row r="141" spans="1:31" s="11" customFormat="1" x14ac:dyDescent="0.25">
      <c r="A141" s="690"/>
      <c r="B141" s="36" t="s">
        <v>181</v>
      </c>
      <c r="C141" s="66" t="s">
        <v>79</v>
      </c>
      <c r="D141" s="44">
        <v>105.22916666666667</v>
      </c>
      <c r="E141" s="44">
        <v>106.5625</v>
      </c>
      <c r="F141" s="44">
        <v>107.83333333333333</v>
      </c>
      <c r="G141" s="44">
        <v>110.10416666666667</v>
      </c>
      <c r="H141" s="44">
        <v>110.83333333333333</v>
      </c>
      <c r="I141" s="44">
        <v>111.77083333333333</v>
      </c>
      <c r="J141" s="44">
        <v>110.72916666666667</v>
      </c>
      <c r="K141" s="44">
        <v>112.66666666666667</v>
      </c>
      <c r="L141" s="44">
        <v>112.08333333333333</v>
      </c>
      <c r="M141" s="44">
        <v>112.11666666666666</v>
      </c>
      <c r="N141" s="44">
        <v>112.625</v>
      </c>
      <c r="O141" s="44">
        <v>113.29166666666667</v>
      </c>
      <c r="P141" s="67">
        <f t="shared" si="4"/>
        <v>110.48715277777778</v>
      </c>
    </row>
    <row r="142" spans="1:31" s="11" customFormat="1" x14ac:dyDescent="0.25">
      <c r="A142" s="690"/>
      <c r="B142" s="36" t="s">
        <v>182</v>
      </c>
      <c r="C142" s="66" t="s">
        <v>79</v>
      </c>
      <c r="D142" s="44">
        <v>68.645833333333329</v>
      </c>
      <c r="E142" s="44">
        <v>70.875</v>
      </c>
      <c r="F142" s="44">
        <v>69.458333333333329</v>
      </c>
      <c r="G142" s="44">
        <v>71.020833333333329</v>
      </c>
      <c r="H142" s="44">
        <v>71.05</v>
      </c>
      <c r="I142" s="44">
        <v>71.479166666666671</v>
      </c>
      <c r="J142" s="44">
        <v>70.833333333333329</v>
      </c>
      <c r="K142" s="44">
        <v>71.36666666666666</v>
      </c>
      <c r="L142" s="44">
        <v>72.9375</v>
      </c>
      <c r="M142" s="44">
        <v>73.766666666666652</v>
      </c>
      <c r="N142" s="44">
        <v>73.579166666666666</v>
      </c>
      <c r="O142" s="44">
        <v>73.966666666666654</v>
      </c>
      <c r="P142" s="67">
        <f t="shared" si="4"/>
        <v>71.581597222222214</v>
      </c>
    </row>
    <row r="143" spans="1:31" s="11" customFormat="1" x14ac:dyDescent="0.25">
      <c r="A143" s="690"/>
      <c r="B143" s="36" t="s">
        <v>183</v>
      </c>
      <c r="C143" s="66" t="s">
        <v>79</v>
      </c>
      <c r="D143" s="44">
        <v>106.33333333333333</v>
      </c>
      <c r="E143" s="44">
        <v>108.54166666666667</v>
      </c>
      <c r="F143" s="44">
        <v>112.1875</v>
      </c>
      <c r="G143" s="44">
        <v>115.54166666666667</v>
      </c>
      <c r="H143" s="44">
        <v>114.16666666666667</v>
      </c>
      <c r="I143" s="44">
        <v>118.54166666666667</v>
      </c>
      <c r="J143" s="44">
        <v>117.29166666666667</v>
      </c>
      <c r="K143" s="44">
        <v>117.83333333333333</v>
      </c>
      <c r="L143" s="44">
        <v>116.875</v>
      </c>
      <c r="M143" s="44">
        <v>112.06666666666666</v>
      </c>
      <c r="N143" s="44">
        <v>117.54166666666667</v>
      </c>
      <c r="O143" s="44">
        <v>108.9513888888889</v>
      </c>
      <c r="P143" s="67">
        <f t="shared" si="4"/>
        <v>113.82268518518519</v>
      </c>
    </row>
    <row r="144" spans="1:31" s="11" customFormat="1" x14ac:dyDescent="0.25">
      <c r="A144" s="683" t="s">
        <v>184</v>
      </c>
      <c r="B144" s="36" t="s">
        <v>185</v>
      </c>
      <c r="C144" s="66" t="s">
        <v>79</v>
      </c>
      <c r="D144" s="44">
        <v>83.066666666666663</v>
      </c>
      <c r="E144" s="44">
        <v>83.354166666666671</v>
      </c>
      <c r="F144" s="44">
        <v>86.166666666666671</v>
      </c>
      <c r="G144" s="44">
        <v>87.645833333333329</v>
      </c>
      <c r="H144" s="44">
        <v>85.094444444444434</v>
      </c>
      <c r="I144" s="44">
        <v>85.270833333333329</v>
      </c>
      <c r="J144" s="44">
        <v>86.333333333333329</v>
      </c>
      <c r="K144" s="44">
        <v>85.833333333333329</v>
      </c>
      <c r="L144" s="44">
        <v>86.270833333333329</v>
      </c>
      <c r="M144" s="44">
        <v>86</v>
      </c>
      <c r="N144" s="44">
        <v>85.704166666666666</v>
      </c>
      <c r="O144" s="44">
        <v>85.558333333333337</v>
      </c>
      <c r="P144" s="67">
        <f t="shared" si="4"/>
        <v>85.524884259259252</v>
      </c>
    </row>
    <row r="145" spans="1:16" s="11" customFormat="1" x14ac:dyDescent="0.25">
      <c r="A145" s="684"/>
      <c r="B145" s="36" t="s">
        <v>186</v>
      </c>
      <c r="C145" s="66" t="s">
        <v>79</v>
      </c>
      <c r="D145" s="44">
        <v>72.8</v>
      </c>
      <c r="E145" s="44">
        <v>71.208333333333329</v>
      </c>
      <c r="F145" s="44">
        <v>73.9375</v>
      </c>
      <c r="G145" s="44">
        <v>77.520833333333329</v>
      </c>
      <c r="H145" s="44">
        <v>75.455555555555563</v>
      </c>
      <c r="I145" s="44">
        <v>75.770833333333329</v>
      </c>
      <c r="J145" s="44">
        <v>75.333333333333329</v>
      </c>
      <c r="K145" s="44">
        <v>75.483333333333334</v>
      </c>
      <c r="L145" s="44">
        <v>75.729166666666671</v>
      </c>
      <c r="M145" s="44">
        <v>76.63333333333334</v>
      </c>
      <c r="N145" s="44">
        <v>77.333333333333329</v>
      </c>
      <c r="O145" s="44">
        <v>77.533333333333331</v>
      </c>
      <c r="P145" s="67">
        <f t="shared" si="4"/>
        <v>75.394907407407402</v>
      </c>
    </row>
    <row r="146" spans="1:16" s="11" customFormat="1" x14ac:dyDescent="0.25">
      <c r="A146" s="685"/>
      <c r="B146" s="36" t="s">
        <v>187</v>
      </c>
      <c r="C146" s="66" t="s">
        <v>79</v>
      </c>
      <c r="D146" s="44">
        <v>86.466666666666669</v>
      </c>
      <c r="E146" s="44">
        <v>87.5</v>
      </c>
      <c r="F146" s="44">
        <v>90.270833333333329</v>
      </c>
      <c r="G146" s="44">
        <v>90.8125</v>
      </c>
      <c r="H146" s="44">
        <v>90.75555555555556</v>
      </c>
      <c r="I146" s="44">
        <v>90.9375</v>
      </c>
      <c r="J146" s="44">
        <v>91.104166666666671</v>
      </c>
      <c r="K146" s="44">
        <v>91.766666666666666</v>
      </c>
      <c r="L146" s="44">
        <v>93.645833333333329</v>
      </c>
      <c r="M146" s="44">
        <v>93.11666666666666</v>
      </c>
      <c r="N146" s="44">
        <v>94.229166666666671</v>
      </c>
      <c r="O146" s="44">
        <v>93.645833333333329</v>
      </c>
      <c r="P146" s="67">
        <f>AVERAGE(D146:O146)</f>
        <v>91.187615740740739</v>
      </c>
    </row>
    <row r="147" spans="1:16" s="11" customFormat="1" ht="17.25" customHeight="1" x14ac:dyDescent="0.25">
      <c r="A147" s="33" t="s">
        <v>92</v>
      </c>
      <c r="B147" s="33"/>
      <c r="C147" s="10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P147" s="4"/>
    </row>
    <row r="148" spans="1:16" s="11" customFormat="1" x14ac:dyDescent="0.25">
      <c r="A148" s="683" t="s">
        <v>188</v>
      </c>
      <c r="B148" s="36" t="s">
        <v>189</v>
      </c>
      <c r="C148" s="66" t="s">
        <v>79</v>
      </c>
      <c r="D148" s="44">
        <v>33.93333333333333</v>
      </c>
      <c r="E148" s="44">
        <v>36</v>
      </c>
      <c r="F148" s="44">
        <v>39.583333333333336</v>
      </c>
      <c r="G148" s="44">
        <v>42.5625</v>
      </c>
      <c r="H148" s="44">
        <v>40.700000000000003</v>
      </c>
      <c r="I148" s="44">
        <v>41.986111111111107</v>
      </c>
      <c r="J148" s="44">
        <v>41.833333333333336</v>
      </c>
      <c r="K148" s="44">
        <v>41.43333333333333</v>
      </c>
      <c r="L148" s="44">
        <v>29.958333333333332</v>
      </c>
      <c r="M148" s="44">
        <v>33.833333333333336</v>
      </c>
      <c r="N148" s="44">
        <v>34.375</v>
      </c>
      <c r="O148" s="44">
        <v>38.916666666666664</v>
      </c>
      <c r="P148" s="67">
        <f t="shared" si="4"/>
        <v>37.926273148148148</v>
      </c>
    </row>
    <row r="149" spans="1:16" s="11" customFormat="1" x14ac:dyDescent="0.25">
      <c r="A149" s="685"/>
      <c r="B149" s="36" t="s">
        <v>190</v>
      </c>
      <c r="C149" s="66" t="s">
        <v>79</v>
      </c>
      <c r="D149" s="44">
        <v>48.4375</v>
      </c>
      <c r="E149" s="44">
        <v>48.604166666666664</v>
      </c>
      <c r="F149" s="44">
        <v>53.145833333333336</v>
      </c>
      <c r="G149" s="44">
        <v>56.4375</v>
      </c>
      <c r="H149" s="44">
        <v>54.68333333333333</v>
      </c>
      <c r="I149" s="44">
        <v>54.583333333333336</v>
      </c>
      <c r="J149" s="44">
        <v>53.729166666666664</v>
      </c>
      <c r="K149" s="44">
        <v>53.3</v>
      </c>
      <c r="L149" s="44">
        <v>43.604166666666664</v>
      </c>
      <c r="M149" s="44">
        <v>45.939999999999991</v>
      </c>
      <c r="N149" s="44">
        <v>47.26250000000001</v>
      </c>
      <c r="O149" s="44">
        <v>51.6</v>
      </c>
      <c r="P149" s="67">
        <f t="shared" si="4"/>
        <v>50.943958333333342</v>
      </c>
    </row>
    <row r="150" spans="1:16" s="11" customFormat="1" x14ac:dyDescent="0.25">
      <c r="A150" s="64"/>
      <c r="B150" s="36" t="s">
        <v>97</v>
      </c>
      <c r="C150" s="66" t="s">
        <v>63</v>
      </c>
      <c r="D150" s="44">
        <v>5.1166666666666654</v>
      </c>
      <c r="E150" s="44">
        <v>5</v>
      </c>
      <c r="F150" s="44">
        <v>5</v>
      </c>
      <c r="G150" s="44">
        <v>5.0625</v>
      </c>
      <c r="H150" s="44">
        <v>5.2666666666666666</v>
      </c>
      <c r="I150" s="44">
        <v>5</v>
      </c>
      <c r="J150" s="44">
        <v>5.125</v>
      </c>
      <c r="K150" s="44">
        <v>5.45</v>
      </c>
      <c r="L150" s="44">
        <v>5</v>
      </c>
      <c r="M150" s="44">
        <v>5</v>
      </c>
      <c r="N150" s="44">
        <v>5.1041666666666679</v>
      </c>
      <c r="O150" s="44">
        <v>5.6291666666666664</v>
      </c>
      <c r="P150" s="67">
        <f t="shared" si="4"/>
        <v>5.1461805555555555</v>
      </c>
    </row>
    <row r="151" spans="1:16" s="11" customFormat="1" ht="5.25" customHeight="1" x14ac:dyDescent="0.25">
      <c r="A151" s="15"/>
      <c r="B151" s="15"/>
      <c r="C151" s="23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P151" s="4"/>
    </row>
    <row r="152" spans="1:16" s="11" customFormat="1" x14ac:dyDescent="0.25">
      <c r="A152" s="7" t="s">
        <v>84</v>
      </c>
      <c r="B152" s="7"/>
      <c r="C152" s="10"/>
    </row>
    <row r="153" spans="1:16" s="11" customFormat="1" x14ac:dyDescent="0.25">
      <c r="A153" s="9" t="s">
        <v>91</v>
      </c>
      <c r="B153" s="9"/>
      <c r="C153" s="10"/>
    </row>
    <row r="154" spans="1:16" s="11" customFormat="1" x14ac:dyDescent="0.25">
      <c r="C154" s="10"/>
    </row>
    <row r="155" spans="1:16" s="11" customFormat="1" x14ac:dyDescent="0.25">
      <c r="C155" s="10"/>
      <c r="D155" s="24"/>
    </row>
    <row r="156" spans="1:16" s="11" customFormat="1" x14ac:dyDescent="0.25">
      <c r="C156" s="10"/>
    </row>
    <row r="157" spans="1:16" s="11" customFormat="1" x14ac:dyDescent="0.25">
      <c r="C157" s="10"/>
      <c r="D157" s="24"/>
    </row>
    <row r="158" spans="1:16" s="11" customFormat="1" x14ac:dyDescent="0.25">
      <c r="C158" s="10"/>
    </row>
    <row r="159" spans="1:16" s="11" customFormat="1" x14ac:dyDescent="0.25">
      <c r="C159" s="10"/>
    </row>
    <row r="160" spans="1:16" s="11" customFormat="1" x14ac:dyDescent="0.25">
      <c r="C160" s="10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3:15" s="11" customFormat="1" x14ac:dyDescent="0.25">
      <c r="C161" s="10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3:15" s="11" customFormat="1" x14ac:dyDescent="0.25">
      <c r="C162" s="10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3:15" s="11" customFormat="1" x14ac:dyDescent="0.25">
      <c r="C163" s="10"/>
    </row>
    <row r="164" spans="3:15" s="11" customFormat="1" x14ac:dyDescent="0.25">
      <c r="C164" s="10"/>
    </row>
    <row r="165" spans="3:15" s="11" customFormat="1" x14ac:dyDescent="0.25">
      <c r="C165" s="10"/>
    </row>
    <row r="166" spans="3:15" s="11" customFormat="1" x14ac:dyDescent="0.25">
      <c r="C166" s="10"/>
    </row>
    <row r="167" spans="3:15" s="11" customFormat="1" x14ac:dyDescent="0.25">
      <c r="C167" s="10"/>
    </row>
    <row r="168" spans="3:15" s="11" customFormat="1" x14ac:dyDescent="0.25">
      <c r="C168" s="10"/>
    </row>
    <row r="169" spans="3:15" s="11" customFormat="1" x14ac:dyDescent="0.25">
      <c r="C169" s="10"/>
    </row>
    <row r="170" spans="3:15" s="11" customFormat="1" x14ac:dyDescent="0.25">
      <c r="C170" s="10"/>
    </row>
    <row r="171" spans="3:15" s="11" customFormat="1" x14ac:dyDescent="0.25">
      <c r="C171" s="10"/>
    </row>
    <row r="172" spans="3:15" s="11" customFormat="1" x14ac:dyDescent="0.25">
      <c r="C172" s="10"/>
    </row>
    <row r="173" spans="3:15" s="11" customFormat="1" x14ac:dyDescent="0.25">
      <c r="C173" s="10"/>
    </row>
    <row r="174" spans="3:15" s="11" customFormat="1" x14ac:dyDescent="0.25">
      <c r="C174" s="10"/>
    </row>
    <row r="175" spans="3:15" s="11" customFormat="1" x14ac:dyDescent="0.25">
      <c r="C175" s="10"/>
    </row>
    <row r="176" spans="3:15" s="11" customFormat="1" x14ac:dyDescent="0.25">
      <c r="C176" s="10"/>
    </row>
    <row r="177" spans="1:20" s="11" customFormat="1" x14ac:dyDescent="0.25">
      <c r="C177" s="10"/>
    </row>
    <row r="178" spans="1:20" s="11" customFormat="1" x14ac:dyDescent="0.25">
      <c r="C178" s="10"/>
    </row>
    <row r="179" spans="1:20" s="11" customFormat="1" x14ac:dyDescent="0.25">
      <c r="C179" s="10"/>
    </row>
    <row r="180" spans="1:20" s="11" customFormat="1" x14ac:dyDescent="0.25">
      <c r="C180" s="10"/>
    </row>
    <row r="181" spans="1:20" s="11" customFormat="1" x14ac:dyDescent="0.25">
      <c r="C181" s="10"/>
    </row>
    <row r="182" spans="1:20" s="11" customFormat="1" x14ac:dyDescent="0.25">
      <c r="C182" s="10"/>
    </row>
    <row r="183" spans="1:20" s="11" customFormat="1" x14ac:dyDescent="0.25">
      <c r="C183" s="10"/>
    </row>
    <row r="184" spans="1:20" s="11" customFormat="1" x14ac:dyDescent="0.25">
      <c r="C184" s="10"/>
    </row>
    <row r="185" spans="1:20" s="11" customFormat="1" x14ac:dyDescent="0.25">
      <c r="C185" s="10"/>
    </row>
    <row r="186" spans="1:20" s="11" customFormat="1" x14ac:dyDescent="0.25">
      <c r="C186" s="10"/>
    </row>
    <row r="187" spans="1:20" x14ac:dyDescent="0.25">
      <c r="A187" s="11"/>
      <c r="B187" s="11"/>
      <c r="C187" s="10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1:20" x14ac:dyDescent="0.25">
      <c r="A188" s="11"/>
      <c r="B188" s="11"/>
      <c r="C188" s="10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92" spans="1:20" x14ac:dyDescent="0.25">
      <c r="T192" s="11" t="s">
        <v>83</v>
      </c>
    </row>
  </sheetData>
  <mergeCells count="41">
    <mergeCell ref="A137:A138"/>
    <mergeCell ref="A135:P135"/>
    <mergeCell ref="A148:A149"/>
    <mergeCell ref="A121:A126"/>
    <mergeCell ref="A128:A129"/>
    <mergeCell ref="A140:A143"/>
    <mergeCell ref="A144:A146"/>
    <mergeCell ref="A134:P134"/>
    <mergeCell ref="B137:B138"/>
    <mergeCell ref="A109:A112"/>
    <mergeCell ref="A113:A114"/>
    <mergeCell ref="A115:A116"/>
    <mergeCell ref="A118:A120"/>
    <mergeCell ref="A91:P91"/>
    <mergeCell ref="B94:B95"/>
    <mergeCell ref="A100:A105"/>
    <mergeCell ref="A107:A108"/>
    <mergeCell ref="A71:A72"/>
    <mergeCell ref="A75:A76"/>
    <mergeCell ref="A83:A84"/>
    <mergeCell ref="A97:A99"/>
    <mergeCell ref="A5:A6"/>
    <mergeCell ref="A94:A95"/>
    <mergeCell ref="A92:P92"/>
    <mergeCell ref="A34:A41"/>
    <mergeCell ref="A55:A58"/>
    <mergeCell ref="A59:A60"/>
    <mergeCell ref="A62:A63"/>
    <mergeCell ref="A64:A67"/>
    <mergeCell ref="A8:A10"/>
    <mergeCell ref="A14:A19"/>
    <mergeCell ref="A20:A21"/>
    <mergeCell ref="A25:A26"/>
    <mergeCell ref="B5:B6"/>
    <mergeCell ref="A50:A51"/>
    <mergeCell ref="B50:B51"/>
    <mergeCell ref="A2:P2"/>
    <mergeCell ref="A3:P3"/>
    <mergeCell ref="A47:P47"/>
    <mergeCell ref="A48:P48"/>
    <mergeCell ref="A28:A30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92"/>
  <sheetViews>
    <sheetView topLeftCell="A56" zoomScale="95" zoomScaleNormal="95" workbookViewId="0">
      <selection activeCell="D68" sqref="D68:O68"/>
    </sheetView>
  </sheetViews>
  <sheetFormatPr baseColWidth="10" defaultRowHeight="15" x14ac:dyDescent="0.25"/>
  <cols>
    <col min="1" max="2" width="25.42578125" customWidth="1"/>
    <col min="3" max="3" width="11.28515625" style="1" customWidth="1"/>
    <col min="4" max="15" width="8.5703125" customWidth="1"/>
    <col min="16" max="16" width="10.85546875" customWidth="1"/>
    <col min="17" max="33" width="11.42578125" style="11"/>
    <col min="258" max="258" width="25.42578125" customWidth="1"/>
    <col min="259" max="259" width="11.28515625" customWidth="1"/>
    <col min="260" max="271" width="8.5703125" customWidth="1"/>
    <col min="272" max="272" width="8" customWidth="1"/>
    <col min="514" max="514" width="25.42578125" customWidth="1"/>
    <col min="515" max="515" width="11.28515625" customWidth="1"/>
    <col min="516" max="527" width="8.5703125" customWidth="1"/>
    <col min="528" max="528" width="8" customWidth="1"/>
    <col min="770" max="770" width="25.42578125" customWidth="1"/>
    <col min="771" max="771" width="11.28515625" customWidth="1"/>
    <col min="772" max="783" width="8.5703125" customWidth="1"/>
    <col min="784" max="784" width="8" customWidth="1"/>
    <col min="1026" max="1026" width="25.42578125" customWidth="1"/>
    <col min="1027" max="1027" width="11.28515625" customWidth="1"/>
    <col min="1028" max="1039" width="8.5703125" customWidth="1"/>
    <col min="1040" max="1040" width="8" customWidth="1"/>
    <col min="1282" max="1282" width="25.42578125" customWidth="1"/>
    <col min="1283" max="1283" width="11.28515625" customWidth="1"/>
    <col min="1284" max="1295" width="8.5703125" customWidth="1"/>
    <col min="1296" max="1296" width="8" customWidth="1"/>
    <col min="1538" max="1538" width="25.42578125" customWidth="1"/>
    <col min="1539" max="1539" width="11.28515625" customWidth="1"/>
    <col min="1540" max="1551" width="8.5703125" customWidth="1"/>
    <col min="1552" max="1552" width="8" customWidth="1"/>
    <col min="1794" max="1794" width="25.42578125" customWidth="1"/>
    <col min="1795" max="1795" width="11.28515625" customWidth="1"/>
    <col min="1796" max="1807" width="8.5703125" customWidth="1"/>
    <col min="1808" max="1808" width="8" customWidth="1"/>
    <col min="2050" max="2050" width="25.42578125" customWidth="1"/>
    <col min="2051" max="2051" width="11.28515625" customWidth="1"/>
    <col min="2052" max="2063" width="8.5703125" customWidth="1"/>
    <col min="2064" max="2064" width="8" customWidth="1"/>
    <col min="2306" max="2306" width="25.42578125" customWidth="1"/>
    <col min="2307" max="2307" width="11.28515625" customWidth="1"/>
    <col min="2308" max="2319" width="8.5703125" customWidth="1"/>
    <col min="2320" max="2320" width="8" customWidth="1"/>
    <col min="2562" max="2562" width="25.42578125" customWidth="1"/>
    <col min="2563" max="2563" width="11.28515625" customWidth="1"/>
    <col min="2564" max="2575" width="8.5703125" customWidth="1"/>
    <col min="2576" max="2576" width="8" customWidth="1"/>
    <col min="2818" max="2818" width="25.42578125" customWidth="1"/>
    <col min="2819" max="2819" width="11.28515625" customWidth="1"/>
    <col min="2820" max="2831" width="8.5703125" customWidth="1"/>
    <col min="2832" max="2832" width="8" customWidth="1"/>
    <col min="3074" max="3074" width="25.42578125" customWidth="1"/>
    <col min="3075" max="3075" width="11.28515625" customWidth="1"/>
    <col min="3076" max="3087" width="8.5703125" customWidth="1"/>
    <col min="3088" max="3088" width="8" customWidth="1"/>
    <col min="3330" max="3330" width="25.42578125" customWidth="1"/>
    <col min="3331" max="3331" width="11.28515625" customWidth="1"/>
    <col min="3332" max="3343" width="8.5703125" customWidth="1"/>
    <col min="3344" max="3344" width="8" customWidth="1"/>
    <col min="3586" max="3586" width="25.42578125" customWidth="1"/>
    <col min="3587" max="3587" width="11.28515625" customWidth="1"/>
    <col min="3588" max="3599" width="8.5703125" customWidth="1"/>
    <col min="3600" max="3600" width="8" customWidth="1"/>
    <col min="3842" max="3842" width="25.42578125" customWidth="1"/>
    <col min="3843" max="3843" width="11.28515625" customWidth="1"/>
    <col min="3844" max="3855" width="8.5703125" customWidth="1"/>
    <col min="3856" max="3856" width="8" customWidth="1"/>
    <col min="4098" max="4098" width="25.42578125" customWidth="1"/>
    <col min="4099" max="4099" width="11.28515625" customWidth="1"/>
    <col min="4100" max="4111" width="8.5703125" customWidth="1"/>
    <col min="4112" max="4112" width="8" customWidth="1"/>
    <col min="4354" max="4354" width="25.42578125" customWidth="1"/>
    <col min="4355" max="4355" width="11.28515625" customWidth="1"/>
    <col min="4356" max="4367" width="8.5703125" customWidth="1"/>
    <col min="4368" max="4368" width="8" customWidth="1"/>
    <col min="4610" max="4610" width="25.42578125" customWidth="1"/>
    <col min="4611" max="4611" width="11.28515625" customWidth="1"/>
    <col min="4612" max="4623" width="8.5703125" customWidth="1"/>
    <col min="4624" max="4624" width="8" customWidth="1"/>
    <col min="4866" max="4866" width="25.42578125" customWidth="1"/>
    <col min="4867" max="4867" width="11.28515625" customWidth="1"/>
    <col min="4868" max="4879" width="8.5703125" customWidth="1"/>
    <col min="4880" max="4880" width="8" customWidth="1"/>
    <col min="5122" max="5122" width="25.42578125" customWidth="1"/>
    <col min="5123" max="5123" width="11.28515625" customWidth="1"/>
    <col min="5124" max="5135" width="8.5703125" customWidth="1"/>
    <col min="5136" max="5136" width="8" customWidth="1"/>
    <col min="5378" max="5378" width="25.42578125" customWidth="1"/>
    <col min="5379" max="5379" width="11.28515625" customWidth="1"/>
    <col min="5380" max="5391" width="8.5703125" customWidth="1"/>
    <col min="5392" max="5392" width="8" customWidth="1"/>
    <col min="5634" max="5634" width="25.42578125" customWidth="1"/>
    <col min="5635" max="5635" width="11.28515625" customWidth="1"/>
    <col min="5636" max="5647" width="8.5703125" customWidth="1"/>
    <col min="5648" max="5648" width="8" customWidth="1"/>
    <col min="5890" max="5890" width="25.42578125" customWidth="1"/>
    <col min="5891" max="5891" width="11.28515625" customWidth="1"/>
    <col min="5892" max="5903" width="8.5703125" customWidth="1"/>
    <col min="5904" max="5904" width="8" customWidth="1"/>
    <col min="6146" max="6146" width="25.42578125" customWidth="1"/>
    <col min="6147" max="6147" width="11.28515625" customWidth="1"/>
    <col min="6148" max="6159" width="8.5703125" customWidth="1"/>
    <col min="6160" max="6160" width="8" customWidth="1"/>
    <col min="6402" max="6402" width="25.42578125" customWidth="1"/>
    <col min="6403" max="6403" width="11.28515625" customWidth="1"/>
    <col min="6404" max="6415" width="8.5703125" customWidth="1"/>
    <col min="6416" max="6416" width="8" customWidth="1"/>
    <col min="6658" max="6658" width="25.42578125" customWidth="1"/>
    <col min="6659" max="6659" width="11.28515625" customWidth="1"/>
    <col min="6660" max="6671" width="8.5703125" customWidth="1"/>
    <col min="6672" max="6672" width="8" customWidth="1"/>
    <col min="6914" max="6914" width="25.42578125" customWidth="1"/>
    <col min="6915" max="6915" width="11.28515625" customWidth="1"/>
    <col min="6916" max="6927" width="8.5703125" customWidth="1"/>
    <col min="6928" max="6928" width="8" customWidth="1"/>
    <col min="7170" max="7170" width="25.42578125" customWidth="1"/>
    <col min="7171" max="7171" width="11.28515625" customWidth="1"/>
    <col min="7172" max="7183" width="8.5703125" customWidth="1"/>
    <col min="7184" max="7184" width="8" customWidth="1"/>
    <col min="7426" max="7426" width="25.42578125" customWidth="1"/>
    <col min="7427" max="7427" width="11.28515625" customWidth="1"/>
    <col min="7428" max="7439" width="8.5703125" customWidth="1"/>
    <col min="7440" max="7440" width="8" customWidth="1"/>
    <col min="7682" max="7682" width="25.42578125" customWidth="1"/>
    <col min="7683" max="7683" width="11.28515625" customWidth="1"/>
    <col min="7684" max="7695" width="8.5703125" customWidth="1"/>
    <col min="7696" max="7696" width="8" customWidth="1"/>
    <col min="7938" max="7938" width="25.42578125" customWidth="1"/>
    <col min="7939" max="7939" width="11.28515625" customWidth="1"/>
    <col min="7940" max="7951" width="8.5703125" customWidth="1"/>
    <col min="7952" max="7952" width="8" customWidth="1"/>
    <col min="8194" max="8194" width="25.42578125" customWidth="1"/>
    <col min="8195" max="8195" width="11.28515625" customWidth="1"/>
    <col min="8196" max="8207" width="8.5703125" customWidth="1"/>
    <col min="8208" max="8208" width="8" customWidth="1"/>
    <col min="8450" max="8450" width="25.42578125" customWidth="1"/>
    <col min="8451" max="8451" width="11.28515625" customWidth="1"/>
    <col min="8452" max="8463" width="8.5703125" customWidth="1"/>
    <col min="8464" max="8464" width="8" customWidth="1"/>
    <col min="8706" max="8706" width="25.42578125" customWidth="1"/>
    <col min="8707" max="8707" width="11.28515625" customWidth="1"/>
    <col min="8708" max="8719" width="8.5703125" customWidth="1"/>
    <col min="8720" max="8720" width="8" customWidth="1"/>
    <col min="8962" max="8962" width="25.42578125" customWidth="1"/>
    <col min="8963" max="8963" width="11.28515625" customWidth="1"/>
    <col min="8964" max="8975" width="8.5703125" customWidth="1"/>
    <col min="8976" max="8976" width="8" customWidth="1"/>
    <col min="9218" max="9218" width="25.42578125" customWidth="1"/>
    <col min="9219" max="9219" width="11.28515625" customWidth="1"/>
    <col min="9220" max="9231" width="8.5703125" customWidth="1"/>
    <col min="9232" max="9232" width="8" customWidth="1"/>
    <col min="9474" max="9474" width="25.42578125" customWidth="1"/>
    <col min="9475" max="9475" width="11.28515625" customWidth="1"/>
    <col min="9476" max="9487" width="8.5703125" customWidth="1"/>
    <col min="9488" max="9488" width="8" customWidth="1"/>
    <col min="9730" max="9730" width="25.42578125" customWidth="1"/>
    <col min="9731" max="9731" width="11.28515625" customWidth="1"/>
    <col min="9732" max="9743" width="8.5703125" customWidth="1"/>
    <col min="9744" max="9744" width="8" customWidth="1"/>
    <col min="9986" max="9986" width="25.42578125" customWidth="1"/>
    <col min="9987" max="9987" width="11.28515625" customWidth="1"/>
    <col min="9988" max="9999" width="8.5703125" customWidth="1"/>
    <col min="10000" max="10000" width="8" customWidth="1"/>
    <col min="10242" max="10242" width="25.42578125" customWidth="1"/>
    <col min="10243" max="10243" width="11.28515625" customWidth="1"/>
    <col min="10244" max="10255" width="8.5703125" customWidth="1"/>
    <col min="10256" max="10256" width="8" customWidth="1"/>
    <col min="10498" max="10498" width="25.42578125" customWidth="1"/>
    <col min="10499" max="10499" width="11.28515625" customWidth="1"/>
    <col min="10500" max="10511" width="8.5703125" customWidth="1"/>
    <col min="10512" max="10512" width="8" customWidth="1"/>
    <col min="10754" max="10754" width="25.42578125" customWidth="1"/>
    <col min="10755" max="10755" width="11.28515625" customWidth="1"/>
    <col min="10756" max="10767" width="8.5703125" customWidth="1"/>
    <col min="10768" max="10768" width="8" customWidth="1"/>
    <col min="11010" max="11010" width="25.42578125" customWidth="1"/>
    <col min="11011" max="11011" width="11.28515625" customWidth="1"/>
    <col min="11012" max="11023" width="8.5703125" customWidth="1"/>
    <col min="11024" max="11024" width="8" customWidth="1"/>
    <col min="11266" max="11266" width="25.42578125" customWidth="1"/>
    <col min="11267" max="11267" width="11.28515625" customWidth="1"/>
    <col min="11268" max="11279" width="8.5703125" customWidth="1"/>
    <col min="11280" max="11280" width="8" customWidth="1"/>
    <col min="11522" max="11522" width="25.42578125" customWidth="1"/>
    <col min="11523" max="11523" width="11.28515625" customWidth="1"/>
    <col min="11524" max="11535" width="8.5703125" customWidth="1"/>
    <col min="11536" max="11536" width="8" customWidth="1"/>
    <col min="11778" max="11778" width="25.42578125" customWidth="1"/>
    <col min="11779" max="11779" width="11.28515625" customWidth="1"/>
    <col min="11780" max="11791" width="8.5703125" customWidth="1"/>
    <col min="11792" max="11792" width="8" customWidth="1"/>
    <col min="12034" max="12034" width="25.42578125" customWidth="1"/>
    <col min="12035" max="12035" width="11.28515625" customWidth="1"/>
    <col min="12036" max="12047" width="8.5703125" customWidth="1"/>
    <col min="12048" max="12048" width="8" customWidth="1"/>
    <col min="12290" max="12290" width="25.42578125" customWidth="1"/>
    <col min="12291" max="12291" width="11.28515625" customWidth="1"/>
    <col min="12292" max="12303" width="8.5703125" customWidth="1"/>
    <col min="12304" max="12304" width="8" customWidth="1"/>
    <col min="12546" max="12546" width="25.42578125" customWidth="1"/>
    <col min="12547" max="12547" width="11.28515625" customWidth="1"/>
    <col min="12548" max="12559" width="8.5703125" customWidth="1"/>
    <col min="12560" max="12560" width="8" customWidth="1"/>
    <col min="12802" max="12802" width="25.42578125" customWidth="1"/>
    <col min="12803" max="12803" width="11.28515625" customWidth="1"/>
    <col min="12804" max="12815" width="8.5703125" customWidth="1"/>
    <col min="12816" max="12816" width="8" customWidth="1"/>
    <col min="13058" max="13058" width="25.42578125" customWidth="1"/>
    <col min="13059" max="13059" width="11.28515625" customWidth="1"/>
    <col min="13060" max="13071" width="8.5703125" customWidth="1"/>
    <col min="13072" max="13072" width="8" customWidth="1"/>
    <col min="13314" max="13314" width="25.42578125" customWidth="1"/>
    <col min="13315" max="13315" width="11.28515625" customWidth="1"/>
    <col min="13316" max="13327" width="8.5703125" customWidth="1"/>
    <col min="13328" max="13328" width="8" customWidth="1"/>
    <col min="13570" max="13570" width="25.42578125" customWidth="1"/>
    <col min="13571" max="13571" width="11.28515625" customWidth="1"/>
    <col min="13572" max="13583" width="8.5703125" customWidth="1"/>
    <col min="13584" max="13584" width="8" customWidth="1"/>
    <col min="13826" max="13826" width="25.42578125" customWidth="1"/>
    <col min="13827" max="13827" width="11.28515625" customWidth="1"/>
    <col min="13828" max="13839" width="8.5703125" customWidth="1"/>
    <col min="13840" max="13840" width="8" customWidth="1"/>
    <col min="14082" max="14082" width="25.42578125" customWidth="1"/>
    <col min="14083" max="14083" width="11.28515625" customWidth="1"/>
    <col min="14084" max="14095" width="8.5703125" customWidth="1"/>
    <col min="14096" max="14096" width="8" customWidth="1"/>
    <col min="14338" max="14338" width="25.42578125" customWidth="1"/>
    <col min="14339" max="14339" width="11.28515625" customWidth="1"/>
    <col min="14340" max="14351" width="8.5703125" customWidth="1"/>
    <col min="14352" max="14352" width="8" customWidth="1"/>
    <col min="14594" max="14594" width="25.42578125" customWidth="1"/>
    <col min="14595" max="14595" width="11.28515625" customWidth="1"/>
    <col min="14596" max="14607" width="8.5703125" customWidth="1"/>
    <col min="14608" max="14608" width="8" customWidth="1"/>
    <col min="14850" max="14850" width="25.42578125" customWidth="1"/>
    <col min="14851" max="14851" width="11.28515625" customWidth="1"/>
    <col min="14852" max="14863" width="8.5703125" customWidth="1"/>
    <col min="14864" max="14864" width="8" customWidth="1"/>
    <col min="15106" max="15106" width="25.42578125" customWidth="1"/>
    <col min="15107" max="15107" width="11.28515625" customWidth="1"/>
    <col min="15108" max="15119" width="8.5703125" customWidth="1"/>
    <col min="15120" max="15120" width="8" customWidth="1"/>
    <col min="15362" max="15362" width="25.42578125" customWidth="1"/>
    <col min="15363" max="15363" width="11.28515625" customWidth="1"/>
    <col min="15364" max="15375" width="8.5703125" customWidth="1"/>
    <col min="15376" max="15376" width="8" customWidth="1"/>
    <col min="15618" max="15618" width="25.42578125" customWidth="1"/>
    <col min="15619" max="15619" width="11.28515625" customWidth="1"/>
    <col min="15620" max="15631" width="8.5703125" customWidth="1"/>
    <col min="15632" max="15632" width="8" customWidth="1"/>
    <col min="15874" max="15874" width="25.42578125" customWidth="1"/>
    <col min="15875" max="15875" width="11.28515625" customWidth="1"/>
    <col min="15876" max="15887" width="8.5703125" customWidth="1"/>
    <col min="15888" max="15888" width="8" customWidth="1"/>
    <col min="16130" max="16130" width="25.42578125" customWidth="1"/>
    <col min="16131" max="16131" width="11.28515625" customWidth="1"/>
    <col min="16132" max="16143" width="8.5703125" customWidth="1"/>
    <col min="16144" max="16144" width="8" customWidth="1"/>
  </cols>
  <sheetData>
    <row r="1" spans="1:16" s="11" customFormat="1" x14ac:dyDescent="0.25">
      <c r="C1" s="10"/>
      <c r="P1" s="130" t="s">
        <v>66</v>
      </c>
    </row>
    <row r="2" spans="1:16" ht="17.25" x14ac:dyDescent="0.3">
      <c r="A2" s="686" t="s">
        <v>78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</row>
    <row r="3" spans="1:16" ht="24.75" customHeight="1" x14ac:dyDescent="0.3">
      <c r="A3" s="686" t="s">
        <v>86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</row>
    <row r="4" spans="1:16" s="11" customFormat="1" ht="6.75" customHeight="1" x14ac:dyDescent="0.25">
      <c r="A4" s="8"/>
      <c r="B4" s="8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.75" customHeight="1" x14ac:dyDescent="0.25">
      <c r="A5" s="715" t="s">
        <v>0</v>
      </c>
      <c r="B5" s="717" t="s">
        <v>192</v>
      </c>
      <c r="C5" s="639" t="s">
        <v>41</v>
      </c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40"/>
    </row>
    <row r="6" spans="1:16" ht="15.75" customHeight="1" x14ac:dyDescent="0.25">
      <c r="A6" s="716"/>
      <c r="B6" s="718"/>
      <c r="C6" s="641" t="s">
        <v>85</v>
      </c>
      <c r="D6" s="641" t="s">
        <v>1</v>
      </c>
      <c r="E6" s="641" t="s">
        <v>2</v>
      </c>
      <c r="F6" s="641" t="s">
        <v>3</v>
      </c>
      <c r="G6" s="641" t="s">
        <v>4</v>
      </c>
      <c r="H6" s="641" t="s">
        <v>5</v>
      </c>
      <c r="I6" s="641" t="s">
        <v>6</v>
      </c>
      <c r="J6" s="641" t="s">
        <v>7</v>
      </c>
      <c r="K6" s="641" t="s">
        <v>8</v>
      </c>
      <c r="L6" s="641" t="s">
        <v>9</v>
      </c>
      <c r="M6" s="641" t="s">
        <v>10</v>
      </c>
      <c r="N6" s="641" t="s">
        <v>11</v>
      </c>
      <c r="O6" s="641" t="s">
        <v>12</v>
      </c>
      <c r="P6" s="642" t="s">
        <v>13</v>
      </c>
    </row>
    <row r="7" spans="1:16" s="11" customFormat="1" ht="17.25" customHeight="1" x14ac:dyDescent="0.25">
      <c r="A7" s="645" t="s">
        <v>42</v>
      </c>
      <c r="B7" s="645"/>
      <c r="C7" s="2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4"/>
    </row>
    <row r="8" spans="1:16" s="11" customFormat="1" ht="17.25" customHeight="1" x14ac:dyDescent="0.25">
      <c r="A8" s="683" t="s">
        <v>100</v>
      </c>
      <c r="B8" s="36" t="s">
        <v>101</v>
      </c>
      <c r="C8" s="66" t="s">
        <v>79</v>
      </c>
      <c r="D8" s="44">
        <v>23.901515151515152</v>
      </c>
      <c r="E8" s="44">
        <v>23.575757575757574</v>
      </c>
      <c r="F8" s="44">
        <v>23.553571428571427</v>
      </c>
      <c r="G8" s="44">
        <v>24.068181818181817</v>
      </c>
      <c r="H8" s="44">
        <v>24.033333333333335</v>
      </c>
      <c r="I8" s="44">
        <v>23.916666666666668</v>
      </c>
      <c r="J8" s="44">
        <v>23.979166666666668</v>
      </c>
      <c r="K8" s="44">
        <v>24.066666666666666</v>
      </c>
      <c r="L8" s="44">
        <v>23.979166666666668</v>
      </c>
      <c r="M8" s="44">
        <v>24.4375</v>
      </c>
      <c r="N8" s="44">
        <v>24.645833333333332</v>
      </c>
      <c r="O8" s="44">
        <v>24.256944444444446</v>
      </c>
      <c r="P8" s="67">
        <f>AVERAGE(D8:O8)</f>
        <v>24.034525312650313</v>
      </c>
    </row>
    <row r="9" spans="1:16" s="11" customFormat="1" ht="17.25" customHeight="1" x14ac:dyDescent="0.25">
      <c r="A9" s="684"/>
      <c r="B9" s="36" t="s">
        <v>102</v>
      </c>
      <c r="C9" s="66" t="s">
        <v>79</v>
      </c>
      <c r="D9" s="44">
        <v>21.757575757575758</v>
      </c>
      <c r="E9" s="44">
        <v>21.666666666666661</v>
      </c>
      <c r="F9" s="44">
        <v>21.791666666666668</v>
      </c>
      <c r="G9" s="44">
        <v>22.181818181818183</v>
      </c>
      <c r="H9" s="44">
        <v>21.666666666666668</v>
      </c>
      <c r="I9" s="44">
        <v>21.666666666666668</v>
      </c>
      <c r="J9" s="44">
        <v>21.763888888888889</v>
      </c>
      <c r="K9" s="44">
        <v>21.883333333333333</v>
      </c>
      <c r="L9" s="44">
        <v>21.729166666666668</v>
      </c>
      <c r="M9" s="44">
        <v>22.083333333333332</v>
      </c>
      <c r="N9" s="44">
        <v>22.291666666666668</v>
      </c>
      <c r="O9" s="44">
        <v>21.770833333333332</v>
      </c>
      <c r="P9" s="67">
        <f t="shared" ref="P9:P77" si="0">AVERAGE(D9:O9)</f>
        <v>21.854440235690234</v>
      </c>
    </row>
    <row r="10" spans="1:16" s="11" customFormat="1" ht="17.25" customHeight="1" x14ac:dyDescent="0.25">
      <c r="A10" s="685"/>
      <c r="B10" s="36" t="s">
        <v>103</v>
      </c>
      <c r="C10" s="66" t="s">
        <v>79</v>
      </c>
      <c r="D10" s="44">
        <v>18.780303030303031</v>
      </c>
      <c r="E10" s="44">
        <v>18.787878787878785</v>
      </c>
      <c r="F10" s="44">
        <v>18.702380952380956</v>
      </c>
      <c r="G10" s="44">
        <v>18.90909090909091</v>
      </c>
      <c r="H10" s="44">
        <v>18.783333333333335</v>
      </c>
      <c r="I10" s="44">
        <v>18.791666666666668</v>
      </c>
      <c r="J10" s="44">
        <v>18.729166666666668</v>
      </c>
      <c r="K10" s="44">
        <v>18.583333333333332</v>
      </c>
      <c r="L10" s="44">
        <v>18.770833333333332</v>
      </c>
      <c r="M10" s="44">
        <v>19.1875</v>
      </c>
      <c r="N10" s="44">
        <v>19.083333333333332</v>
      </c>
      <c r="O10" s="44">
        <v>18.729166666666668</v>
      </c>
      <c r="P10" s="67">
        <f t="shared" si="0"/>
        <v>18.819832251082254</v>
      </c>
    </row>
    <row r="11" spans="1:16" s="11" customFormat="1" ht="17.25" customHeight="1" x14ac:dyDescent="0.25">
      <c r="A11" s="64"/>
      <c r="B11" s="36" t="s">
        <v>15</v>
      </c>
      <c r="C11" s="66" t="s">
        <v>79</v>
      </c>
      <c r="D11" s="44">
        <v>11.84848484848485</v>
      </c>
      <c r="E11" s="44">
        <v>12.242424242424244</v>
      </c>
      <c r="F11" s="44">
        <v>14.130952380952381</v>
      </c>
      <c r="G11" s="44">
        <v>14.772727272727273</v>
      </c>
      <c r="H11" s="44">
        <v>17.588888888888889</v>
      </c>
      <c r="I11" s="44">
        <v>16.243055555555557</v>
      </c>
      <c r="J11" s="44">
        <v>14.277777777777779</v>
      </c>
      <c r="K11" s="44">
        <v>14.122222222222218</v>
      </c>
      <c r="L11" s="44">
        <v>13.409722222222221</v>
      </c>
      <c r="M11" s="44">
        <v>12.666666666666666</v>
      </c>
      <c r="N11" s="44">
        <v>12.694444444444445</v>
      </c>
      <c r="O11" s="44">
        <v>12.597222222222223</v>
      </c>
      <c r="P11" s="67">
        <f t="shared" si="0"/>
        <v>13.882882395382396</v>
      </c>
    </row>
    <row r="12" spans="1:16" s="11" customFormat="1" ht="27" customHeight="1" x14ac:dyDescent="0.25">
      <c r="A12" s="645" t="s">
        <v>44</v>
      </c>
      <c r="B12" s="73"/>
      <c r="C12" s="2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4"/>
    </row>
    <row r="13" spans="1:16" s="11" customFormat="1" ht="17.25" customHeight="1" x14ac:dyDescent="0.25">
      <c r="A13" s="683" t="s">
        <v>104</v>
      </c>
      <c r="B13" s="36" t="s">
        <v>105</v>
      </c>
      <c r="C13" s="66" t="s">
        <v>79</v>
      </c>
      <c r="D13" s="44">
        <v>45.515151515151516</v>
      </c>
      <c r="E13" s="44">
        <v>45.696969696969695</v>
      </c>
      <c r="F13" s="44">
        <v>47.505952380952372</v>
      </c>
      <c r="G13" s="44">
        <v>46.272727272727273</v>
      </c>
      <c r="H13" s="44">
        <v>45.1</v>
      </c>
      <c r="I13" s="44">
        <v>45.0625</v>
      </c>
      <c r="J13" s="44">
        <v>46.31944444444445</v>
      </c>
      <c r="K13" s="44">
        <v>46.55</v>
      </c>
      <c r="L13" s="44">
        <v>47.25</v>
      </c>
      <c r="M13" s="44">
        <v>48.75</v>
      </c>
      <c r="N13" s="44">
        <v>51.604166666666664</v>
      </c>
      <c r="O13" s="44">
        <v>55.638888888888886</v>
      </c>
      <c r="P13" s="67">
        <f t="shared" si="0"/>
        <v>47.605483405483405</v>
      </c>
    </row>
    <row r="14" spans="1:16" s="11" customFormat="1" ht="17.25" customHeight="1" x14ac:dyDescent="0.25">
      <c r="A14" s="684"/>
      <c r="B14" s="36" t="s">
        <v>106</v>
      </c>
      <c r="C14" s="66" t="s">
        <v>79</v>
      </c>
      <c r="D14" s="44">
        <v>48.712121212121218</v>
      </c>
      <c r="E14" s="44">
        <v>48.333333333333329</v>
      </c>
      <c r="F14" s="44">
        <v>48.547619047619051</v>
      </c>
      <c r="G14" s="44">
        <v>49.363636363636367</v>
      </c>
      <c r="H14" s="44">
        <v>48.68333333333333</v>
      </c>
      <c r="I14" s="44">
        <v>48.25</v>
      </c>
      <c r="J14" s="44">
        <v>48.784722222222221</v>
      </c>
      <c r="K14" s="44">
        <v>48.366666666666667</v>
      </c>
      <c r="L14" s="44">
        <v>47.729166666666664</v>
      </c>
      <c r="M14" s="44">
        <v>49.395833333333336</v>
      </c>
      <c r="N14" s="44">
        <v>50.291666666666664</v>
      </c>
      <c r="O14" s="44">
        <v>52.722222222222221</v>
      </c>
      <c r="P14" s="67">
        <f t="shared" si="0"/>
        <v>49.098360088985089</v>
      </c>
    </row>
    <row r="15" spans="1:16" s="11" customFormat="1" ht="17.25" customHeight="1" x14ac:dyDescent="0.25">
      <c r="A15" s="684"/>
      <c r="B15" s="36" t="s">
        <v>107</v>
      </c>
      <c r="C15" s="66" t="s">
        <v>79</v>
      </c>
      <c r="D15" s="44">
        <v>39.818181818181813</v>
      </c>
      <c r="E15" s="44">
        <v>40.151515151515156</v>
      </c>
      <c r="F15" s="44">
        <v>40.535714285714285</v>
      </c>
      <c r="G15" s="44">
        <v>40.113636363636367</v>
      </c>
      <c r="H15" s="44">
        <v>39.31666666666667</v>
      </c>
      <c r="I15" s="44">
        <v>39.208333333333336</v>
      </c>
      <c r="J15" s="44">
        <v>39.25</v>
      </c>
      <c r="K15" s="44">
        <v>39.6</v>
      </c>
      <c r="L15" s="44">
        <v>39.354166666666664</v>
      </c>
      <c r="M15" s="44">
        <v>39.5625</v>
      </c>
      <c r="N15" s="44">
        <v>40.895833333333336</v>
      </c>
      <c r="O15" s="44">
        <v>40.576388888888893</v>
      </c>
      <c r="P15" s="67">
        <f t="shared" si="0"/>
        <v>39.865244708994716</v>
      </c>
    </row>
    <row r="16" spans="1:16" s="11" customFormat="1" ht="17.25" customHeight="1" x14ac:dyDescent="0.25">
      <c r="A16" s="684"/>
      <c r="B16" s="36" t="s">
        <v>108</v>
      </c>
      <c r="C16" s="66" t="s">
        <v>79</v>
      </c>
      <c r="D16" s="44">
        <v>47.378787878787875</v>
      </c>
      <c r="E16" s="44">
        <v>46.545454545454547</v>
      </c>
      <c r="F16" s="44">
        <v>49.547619047619044</v>
      </c>
      <c r="G16" s="44">
        <v>50.416666666666671</v>
      </c>
      <c r="H16" s="44">
        <v>50.016666666666666</v>
      </c>
      <c r="I16" s="44">
        <v>49.0625</v>
      </c>
      <c r="J16" s="44">
        <v>48.861111111111107</v>
      </c>
      <c r="K16" s="44">
        <v>47.93333333333333</v>
      </c>
      <c r="L16" s="44">
        <v>48.958333333333336</v>
      </c>
      <c r="M16" s="44">
        <v>47.763888888888893</v>
      </c>
      <c r="N16" s="44">
        <v>48.3125</v>
      </c>
      <c r="O16" s="44">
        <v>49.194444444444436</v>
      </c>
      <c r="P16" s="67">
        <f t="shared" si="0"/>
        <v>48.665942159692158</v>
      </c>
    </row>
    <row r="17" spans="1:17" s="11" customFormat="1" ht="17.25" customHeight="1" x14ac:dyDescent="0.25">
      <c r="A17" s="684"/>
      <c r="B17" s="36" t="s">
        <v>109</v>
      </c>
      <c r="C17" s="66" t="s">
        <v>79</v>
      </c>
      <c r="D17" s="44">
        <v>48</v>
      </c>
      <c r="E17" s="44">
        <v>43.000000000000007</v>
      </c>
      <c r="F17" s="44">
        <v>45.972222222222229</v>
      </c>
      <c r="G17" s="44">
        <v>42.870370370370367</v>
      </c>
      <c r="H17" s="44">
        <v>44.755555555555553</v>
      </c>
      <c r="I17" s="44">
        <v>42.916666666666664</v>
      </c>
      <c r="J17" s="44">
        <v>46.25</v>
      </c>
      <c r="K17" s="44">
        <v>43.5</v>
      </c>
      <c r="L17" s="44">
        <v>46.222222222222229</v>
      </c>
      <c r="M17" s="44">
        <v>48.395833333333336</v>
      </c>
      <c r="N17" s="44">
        <v>49.625</v>
      </c>
      <c r="O17" s="44">
        <v>45</v>
      </c>
      <c r="P17" s="67">
        <f t="shared" si="0"/>
        <v>45.542322530864197</v>
      </c>
    </row>
    <row r="18" spans="1:17" s="11" customFormat="1" ht="17.25" customHeight="1" x14ac:dyDescent="0.25">
      <c r="A18" s="685"/>
      <c r="B18" s="36" t="s">
        <v>110</v>
      </c>
      <c r="C18" s="66" t="s">
        <v>79</v>
      </c>
      <c r="D18" s="44">
        <v>45.530303030303024</v>
      </c>
      <c r="E18" s="44">
        <v>44.18181818181818</v>
      </c>
      <c r="F18" s="44">
        <v>45.505952380952387</v>
      </c>
      <c r="G18" s="44">
        <v>45.522727272727273</v>
      </c>
      <c r="H18" s="44">
        <v>43.31666666666667</v>
      </c>
      <c r="I18" s="44">
        <v>42.520833333333336</v>
      </c>
      <c r="J18" s="44">
        <v>42.395833333333336</v>
      </c>
      <c r="K18" s="44">
        <v>41.583333333333336</v>
      </c>
      <c r="L18" s="44">
        <v>41.583333333333336</v>
      </c>
      <c r="M18" s="44">
        <v>41.020833333333336</v>
      </c>
      <c r="N18" s="44">
        <v>41.5</v>
      </c>
      <c r="O18" s="44">
        <v>41.020833333333336</v>
      </c>
      <c r="P18" s="67">
        <f t="shared" si="0"/>
        <v>42.973538961038962</v>
      </c>
    </row>
    <row r="19" spans="1:17" s="11" customFormat="1" ht="17.25" customHeight="1" x14ac:dyDescent="0.25">
      <c r="A19" s="683" t="s">
        <v>111</v>
      </c>
      <c r="B19" s="36" t="s">
        <v>112</v>
      </c>
      <c r="C19" s="66" t="s">
        <v>79</v>
      </c>
      <c r="D19" s="44">
        <v>65</v>
      </c>
      <c r="E19" s="44">
        <v>66.666666666666671</v>
      </c>
      <c r="F19" s="44">
        <v>63.452380952380956</v>
      </c>
      <c r="G19" s="44">
        <v>77.575757575757578</v>
      </c>
      <c r="H19" s="44">
        <v>76.055555555555571</v>
      </c>
      <c r="I19" s="44">
        <v>83.055555555555557</v>
      </c>
      <c r="J19" s="44">
        <v>70.9375</v>
      </c>
      <c r="K19" s="44">
        <v>77.25</v>
      </c>
      <c r="L19" s="44">
        <v>88.263888888888872</v>
      </c>
      <c r="M19" s="44">
        <v>104.16666666666667</v>
      </c>
      <c r="N19" s="44">
        <v>90.034722222222229</v>
      </c>
      <c r="O19" s="44">
        <v>59.270833333333336</v>
      </c>
      <c r="P19" s="67">
        <f t="shared" si="0"/>
        <v>76.810793951418958</v>
      </c>
    </row>
    <row r="20" spans="1:17" s="11" customFormat="1" ht="17.25" customHeight="1" x14ac:dyDescent="0.25">
      <c r="A20" s="685"/>
      <c r="B20" s="36" t="s">
        <v>113</v>
      </c>
      <c r="C20" s="66" t="s">
        <v>79</v>
      </c>
      <c r="D20" s="44">
        <v>20.454545454545453</v>
      </c>
      <c r="E20" s="44">
        <v>25.454545454545499</v>
      </c>
      <c r="F20" s="44">
        <v>22.714285714285715</v>
      </c>
      <c r="G20" s="44">
        <v>27.90909090909091</v>
      </c>
      <c r="H20" s="44">
        <v>22.733333333333334</v>
      </c>
      <c r="I20" s="44">
        <v>18.5</v>
      </c>
      <c r="J20" s="44">
        <v>20.083333333333332</v>
      </c>
      <c r="K20" s="44">
        <v>20.2</v>
      </c>
      <c r="L20" s="44">
        <v>23</v>
      </c>
      <c r="M20" s="44">
        <v>26.875</v>
      </c>
      <c r="N20" s="44">
        <v>25.833333333333332</v>
      </c>
      <c r="O20" s="44">
        <v>22.416666666666668</v>
      </c>
      <c r="P20" s="67">
        <f t="shared" si="0"/>
        <v>23.014511183261188</v>
      </c>
    </row>
    <row r="21" spans="1:17" s="11" customFormat="1" ht="6" customHeight="1" x14ac:dyDescent="0.25">
      <c r="A21" s="138"/>
      <c r="B21" s="138"/>
      <c r="C21" s="2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4"/>
    </row>
    <row r="22" spans="1:17" s="11" customFormat="1" ht="17.25" customHeight="1" x14ac:dyDescent="0.25">
      <c r="A22" s="645" t="s">
        <v>45</v>
      </c>
      <c r="B22" s="645"/>
      <c r="C22" s="2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4"/>
    </row>
    <row r="23" spans="1:17" s="11" customFormat="1" ht="17.25" customHeight="1" x14ac:dyDescent="0.25">
      <c r="A23" s="64"/>
      <c r="B23" s="36" t="s">
        <v>16</v>
      </c>
      <c r="C23" s="66" t="s">
        <v>79</v>
      </c>
      <c r="D23" s="44">
        <v>12.303030303030301</v>
      </c>
      <c r="E23" s="44">
        <v>14.545454545454543</v>
      </c>
      <c r="F23" s="44">
        <v>18.898809523809522</v>
      </c>
      <c r="G23" s="44">
        <v>24.136363636363637</v>
      </c>
      <c r="H23" s="44">
        <v>14.683333333333334</v>
      </c>
      <c r="I23" s="44">
        <v>11.916666666666666</v>
      </c>
      <c r="J23" s="44">
        <v>12.576388888888888</v>
      </c>
      <c r="K23" s="44">
        <v>11.816666666666666</v>
      </c>
      <c r="L23" s="44">
        <v>12.229166666666666</v>
      </c>
      <c r="M23" s="44">
        <v>11.645833333333334</v>
      </c>
      <c r="N23" s="44">
        <v>12.666666666666666</v>
      </c>
      <c r="O23" s="44">
        <v>13.777777777777779</v>
      </c>
      <c r="P23" s="67">
        <f t="shared" si="0"/>
        <v>14.266346500721498</v>
      </c>
    </row>
    <row r="24" spans="1:17" s="11" customFormat="1" ht="17.25" customHeight="1" x14ac:dyDescent="0.25">
      <c r="A24" s="710" t="s">
        <v>17</v>
      </c>
      <c r="B24" s="36" t="s">
        <v>70</v>
      </c>
      <c r="C24" s="66" t="s">
        <v>79</v>
      </c>
      <c r="D24" s="44">
        <v>17.348484848484848</v>
      </c>
      <c r="E24" s="44">
        <v>23.803030303030301</v>
      </c>
      <c r="F24" s="44">
        <v>20.964285714285712</v>
      </c>
      <c r="G24" s="44">
        <v>24.098484848484848</v>
      </c>
      <c r="H24" s="44">
        <v>24.233333333333334</v>
      </c>
      <c r="I24" s="44">
        <v>23.875</v>
      </c>
      <c r="J24" s="44">
        <v>24.138888888888886</v>
      </c>
      <c r="K24" s="44">
        <v>28.561111111111114</v>
      </c>
      <c r="L24" s="44">
        <v>25.555555555555554</v>
      </c>
      <c r="M24" s="44">
        <v>26.027777777777775</v>
      </c>
      <c r="N24" s="44">
        <v>25.8125</v>
      </c>
      <c r="O24" s="44">
        <v>23.75</v>
      </c>
      <c r="P24" s="67">
        <f>AVERAGE(D24:O24)</f>
        <v>24.014037698412693</v>
      </c>
    </row>
    <row r="25" spans="1:17" s="11" customFormat="1" ht="17.25" customHeight="1" x14ac:dyDescent="0.25">
      <c r="A25" s="710"/>
      <c r="B25" s="36" t="s">
        <v>71</v>
      </c>
      <c r="C25" s="66" t="s">
        <v>79</v>
      </c>
      <c r="D25" s="44">
        <v>31.734848484848488</v>
      </c>
      <c r="E25" s="44">
        <v>32.484848484848492</v>
      </c>
      <c r="F25" s="44">
        <v>37.68452380952381</v>
      </c>
      <c r="G25" s="44">
        <v>43.06666666666667</v>
      </c>
      <c r="H25" s="44">
        <v>38.55555555555555</v>
      </c>
      <c r="I25" s="44">
        <v>34.5</v>
      </c>
      <c r="J25" s="44">
        <v>31.256944444444443</v>
      </c>
      <c r="K25" s="44">
        <v>31.961111111111112</v>
      </c>
      <c r="L25" s="44">
        <v>32.604166666666664</v>
      </c>
      <c r="M25" s="44">
        <v>32.444444444444443</v>
      </c>
      <c r="N25" s="44">
        <v>31.284722222222218</v>
      </c>
      <c r="O25" s="44">
        <v>32.020833333333336</v>
      </c>
      <c r="P25" s="67">
        <f t="shared" si="0"/>
        <v>34.133222101972102</v>
      </c>
      <c r="Q25" s="30"/>
    </row>
    <row r="26" spans="1:17" s="11" customFormat="1" ht="17.25" customHeight="1" x14ac:dyDescent="0.25">
      <c r="A26" s="64"/>
      <c r="B26" s="36" t="s">
        <v>18</v>
      </c>
      <c r="C26" s="66" t="s">
        <v>79</v>
      </c>
      <c r="D26" s="44">
        <v>16.386363636363637</v>
      </c>
      <c r="E26" s="44">
        <v>16.303030303030305</v>
      </c>
      <c r="F26" s="44">
        <v>18.285714285714285</v>
      </c>
      <c r="G26" s="44">
        <v>19</v>
      </c>
      <c r="H26" s="44">
        <v>18</v>
      </c>
      <c r="I26" s="44">
        <v>17.416666666666668</v>
      </c>
      <c r="J26" s="44">
        <v>16.881944444444443</v>
      </c>
      <c r="K26" s="44">
        <v>17.45</v>
      </c>
      <c r="L26" s="44">
        <v>17.4375</v>
      </c>
      <c r="M26" s="44">
        <v>16.541666666666668</v>
      </c>
      <c r="N26" s="44">
        <v>18.854166666666668</v>
      </c>
      <c r="O26" s="44">
        <v>29.354166666666668</v>
      </c>
      <c r="P26" s="67">
        <f t="shared" si="0"/>
        <v>18.492601611351606</v>
      </c>
    </row>
    <row r="27" spans="1:17" s="11" customFormat="1" ht="17.25" customHeight="1" x14ac:dyDescent="0.25">
      <c r="A27" s="710" t="s">
        <v>114</v>
      </c>
      <c r="B27" s="36" t="s">
        <v>115</v>
      </c>
      <c r="C27" s="66" t="s">
        <v>79</v>
      </c>
      <c r="D27" s="44">
        <v>36.053030303030305</v>
      </c>
      <c r="E27" s="44">
        <v>34.666666666666664</v>
      </c>
      <c r="F27" s="44">
        <v>35.363095238095234</v>
      </c>
      <c r="G27" s="44">
        <v>33.727272727272727</v>
      </c>
      <c r="H27" s="44">
        <v>31.65</v>
      </c>
      <c r="I27" s="44">
        <v>31.25</v>
      </c>
      <c r="J27" s="44">
        <v>31.138888888888889</v>
      </c>
      <c r="K27" s="44">
        <v>36.883333333333333</v>
      </c>
      <c r="L27" s="44">
        <v>40.625</v>
      </c>
      <c r="M27" s="44">
        <v>40.520833333333336</v>
      </c>
      <c r="N27" s="44">
        <v>41.0625</v>
      </c>
      <c r="O27" s="44">
        <v>39.361111111111107</v>
      </c>
      <c r="P27" s="67">
        <f t="shared" si="0"/>
        <v>36.025144300144298</v>
      </c>
    </row>
    <row r="28" spans="1:17" s="11" customFormat="1" ht="17.25" customHeight="1" x14ac:dyDescent="0.25">
      <c r="A28" s="710"/>
      <c r="B28" s="36" t="s">
        <v>116</v>
      </c>
      <c r="C28" s="66" t="s">
        <v>79</v>
      </c>
      <c r="D28" s="44">
        <v>35.492424242424242</v>
      </c>
      <c r="E28" s="44">
        <v>33.424242424242429</v>
      </c>
      <c r="F28" s="44">
        <v>30.232142857142858</v>
      </c>
      <c r="G28" s="44">
        <v>30.522727272727273</v>
      </c>
      <c r="H28" s="44">
        <v>28.083333333333332</v>
      </c>
      <c r="I28" s="44">
        <v>27.270833333333332</v>
      </c>
      <c r="J28" s="44">
        <v>27.138888888888889</v>
      </c>
      <c r="K28" s="44">
        <v>27.75</v>
      </c>
      <c r="L28" s="44">
        <v>32.854166666666664</v>
      </c>
      <c r="M28" s="44">
        <v>32.645833333333336</v>
      </c>
      <c r="N28" s="44">
        <v>32.020833333333336</v>
      </c>
      <c r="O28" s="44">
        <v>32.986111111111107</v>
      </c>
      <c r="P28" s="67">
        <f t="shared" si="0"/>
        <v>30.868461399711396</v>
      </c>
    </row>
    <row r="29" spans="1:17" s="11" customFormat="1" ht="17.25" customHeight="1" x14ac:dyDescent="0.25">
      <c r="A29" s="710"/>
      <c r="B29" s="36" t="s">
        <v>117</v>
      </c>
      <c r="C29" s="66" t="s">
        <v>79</v>
      </c>
      <c r="D29" s="44">
        <v>48.590909090909093</v>
      </c>
      <c r="E29" s="44">
        <v>45.833333333333336</v>
      </c>
      <c r="F29" s="44">
        <v>45.25</v>
      </c>
      <c r="G29" s="44">
        <v>45.272727272727273</v>
      </c>
      <c r="H29" s="44">
        <v>46.45</v>
      </c>
      <c r="I29" s="44">
        <v>45.111111111111107</v>
      </c>
      <c r="J29" s="44">
        <v>43.361111111111114</v>
      </c>
      <c r="K29" s="44">
        <v>43.977777777777774</v>
      </c>
      <c r="L29" s="44">
        <v>44.125</v>
      </c>
      <c r="M29" s="44">
        <v>44.333333333333336</v>
      </c>
      <c r="N29" s="44">
        <v>43.645833333333336</v>
      </c>
      <c r="O29" s="44">
        <v>43.680555555555564</v>
      </c>
      <c r="P29" s="67">
        <f t="shared" si="0"/>
        <v>44.96930765993266</v>
      </c>
    </row>
    <row r="30" spans="1:17" s="11" customFormat="1" ht="17.25" customHeight="1" x14ac:dyDescent="0.25">
      <c r="A30" s="64"/>
      <c r="B30" s="36" t="s">
        <v>118</v>
      </c>
      <c r="C30" s="66" t="s">
        <v>79</v>
      </c>
      <c r="D30" s="44">
        <v>12.083333333333332</v>
      </c>
      <c r="E30" s="44">
        <v>12.303030303030301</v>
      </c>
      <c r="F30" s="44">
        <v>11.559523809523808</v>
      </c>
      <c r="G30" s="44">
        <v>11.295454545454545</v>
      </c>
      <c r="H30" s="44">
        <v>11.3</v>
      </c>
      <c r="I30" s="44">
        <v>11.104166666666666</v>
      </c>
      <c r="J30" s="44">
        <v>10.722222222222221</v>
      </c>
      <c r="K30" s="44">
        <v>10.7</v>
      </c>
      <c r="L30" s="44">
        <v>11.083333333333334</v>
      </c>
      <c r="M30" s="44">
        <v>10.875</v>
      </c>
      <c r="N30" s="44">
        <v>12.020833333333334</v>
      </c>
      <c r="O30" s="44">
        <v>12.819444444444443</v>
      </c>
      <c r="P30" s="67">
        <f t="shared" si="0"/>
        <v>11.488861832611832</v>
      </c>
    </row>
    <row r="31" spans="1:17" s="11" customFormat="1" ht="5.25" customHeight="1" x14ac:dyDescent="0.25">
      <c r="A31" s="141"/>
      <c r="B31" s="141"/>
      <c r="C31" s="2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"/>
    </row>
    <row r="32" spans="1:17" s="11" customFormat="1" ht="15" customHeight="1" x14ac:dyDescent="0.25">
      <c r="A32" s="645" t="s">
        <v>46</v>
      </c>
      <c r="B32" s="645"/>
      <c r="C32" s="2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4"/>
    </row>
    <row r="33" spans="1:16" s="11" customFormat="1" ht="18" customHeight="1" x14ac:dyDescent="0.25">
      <c r="A33" s="711" t="s">
        <v>193</v>
      </c>
      <c r="B33" s="65" t="s">
        <v>120</v>
      </c>
      <c r="C33" s="66" t="s">
        <v>63</v>
      </c>
      <c r="D33" s="44">
        <v>12.310606060606061</v>
      </c>
      <c r="E33" s="44">
        <v>12.772727272727273</v>
      </c>
      <c r="F33" s="44">
        <v>12.747023809523808</v>
      </c>
      <c r="G33" s="44">
        <v>12.670454545454545</v>
      </c>
      <c r="H33" s="44">
        <v>12.094444444444445</v>
      </c>
      <c r="I33" s="44">
        <v>12.295138888888888</v>
      </c>
      <c r="J33" s="44">
        <v>11.951388888888891</v>
      </c>
      <c r="K33" s="44">
        <v>12.183333333333334</v>
      </c>
      <c r="L33" s="44">
        <v>13.055555555555557</v>
      </c>
      <c r="M33" s="44">
        <v>14.416666666666666</v>
      </c>
      <c r="N33" s="44">
        <v>16.958333333333332</v>
      </c>
      <c r="O33" s="44">
        <v>19.569444444444443</v>
      </c>
      <c r="P33" s="67">
        <f t="shared" si="0"/>
        <v>13.585426436988939</v>
      </c>
    </row>
    <row r="34" spans="1:16" s="11" customFormat="1" ht="18" customHeight="1" x14ac:dyDescent="0.25">
      <c r="A34" s="712"/>
      <c r="B34" s="65" t="s">
        <v>121</v>
      </c>
      <c r="C34" s="66" t="s">
        <v>63</v>
      </c>
      <c r="D34" s="44">
        <v>10.212121212121213</v>
      </c>
      <c r="E34" s="44">
        <v>11.560606060606061</v>
      </c>
      <c r="F34" s="44">
        <v>10.669642857142858</v>
      </c>
      <c r="G34" s="44">
        <v>10.113636363636363</v>
      </c>
      <c r="H34" s="44">
        <v>9.9</v>
      </c>
      <c r="I34" s="44">
        <v>9.8055555555555554</v>
      </c>
      <c r="J34" s="44">
        <v>9.7604166666666661</v>
      </c>
      <c r="K34" s="44">
        <v>9.9166666666666661</v>
      </c>
      <c r="L34" s="44">
        <v>10.666666666666666</v>
      </c>
      <c r="M34" s="44">
        <v>11.479166666666666</v>
      </c>
      <c r="N34" s="44">
        <v>14.076388888888891</v>
      </c>
      <c r="O34" s="44">
        <v>16.319444444444443</v>
      </c>
      <c r="P34" s="67">
        <f t="shared" si="0"/>
        <v>11.206692670755169</v>
      </c>
    </row>
    <row r="35" spans="1:16" s="11" customFormat="1" ht="18" customHeight="1" x14ac:dyDescent="0.25">
      <c r="A35" s="712"/>
      <c r="B35" s="65" t="s">
        <v>194</v>
      </c>
      <c r="C35" s="66" t="s">
        <v>63</v>
      </c>
      <c r="D35" s="44">
        <v>12.204545454545455</v>
      </c>
      <c r="E35" s="44">
        <v>13.727272727272727</v>
      </c>
      <c r="F35" s="44">
        <v>13.142857142857142</v>
      </c>
      <c r="G35" s="44">
        <v>11</v>
      </c>
      <c r="H35" s="44">
        <v>11</v>
      </c>
      <c r="I35" s="44"/>
      <c r="J35" s="44"/>
      <c r="K35" s="44"/>
      <c r="L35" s="44"/>
      <c r="M35" s="44"/>
      <c r="N35" s="44">
        <v>16.833333333333332</v>
      </c>
      <c r="O35" s="44">
        <v>18.416666666666668</v>
      </c>
      <c r="P35" s="67">
        <f t="shared" si="0"/>
        <v>13.760667903525047</v>
      </c>
    </row>
    <row r="36" spans="1:16" s="11" customFormat="1" ht="18" customHeight="1" x14ac:dyDescent="0.25">
      <c r="A36" s="712"/>
      <c r="B36" s="65" t="s">
        <v>195</v>
      </c>
      <c r="C36" s="66" t="s">
        <v>63</v>
      </c>
      <c r="D36" s="44">
        <v>10.181818181818182</v>
      </c>
      <c r="E36" s="44">
        <v>11.727272727272727</v>
      </c>
      <c r="F36" s="44">
        <v>10.5</v>
      </c>
      <c r="G36" s="44">
        <v>9</v>
      </c>
      <c r="H36" s="44">
        <v>9</v>
      </c>
      <c r="I36" s="44"/>
      <c r="J36" s="44"/>
      <c r="K36" s="44"/>
      <c r="L36" s="44"/>
      <c r="M36" s="44"/>
      <c r="N36" s="44">
        <v>14</v>
      </c>
      <c r="O36" s="44">
        <v>15.875</v>
      </c>
      <c r="P36" s="67">
        <f t="shared" si="0"/>
        <v>11.469155844155845</v>
      </c>
    </row>
    <row r="37" spans="1:16" s="11" customFormat="1" ht="18" customHeight="1" x14ac:dyDescent="0.25">
      <c r="A37" s="712"/>
      <c r="B37" s="65" t="s">
        <v>122</v>
      </c>
      <c r="C37" s="66" t="s">
        <v>63</v>
      </c>
      <c r="D37" s="44">
        <v>6.833333333333333</v>
      </c>
      <c r="E37" s="44">
        <v>7.2727272727272725</v>
      </c>
      <c r="F37" s="44">
        <v>6.9230769230769234</v>
      </c>
      <c r="G37" s="44">
        <v>6.666666666666667</v>
      </c>
      <c r="H37" s="44">
        <v>8</v>
      </c>
      <c r="I37" s="44">
        <v>7.666666666666667</v>
      </c>
      <c r="J37" s="44">
        <v>7.625</v>
      </c>
      <c r="K37" s="44">
        <v>7.5555555555555554</v>
      </c>
      <c r="L37" s="44">
        <v>7.75</v>
      </c>
      <c r="M37" s="44">
        <v>8.0833333333333339</v>
      </c>
      <c r="N37" s="44"/>
      <c r="O37" s="44">
        <v>20</v>
      </c>
      <c r="P37" s="67">
        <f t="shared" si="0"/>
        <v>8.5796690683054315</v>
      </c>
    </row>
    <row r="38" spans="1:16" s="11" customFormat="1" ht="18" customHeight="1" x14ac:dyDescent="0.25">
      <c r="A38" s="712"/>
      <c r="B38" s="65" t="s">
        <v>196</v>
      </c>
      <c r="C38" s="66" t="s">
        <v>63</v>
      </c>
      <c r="D38" s="44">
        <v>5</v>
      </c>
      <c r="E38" s="44">
        <v>5.6</v>
      </c>
      <c r="F38" s="44">
        <v>4.833333333333333</v>
      </c>
      <c r="G38" s="44">
        <v>5.666666666666667</v>
      </c>
      <c r="H38" s="44">
        <v>7</v>
      </c>
      <c r="I38" s="44">
        <v>6</v>
      </c>
      <c r="J38" s="44">
        <v>6.666666666666667</v>
      </c>
      <c r="K38" s="44">
        <v>5</v>
      </c>
      <c r="L38" s="44">
        <v>5.5</v>
      </c>
      <c r="M38" s="44">
        <v>5.916666666666667</v>
      </c>
      <c r="N38" s="44"/>
      <c r="O38" s="44">
        <v>15</v>
      </c>
      <c r="P38" s="67">
        <f t="shared" si="0"/>
        <v>6.5621212121212125</v>
      </c>
    </row>
    <row r="39" spans="1:16" s="11" customFormat="1" ht="18" customHeight="1" x14ac:dyDescent="0.25">
      <c r="A39" s="712"/>
      <c r="B39" s="68" t="s">
        <v>124</v>
      </c>
      <c r="C39" s="66" t="s">
        <v>63</v>
      </c>
      <c r="D39" s="44">
        <v>7.0606060606060597</v>
      </c>
      <c r="E39" s="44">
        <v>6.9393939393939403</v>
      </c>
      <c r="F39" s="44">
        <v>7.8095238095238084</v>
      </c>
      <c r="G39" s="44">
        <v>8.045454545454545</v>
      </c>
      <c r="H39" s="44">
        <v>7.9222222222222216</v>
      </c>
      <c r="I39" s="44">
        <v>7.3611111111111116</v>
      </c>
      <c r="J39" s="44">
        <v>7.3472222222222223</v>
      </c>
      <c r="K39" s="44">
        <v>7.2</v>
      </c>
      <c r="L39" s="44">
        <v>7.25</v>
      </c>
      <c r="M39" s="44">
        <v>7.916666666666667</v>
      </c>
      <c r="N39" s="44">
        <v>8.7708333333333339</v>
      </c>
      <c r="O39" s="44">
        <v>11.791666666666666</v>
      </c>
      <c r="P39" s="67">
        <f t="shared" si="0"/>
        <v>7.9512250481000493</v>
      </c>
    </row>
    <row r="40" spans="1:16" s="11" customFormat="1" ht="18" customHeight="1" x14ac:dyDescent="0.25">
      <c r="A40" s="713"/>
      <c r="B40" s="68" t="s">
        <v>197</v>
      </c>
      <c r="C40" s="66" t="s">
        <v>63</v>
      </c>
      <c r="D40" s="44">
        <v>3.5</v>
      </c>
      <c r="E40" s="44">
        <v>6</v>
      </c>
      <c r="F40" s="44">
        <v>5.333333333333333</v>
      </c>
      <c r="G40" s="44">
        <v>5</v>
      </c>
      <c r="H40" s="44"/>
      <c r="I40" s="44"/>
      <c r="J40" s="44"/>
      <c r="K40" s="44">
        <v>5</v>
      </c>
      <c r="L40" s="44">
        <v>4.604166666666667</v>
      </c>
      <c r="M40" s="44">
        <v>5.1111111111111107</v>
      </c>
      <c r="N40" s="44"/>
      <c r="O40" s="44"/>
      <c r="P40" s="67">
        <f>AVERAGE(D40:O40)</f>
        <v>4.9355158730158735</v>
      </c>
    </row>
    <row r="41" spans="1:16" s="11" customFormat="1" ht="18" customHeight="1" x14ac:dyDescent="0.25">
      <c r="A41" s="65"/>
      <c r="B41" s="65" t="s">
        <v>47</v>
      </c>
      <c r="C41" s="66" t="s">
        <v>63</v>
      </c>
      <c r="D41" s="44">
        <v>3.4027777777777781</v>
      </c>
      <c r="E41" s="44">
        <v>4.1616161616161618</v>
      </c>
      <c r="F41" s="44">
        <v>4.5</v>
      </c>
      <c r="G41" s="44">
        <v>5.3522727272727275</v>
      </c>
      <c r="H41" s="44">
        <v>4.1583333333333332</v>
      </c>
      <c r="I41" s="44">
        <v>4.354166666666667</v>
      </c>
      <c r="J41" s="44">
        <v>4.333333333333333</v>
      </c>
      <c r="K41" s="44">
        <v>4.0555555555555554</v>
      </c>
      <c r="L41" s="44">
        <v>3.6770833333333335</v>
      </c>
      <c r="M41" s="44">
        <v>2.75</v>
      </c>
      <c r="N41" s="44">
        <v>3.1875</v>
      </c>
      <c r="O41" s="44">
        <v>4.489583333333333</v>
      </c>
      <c r="P41" s="67">
        <f t="shared" si="0"/>
        <v>4.0351851851851857</v>
      </c>
    </row>
    <row r="42" spans="1:16" s="11" customFormat="1" ht="8.25" customHeight="1" x14ac:dyDescent="0.25">
      <c r="A42" s="15"/>
      <c r="B42" s="15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"/>
    </row>
    <row r="43" spans="1:16" s="11" customFormat="1" ht="18" customHeight="1" x14ac:dyDescent="0.25">
      <c r="A43" s="15"/>
      <c r="B43" s="15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4"/>
    </row>
    <row r="44" spans="1:16" s="11" customFormat="1" ht="18" customHeight="1" x14ac:dyDescent="0.25">
      <c r="A44" s="15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4"/>
    </row>
    <row r="45" spans="1:16" s="11" customFormat="1" ht="18" customHeight="1" x14ac:dyDescent="0.25">
      <c r="C45" s="10"/>
      <c r="P45" s="130" t="s">
        <v>67</v>
      </c>
    </row>
    <row r="46" spans="1:16" s="11" customFormat="1" ht="18" customHeight="1" x14ac:dyDescent="0.3">
      <c r="A46" s="686" t="s">
        <v>78</v>
      </c>
      <c r="B46" s="686"/>
      <c r="C46" s="686"/>
      <c r="D46" s="686"/>
      <c r="E46" s="686"/>
      <c r="F46" s="686"/>
      <c r="G46" s="686"/>
      <c r="H46" s="686"/>
      <c r="I46" s="686"/>
      <c r="J46" s="686"/>
      <c r="K46" s="686"/>
      <c r="L46" s="686"/>
      <c r="M46" s="686"/>
      <c r="N46" s="686"/>
      <c r="O46" s="686"/>
      <c r="P46" s="686"/>
    </row>
    <row r="47" spans="1:16" s="11" customFormat="1" ht="29.25" customHeight="1" x14ac:dyDescent="0.3">
      <c r="A47" s="686" t="s">
        <v>86</v>
      </c>
      <c r="B47" s="686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86"/>
      <c r="N47" s="686"/>
      <c r="O47" s="686"/>
      <c r="P47" s="686"/>
    </row>
    <row r="48" spans="1:16" s="11" customFormat="1" ht="6.75" customHeight="1" x14ac:dyDescent="0.25">
      <c r="A48" s="8"/>
      <c r="B48" s="8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s="11" customFormat="1" x14ac:dyDescent="0.25">
      <c r="A49" s="715" t="s">
        <v>0</v>
      </c>
      <c r="B49" s="717" t="s">
        <v>192</v>
      </c>
      <c r="C49" s="639" t="s">
        <v>41</v>
      </c>
      <c r="D49" s="639"/>
      <c r="E49" s="639"/>
      <c r="F49" s="639"/>
      <c r="G49" s="639"/>
      <c r="H49" s="639"/>
      <c r="I49" s="639"/>
      <c r="J49" s="639"/>
      <c r="K49" s="639"/>
      <c r="L49" s="639"/>
      <c r="M49" s="639"/>
      <c r="N49" s="639"/>
      <c r="O49" s="639"/>
      <c r="P49" s="640"/>
    </row>
    <row r="50" spans="1:16" s="11" customFormat="1" ht="18.75" customHeight="1" x14ac:dyDescent="0.25">
      <c r="A50" s="716"/>
      <c r="B50" s="718"/>
      <c r="C50" s="641" t="s">
        <v>85</v>
      </c>
      <c r="D50" s="641" t="s">
        <v>1</v>
      </c>
      <c r="E50" s="641" t="s">
        <v>2</v>
      </c>
      <c r="F50" s="641" t="s">
        <v>3</v>
      </c>
      <c r="G50" s="641" t="s">
        <v>4</v>
      </c>
      <c r="H50" s="641" t="s">
        <v>5</v>
      </c>
      <c r="I50" s="641" t="s">
        <v>6</v>
      </c>
      <c r="J50" s="641" t="s">
        <v>7</v>
      </c>
      <c r="K50" s="641" t="s">
        <v>8</v>
      </c>
      <c r="L50" s="641" t="s">
        <v>9</v>
      </c>
      <c r="M50" s="641" t="s">
        <v>10</v>
      </c>
      <c r="N50" s="641" t="s">
        <v>11</v>
      </c>
      <c r="O50" s="641" t="s">
        <v>12</v>
      </c>
      <c r="P50" s="642" t="s">
        <v>13</v>
      </c>
    </row>
    <row r="51" spans="1:16" s="649" customFormat="1" ht="17.25" customHeight="1" x14ac:dyDescent="0.25">
      <c r="A51" s="73" t="s">
        <v>48</v>
      </c>
      <c r="B51" s="73"/>
      <c r="C51" s="2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1"/>
    </row>
    <row r="52" spans="1:16" s="11" customFormat="1" ht="18" customHeight="1" x14ac:dyDescent="0.25">
      <c r="A52" s="65"/>
      <c r="B52" s="65" t="s">
        <v>19</v>
      </c>
      <c r="C52" s="66" t="s">
        <v>63</v>
      </c>
      <c r="D52" s="44">
        <v>35.189393939393931</v>
      </c>
      <c r="E52" s="44">
        <v>33.090909090909086</v>
      </c>
      <c r="F52" s="44">
        <v>35.505952380952387</v>
      </c>
      <c r="G52" s="44">
        <v>37.5</v>
      </c>
      <c r="H52" s="44">
        <v>38.25</v>
      </c>
      <c r="I52" s="44">
        <v>37.8125</v>
      </c>
      <c r="J52" s="44">
        <v>38.36805555555555</v>
      </c>
      <c r="K52" s="44">
        <v>39.25</v>
      </c>
      <c r="L52" s="44">
        <v>40.3125</v>
      </c>
      <c r="M52" s="44">
        <v>38.819444444444443</v>
      </c>
      <c r="N52" s="44">
        <v>38.993055555555557</v>
      </c>
      <c r="O52" s="44">
        <v>37.118055555555557</v>
      </c>
      <c r="P52" s="67">
        <f t="shared" si="0"/>
        <v>37.517488876863872</v>
      </c>
    </row>
    <row r="53" spans="1:16" s="649" customFormat="1" ht="21.75" customHeight="1" x14ac:dyDescent="0.2">
      <c r="A53" s="645" t="s">
        <v>49</v>
      </c>
      <c r="B53" s="645"/>
      <c r="C53" s="2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1"/>
    </row>
    <row r="54" spans="1:16" s="11" customFormat="1" ht="17.25" customHeight="1" x14ac:dyDescent="0.25">
      <c r="A54" s="683" t="s">
        <v>125</v>
      </c>
      <c r="B54" s="36" t="s">
        <v>126</v>
      </c>
      <c r="C54" s="66" t="s">
        <v>79</v>
      </c>
      <c r="D54" s="44">
        <v>38.106060606060602</v>
      </c>
      <c r="E54" s="44">
        <v>28.36363636363636</v>
      </c>
      <c r="F54" s="44">
        <v>24.476190476190478</v>
      </c>
      <c r="G54" s="44">
        <v>24.964876033057852</v>
      </c>
      <c r="H54" s="44">
        <v>37.549999999999997</v>
      </c>
      <c r="I54" s="44">
        <v>38.5</v>
      </c>
      <c r="J54" s="44">
        <v>32.8125</v>
      </c>
      <c r="K54" s="44">
        <v>34.75</v>
      </c>
      <c r="L54" s="44">
        <v>27.145833333333332</v>
      </c>
      <c r="M54" s="44">
        <v>35.104166666666664</v>
      </c>
      <c r="N54" s="44">
        <v>37.979166666666664</v>
      </c>
      <c r="O54" s="44">
        <v>41.597222222222221</v>
      </c>
      <c r="P54" s="67">
        <f t="shared" si="0"/>
        <v>33.445804363986184</v>
      </c>
    </row>
    <row r="55" spans="1:16" s="11" customFormat="1" ht="17.25" customHeight="1" x14ac:dyDescent="0.25">
      <c r="A55" s="684"/>
      <c r="B55" s="36" t="s">
        <v>127</v>
      </c>
      <c r="C55" s="66" t="s">
        <v>79</v>
      </c>
      <c r="D55" s="44">
        <v>54.128787878787875</v>
      </c>
      <c r="E55" s="44">
        <v>51.81818181818182</v>
      </c>
      <c r="F55" s="44">
        <v>49.166666666666671</v>
      </c>
      <c r="G55" s="44">
        <v>48.977272727272727</v>
      </c>
      <c r="H55" s="44">
        <v>45.438888888888883</v>
      </c>
      <c r="I55" s="44">
        <v>43.4375</v>
      </c>
      <c r="J55" s="44">
        <v>48.75</v>
      </c>
      <c r="K55" s="44">
        <v>47.094444444444441</v>
      </c>
      <c r="L55" s="44">
        <v>50.279166666666669</v>
      </c>
      <c r="M55" s="44">
        <v>50.145833333333336</v>
      </c>
      <c r="N55" s="44">
        <v>47.339015151515156</v>
      </c>
      <c r="O55" s="44">
        <v>61.18055555555555</v>
      </c>
      <c r="P55" s="67">
        <f t="shared" si="0"/>
        <v>49.813026094276097</v>
      </c>
    </row>
    <row r="56" spans="1:16" s="11" customFormat="1" ht="17.25" customHeight="1" x14ac:dyDescent="0.25">
      <c r="A56" s="684"/>
      <c r="B56" s="36" t="s">
        <v>128</v>
      </c>
      <c r="C56" s="66" t="s">
        <v>79</v>
      </c>
      <c r="D56" s="44">
        <v>53.75</v>
      </c>
      <c r="E56" s="44">
        <v>43.636363636363633</v>
      </c>
      <c r="F56" s="44">
        <v>43.392857142857146</v>
      </c>
      <c r="G56" s="44">
        <v>38.863636363636367</v>
      </c>
      <c r="H56" s="44">
        <v>42.266666666666666</v>
      </c>
      <c r="I56" s="44">
        <v>42.916666666666664</v>
      </c>
      <c r="J56" s="44">
        <v>38.75</v>
      </c>
      <c r="K56" s="44">
        <v>43.5</v>
      </c>
      <c r="L56" s="44">
        <v>48.402777777777771</v>
      </c>
      <c r="M56" s="44">
        <v>50.763888888888893</v>
      </c>
      <c r="N56" s="44">
        <v>45</v>
      </c>
      <c r="O56" s="44">
        <v>54.583333333333336</v>
      </c>
      <c r="P56" s="67">
        <f t="shared" si="0"/>
        <v>45.485515873015878</v>
      </c>
    </row>
    <row r="57" spans="1:16" s="11" customFormat="1" ht="17.25" customHeight="1" x14ac:dyDescent="0.25">
      <c r="A57" s="685"/>
      <c r="B57" s="36" t="s">
        <v>129</v>
      </c>
      <c r="C57" s="66" t="s">
        <v>79</v>
      </c>
      <c r="D57" s="44">
        <v>56.553030303030305</v>
      </c>
      <c r="E57" s="44">
        <v>45.303030303030305</v>
      </c>
      <c r="F57" s="44">
        <v>37.529761904761905</v>
      </c>
      <c r="G57" s="44">
        <v>50.56818181818182</v>
      </c>
      <c r="H57" s="44">
        <v>55.855555555555547</v>
      </c>
      <c r="I57" s="44">
        <v>75.104166666666671</v>
      </c>
      <c r="J57" s="44">
        <v>54.6875</v>
      </c>
      <c r="K57" s="44">
        <v>44.55</v>
      </c>
      <c r="L57" s="44">
        <v>40.729166666666664</v>
      </c>
      <c r="M57" s="44">
        <v>29.104166666666668</v>
      </c>
      <c r="N57" s="44">
        <v>37.916666666666664</v>
      </c>
      <c r="O57" s="44">
        <v>54.125</v>
      </c>
      <c r="P57" s="67">
        <f t="shared" si="0"/>
        <v>48.502185545935554</v>
      </c>
    </row>
    <row r="58" spans="1:16" s="11" customFormat="1" ht="17.25" customHeight="1" x14ac:dyDescent="0.25">
      <c r="A58" s="683" t="s">
        <v>39</v>
      </c>
      <c r="B58" s="36" t="s">
        <v>130</v>
      </c>
      <c r="C58" s="66" t="s">
        <v>79</v>
      </c>
      <c r="D58" s="44">
        <v>152.50000000000003</v>
      </c>
      <c r="E58" s="44">
        <v>156.66666666666669</v>
      </c>
      <c r="F58" s="44">
        <v>153.54166666666669</v>
      </c>
      <c r="G58" s="44">
        <v>155.90909090909091</v>
      </c>
      <c r="H58" s="44">
        <v>176.5</v>
      </c>
      <c r="I58" s="44">
        <v>232.60416666666666</v>
      </c>
      <c r="J58" s="44">
        <v>232.32638888888891</v>
      </c>
      <c r="K58" s="44">
        <v>169.66666666666666</v>
      </c>
      <c r="L58" s="44">
        <v>157.29166666666666</v>
      </c>
      <c r="M58" s="44">
        <v>155.625</v>
      </c>
      <c r="N58" s="44">
        <v>156.45833333333334</v>
      </c>
      <c r="O58" s="44">
        <v>150.41666666666666</v>
      </c>
      <c r="P58" s="67">
        <f t="shared" si="0"/>
        <v>170.79219276094275</v>
      </c>
    </row>
    <row r="59" spans="1:16" s="11" customFormat="1" ht="17.25" customHeight="1" x14ac:dyDescent="0.25">
      <c r="A59" s="685"/>
      <c r="B59" s="36" t="s">
        <v>131</v>
      </c>
      <c r="C59" s="66" t="s">
        <v>79</v>
      </c>
      <c r="D59" s="44">
        <v>127.95454545454545</v>
      </c>
      <c r="E59" s="44">
        <v>150</v>
      </c>
      <c r="F59" s="44">
        <v>125.625</v>
      </c>
      <c r="G59" s="44">
        <v>130</v>
      </c>
      <c r="H59" s="44">
        <v>132.47222222222223</v>
      </c>
      <c r="I59" s="44">
        <v>161.77083333333334</v>
      </c>
      <c r="J59" s="44">
        <v>183.19444444444446</v>
      </c>
      <c r="K59" s="44">
        <v>179.19871794871796</v>
      </c>
      <c r="L59" s="44"/>
      <c r="M59" s="44"/>
      <c r="N59" s="44"/>
      <c r="O59" s="44"/>
      <c r="P59" s="67">
        <f>AVERAGE(D59:O59)</f>
        <v>148.77697042540794</v>
      </c>
    </row>
    <row r="60" spans="1:16" s="11" customFormat="1" ht="17.25" customHeight="1" x14ac:dyDescent="0.25">
      <c r="B60" s="36" t="s">
        <v>20</v>
      </c>
      <c r="C60" s="66" t="s">
        <v>79</v>
      </c>
      <c r="D60" s="44">
        <v>30.45454545454546</v>
      </c>
      <c r="E60" s="44">
        <v>28.030303030303028</v>
      </c>
      <c r="F60" s="44">
        <v>32.732142857142854</v>
      </c>
      <c r="G60" s="44">
        <v>32.954545454545453</v>
      </c>
      <c r="H60" s="44">
        <v>27.366666666666667</v>
      </c>
      <c r="I60" s="44">
        <v>24.8125</v>
      </c>
      <c r="J60" s="44">
        <v>22.868055555555557</v>
      </c>
      <c r="K60" s="44">
        <v>22.166666666666668</v>
      </c>
      <c r="L60" s="44">
        <v>22.708333333333332</v>
      </c>
      <c r="M60" s="44">
        <v>21.1875</v>
      </c>
      <c r="N60" s="44">
        <v>23.1875</v>
      </c>
      <c r="O60" s="44">
        <v>22.631944444444446</v>
      </c>
      <c r="P60" s="67">
        <f t="shared" si="0"/>
        <v>25.925058621933619</v>
      </c>
    </row>
    <row r="61" spans="1:16" s="11" customFormat="1" ht="17.25" customHeight="1" x14ac:dyDescent="0.25">
      <c r="A61" s="683" t="s">
        <v>21</v>
      </c>
      <c r="B61" s="36" t="s">
        <v>132</v>
      </c>
      <c r="C61" s="66" t="s">
        <v>79</v>
      </c>
      <c r="D61" s="44">
        <v>19.444444444444443</v>
      </c>
      <c r="E61" s="44">
        <v>18.484848484848488</v>
      </c>
      <c r="F61" s="44">
        <v>19.280303030303028</v>
      </c>
      <c r="G61" s="44">
        <v>17.5</v>
      </c>
      <c r="H61" s="44">
        <v>15.166666666666666</v>
      </c>
      <c r="I61" s="44">
        <v>16.231060606060606</v>
      </c>
      <c r="J61" s="44">
        <v>17.855902777777779</v>
      </c>
      <c r="K61" s="44">
        <v>17.489583333333332</v>
      </c>
      <c r="L61" s="44">
        <v>18.072916666666668</v>
      </c>
      <c r="M61" s="44">
        <v>18.680555555555557</v>
      </c>
      <c r="N61" s="44">
        <v>18.323863636363637</v>
      </c>
      <c r="O61" s="44">
        <v>18.498263888888889</v>
      </c>
      <c r="P61" s="67">
        <f t="shared" si="0"/>
        <v>17.91903409090909</v>
      </c>
    </row>
    <row r="62" spans="1:16" s="11" customFormat="1" ht="17.25" customHeight="1" x14ac:dyDescent="0.25">
      <c r="A62" s="685"/>
      <c r="B62" s="36" t="s">
        <v>133</v>
      </c>
      <c r="C62" s="66" t="s">
        <v>79</v>
      </c>
      <c r="D62" s="44">
        <v>16.983901515151516</v>
      </c>
      <c r="E62" s="44">
        <v>14.185606060606061</v>
      </c>
      <c r="F62" s="44">
        <v>14.222470238095239</v>
      </c>
      <c r="G62" s="44">
        <v>16.789772727272727</v>
      </c>
      <c r="H62" s="44">
        <v>13.555555555555555</v>
      </c>
      <c r="I62" s="44">
        <v>12.99479166666667</v>
      </c>
      <c r="J62" s="44">
        <v>13.125</v>
      </c>
      <c r="K62" s="44">
        <v>14.937885802469136</v>
      </c>
      <c r="L62" s="44">
        <v>14.846643518518517</v>
      </c>
      <c r="M62" s="44">
        <v>15.030864197530866</v>
      </c>
      <c r="N62" s="44">
        <v>12.578125</v>
      </c>
      <c r="O62" s="44">
        <v>13.732638888888891</v>
      </c>
      <c r="P62" s="67">
        <f>AVERAGE(D62:O62)</f>
        <v>14.415271264229597</v>
      </c>
    </row>
    <row r="63" spans="1:16" s="11" customFormat="1" ht="17.25" customHeight="1" x14ac:dyDescent="0.25">
      <c r="A63" s="710" t="s">
        <v>134</v>
      </c>
      <c r="B63" s="36" t="s">
        <v>115</v>
      </c>
      <c r="C63" s="66" t="s">
        <v>79</v>
      </c>
      <c r="D63" s="44">
        <v>51.477272727272727</v>
      </c>
      <c r="E63" s="44">
        <v>54.545454545454547</v>
      </c>
      <c r="F63" s="44">
        <v>47.517857142857146</v>
      </c>
      <c r="G63" s="44">
        <v>37.18181818181818</v>
      </c>
      <c r="H63" s="44">
        <v>35.1</v>
      </c>
      <c r="I63" s="44">
        <v>32.875</v>
      </c>
      <c r="J63" s="44">
        <v>32.430555555555557</v>
      </c>
      <c r="K63" s="44">
        <v>28.75</v>
      </c>
      <c r="L63" s="44">
        <v>32.1875</v>
      </c>
      <c r="M63" s="44">
        <v>37.5</v>
      </c>
      <c r="N63" s="44">
        <v>41.427083333333329</v>
      </c>
      <c r="O63" s="44"/>
      <c r="P63" s="67">
        <f t="shared" si="0"/>
        <v>39.18114013511741</v>
      </c>
    </row>
    <row r="64" spans="1:16" s="11" customFormat="1" ht="17.25" customHeight="1" x14ac:dyDescent="0.25">
      <c r="A64" s="710"/>
      <c r="B64" s="36" t="s">
        <v>135</v>
      </c>
      <c r="C64" s="66" t="s">
        <v>79</v>
      </c>
      <c r="D64" s="44">
        <v>61.401515151515156</v>
      </c>
      <c r="E64" s="44">
        <v>54.939393939393945</v>
      </c>
      <c r="F64" s="44">
        <v>50.202380952380949</v>
      </c>
      <c r="G64" s="44">
        <v>36.090909090909093</v>
      </c>
      <c r="H64" s="44">
        <v>33.383333333333333</v>
      </c>
      <c r="I64" s="44">
        <v>30.958333333333332</v>
      </c>
      <c r="J64" s="44">
        <v>30.138888888888889</v>
      </c>
      <c r="K64" s="44">
        <v>28.016666666666666</v>
      </c>
      <c r="L64" s="44">
        <v>32.666666666666664</v>
      </c>
      <c r="M64" s="44">
        <v>39.270833333333336</v>
      </c>
      <c r="N64" s="44">
        <v>48.1875</v>
      </c>
      <c r="O64" s="44">
        <v>58.902777777777771</v>
      </c>
      <c r="P64" s="67">
        <f t="shared" si="0"/>
        <v>42.013266594516594</v>
      </c>
    </row>
    <row r="65" spans="1:16" s="11" customFormat="1" ht="17.25" customHeight="1" x14ac:dyDescent="0.25">
      <c r="A65" s="710"/>
      <c r="B65" s="36" t="s">
        <v>136</v>
      </c>
      <c r="C65" s="66" t="s">
        <v>79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>
        <v>49.006944444444436</v>
      </c>
      <c r="P65" s="67">
        <f t="shared" si="0"/>
        <v>49.006944444444436</v>
      </c>
    </row>
    <row r="66" spans="1:16" s="11" customFormat="1" ht="17.25" customHeight="1" x14ac:dyDescent="0.25">
      <c r="A66" s="710"/>
      <c r="B66" s="36" t="s">
        <v>137</v>
      </c>
      <c r="C66" s="66" t="s">
        <v>79</v>
      </c>
      <c r="D66" s="44">
        <v>55.833333333333329</v>
      </c>
      <c r="E66" s="44">
        <v>54.848484848484844</v>
      </c>
      <c r="F66" s="44">
        <v>50.192307692307693</v>
      </c>
      <c r="G66" s="44">
        <v>33.571428571428569</v>
      </c>
      <c r="H66" s="44">
        <v>33.636363636363633</v>
      </c>
      <c r="I66" s="44"/>
      <c r="J66" s="44">
        <v>35</v>
      </c>
      <c r="K66" s="44">
        <v>25</v>
      </c>
      <c r="L66" s="44"/>
      <c r="M66" s="44"/>
      <c r="N66" s="44">
        <v>42.407407407407405</v>
      </c>
      <c r="O66" s="44">
        <v>61.784722222222221</v>
      </c>
      <c r="P66" s="67">
        <f>AVERAGE(D66:O66)</f>
        <v>43.586005301283073</v>
      </c>
    </row>
    <row r="67" spans="1:16" s="11" customFormat="1" ht="17.25" customHeight="1" x14ac:dyDescent="0.25">
      <c r="A67" s="64"/>
      <c r="B67" s="36" t="s">
        <v>22</v>
      </c>
      <c r="C67" s="66" t="s">
        <v>79</v>
      </c>
      <c r="D67" s="44">
        <v>22.916666666666664</v>
      </c>
      <c r="E67" s="44">
        <v>24.878787878787875</v>
      </c>
      <c r="F67" s="44">
        <v>23.857142857142858</v>
      </c>
      <c r="G67" s="44">
        <v>21.431818181818183</v>
      </c>
      <c r="H67" s="44">
        <v>20.05</v>
      </c>
      <c r="I67" s="44">
        <v>19.541666666666668</v>
      </c>
      <c r="J67" s="44">
        <v>19.645833333333332</v>
      </c>
      <c r="K67" s="44">
        <v>21.15</v>
      </c>
      <c r="L67" s="44">
        <v>24.041666666666668</v>
      </c>
      <c r="M67" s="44">
        <v>24.166666666666668</v>
      </c>
      <c r="N67" s="44">
        <v>22.201388888888886</v>
      </c>
      <c r="O67" s="44">
        <v>22.402777777777782</v>
      </c>
      <c r="P67" s="67">
        <f t="shared" si="0"/>
        <v>22.190367965367965</v>
      </c>
    </row>
    <row r="68" spans="1:16" s="11" customFormat="1" ht="17.25" customHeight="1" x14ac:dyDescent="0.25">
      <c r="A68" s="64"/>
      <c r="B68" s="36" t="s">
        <v>23</v>
      </c>
      <c r="C68" s="66" t="s">
        <v>79</v>
      </c>
      <c r="D68" s="44">
        <v>20.297619047619051</v>
      </c>
      <c r="E68" s="44">
        <v>20.38961038961039</v>
      </c>
      <c r="F68" s="44">
        <v>21.581632653061227</v>
      </c>
      <c r="G68" s="44">
        <v>22.398376623376627</v>
      </c>
      <c r="H68" s="44">
        <v>19.619047619047628</v>
      </c>
      <c r="I68" s="44">
        <v>18.125</v>
      </c>
      <c r="J68" s="44">
        <v>18.125</v>
      </c>
      <c r="K68" s="44">
        <v>18.404761904761912</v>
      </c>
      <c r="L68" s="44">
        <v>20.803571428571431</v>
      </c>
      <c r="M68" s="44">
        <v>21.185515873015873</v>
      </c>
      <c r="N68" s="44">
        <v>21.785714285714281</v>
      </c>
      <c r="O68" s="44">
        <v>20.398809523809529</v>
      </c>
      <c r="P68" s="67">
        <f t="shared" si="0"/>
        <v>20.25955494571566</v>
      </c>
    </row>
    <row r="69" spans="1:16" s="11" customFormat="1" ht="17.25" customHeight="1" x14ac:dyDescent="0.25">
      <c r="A69" s="64"/>
      <c r="B69" s="36" t="s">
        <v>24</v>
      </c>
      <c r="C69" s="66" t="s">
        <v>79</v>
      </c>
      <c r="D69" s="44">
        <v>13.443181818181815</v>
      </c>
      <c r="E69" s="44">
        <v>15</v>
      </c>
      <c r="F69" s="44">
        <v>15.723214285714286</v>
      </c>
      <c r="G69" s="44">
        <v>15.431818181818182</v>
      </c>
      <c r="H69" s="44">
        <v>14.441666666666666</v>
      </c>
      <c r="I69" s="44">
        <v>14.354166666666666</v>
      </c>
      <c r="J69" s="44">
        <v>13.875</v>
      </c>
      <c r="K69" s="44">
        <v>14.833333333333334</v>
      </c>
      <c r="L69" s="44">
        <v>14.3125</v>
      </c>
      <c r="M69" s="44">
        <v>14.333333333333334</v>
      </c>
      <c r="N69" s="44">
        <v>14</v>
      </c>
      <c r="O69" s="44">
        <v>13.416666666666666</v>
      </c>
      <c r="P69" s="67">
        <f t="shared" si="0"/>
        <v>14.430406746031744</v>
      </c>
    </row>
    <row r="70" spans="1:16" s="11" customFormat="1" ht="17.25" customHeight="1" x14ac:dyDescent="0.25">
      <c r="A70" s="710" t="s">
        <v>138</v>
      </c>
      <c r="B70" s="36" t="s">
        <v>139</v>
      </c>
      <c r="C70" s="66" t="s">
        <v>40</v>
      </c>
      <c r="D70" s="44"/>
      <c r="E70" s="44"/>
      <c r="F70" s="44"/>
      <c r="G70" s="44"/>
      <c r="H70" s="44">
        <v>40</v>
      </c>
      <c r="I70" s="44"/>
      <c r="J70" s="44"/>
      <c r="K70" s="44"/>
      <c r="L70" s="44">
        <v>21.555555555555557</v>
      </c>
      <c r="M70" s="44">
        <v>19.7</v>
      </c>
      <c r="N70" s="44">
        <v>26.347222222222218</v>
      </c>
      <c r="O70" s="44">
        <v>30.875</v>
      </c>
      <c r="P70" s="67">
        <f t="shared" si="0"/>
        <v>27.695555555555551</v>
      </c>
    </row>
    <row r="71" spans="1:16" s="11" customFormat="1" ht="17.25" customHeight="1" x14ac:dyDescent="0.25">
      <c r="A71" s="710"/>
      <c r="B71" s="36" t="s">
        <v>140</v>
      </c>
      <c r="C71" s="66" t="s">
        <v>79</v>
      </c>
      <c r="D71" s="44">
        <v>35.378787878787875</v>
      </c>
      <c r="E71" s="44">
        <v>31</v>
      </c>
      <c r="F71" s="44">
        <v>31.398809523809526</v>
      </c>
      <c r="G71" s="44">
        <v>33.409090909090907</v>
      </c>
      <c r="H71" s="44">
        <v>48.25</v>
      </c>
      <c r="I71" s="44">
        <v>40.0625</v>
      </c>
      <c r="J71" s="44">
        <v>25.034722222222225</v>
      </c>
      <c r="K71" s="44">
        <v>27.25</v>
      </c>
      <c r="L71" s="44">
        <v>26.5625</v>
      </c>
      <c r="M71" s="44">
        <v>29.583333333333332</v>
      </c>
      <c r="N71" s="44">
        <v>25.479166666666668</v>
      </c>
      <c r="O71" s="44">
        <v>25.923611111111111</v>
      </c>
      <c r="P71" s="67">
        <f t="shared" si="0"/>
        <v>31.611043470418469</v>
      </c>
    </row>
    <row r="72" spans="1:16" s="11" customFormat="1" ht="17.25" customHeight="1" x14ac:dyDescent="0.25">
      <c r="A72" s="64"/>
      <c r="B72" s="36" t="s">
        <v>25</v>
      </c>
      <c r="C72" s="66" t="s">
        <v>79</v>
      </c>
      <c r="D72" s="44">
        <v>40.242424242424242</v>
      </c>
      <c r="E72" s="44">
        <v>38.333333333333336</v>
      </c>
      <c r="F72" s="44">
        <v>32.666666666666671</v>
      </c>
      <c r="G72" s="44">
        <v>25.34090909090909</v>
      </c>
      <c r="H72" s="44">
        <v>22.966666666666665</v>
      </c>
      <c r="I72" s="44">
        <v>20.395833333333332</v>
      </c>
      <c r="J72" s="44">
        <v>22.1875</v>
      </c>
      <c r="K72" s="44">
        <v>22.3</v>
      </c>
      <c r="L72" s="44">
        <v>21.208333333333332</v>
      </c>
      <c r="M72" s="44">
        <v>19.104166666666668</v>
      </c>
      <c r="N72" s="44">
        <v>21.25</v>
      </c>
      <c r="O72" s="44">
        <v>22.986111111111114</v>
      </c>
      <c r="P72" s="67">
        <f t="shared" si="0"/>
        <v>25.748495370370375</v>
      </c>
    </row>
    <row r="73" spans="1:16" s="11" customFormat="1" ht="17.25" customHeight="1" x14ac:dyDescent="0.25">
      <c r="A73" s="64"/>
      <c r="B73" s="36" t="s">
        <v>26</v>
      </c>
      <c r="C73" s="66" t="s">
        <v>63</v>
      </c>
      <c r="D73" s="44">
        <v>74.583333333333329</v>
      </c>
      <c r="E73" s="44">
        <v>84.545454545454561</v>
      </c>
      <c r="F73" s="44">
        <v>84.791666666666657</v>
      </c>
      <c r="G73" s="44">
        <v>72.840909090909093</v>
      </c>
      <c r="H73" s="44">
        <v>55.916666666666664</v>
      </c>
      <c r="I73" s="44">
        <v>52.083333333333336</v>
      </c>
      <c r="J73" s="44">
        <v>48.75</v>
      </c>
      <c r="K73" s="44">
        <v>52.611111111111114</v>
      </c>
      <c r="L73" s="44">
        <v>64.236111111111114</v>
      </c>
      <c r="M73" s="44">
        <v>75.590277777777771</v>
      </c>
      <c r="N73" s="44">
        <v>74.479166666666671</v>
      </c>
      <c r="O73" s="44">
        <v>70.729166666666671</v>
      </c>
      <c r="P73" s="67">
        <f t="shared" si="0"/>
        <v>67.596433080808069</v>
      </c>
    </row>
    <row r="74" spans="1:16" s="11" customFormat="1" ht="17.25" customHeight="1" x14ac:dyDescent="0.25">
      <c r="A74" s="710" t="s">
        <v>141</v>
      </c>
      <c r="B74" s="36" t="s">
        <v>142</v>
      </c>
      <c r="C74" s="66" t="s">
        <v>79</v>
      </c>
      <c r="D74" s="44">
        <v>33.212121212121218</v>
      </c>
      <c r="E74" s="44">
        <v>28.636363636363637</v>
      </c>
      <c r="F74" s="44">
        <v>23.107142857142858</v>
      </c>
      <c r="G74" s="44">
        <v>19.931818181818183</v>
      </c>
      <c r="H74" s="44">
        <v>24.833333333333332</v>
      </c>
      <c r="I74" s="44">
        <v>26.3125</v>
      </c>
      <c r="J74" s="44">
        <v>23.611111111111111</v>
      </c>
      <c r="K74" s="44">
        <v>22.1</v>
      </c>
      <c r="L74" s="44">
        <v>25.166666666666668</v>
      </c>
      <c r="M74" s="44">
        <v>30.208333333333332</v>
      </c>
      <c r="N74" s="44">
        <v>38.75</v>
      </c>
      <c r="O74" s="44">
        <v>36.520833333333336</v>
      </c>
      <c r="P74" s="67">
        <f t="shared" si="0"/>
        <v>27.699185305435304</v>
      </c>
    </row>
    <row r="75" spans="1:16" s="11" customFormat="1" ht="17.25" customHeight="1" x14ac:dyDescent="0.25">
      <c r="A75" s="710"/>
      <c r="B75" s="36" t="s">
        <v>143</v>
      </c>
      <c r="C75" s="66" t="s">
        <v>79</v>
      </c>
      <c r="D75" s="44">
        <v>26.462121212121211</v>
      </c>
      <c r="E75" s="44">
        <v>22.848484848484848</v>
      </c>
      <c r="F75" s="44">
        <v>19.083333333333336</v>
      </c>
      <c r="G75" s="44">
        <v>19.40909090909091</v>
      </c>
      <c r="H75" s="44">
        <v>20.983333333333334</v>
      </c>
      <c r="I75" s="44">
        <v>20.75</v>
      </c>
      <c r="J75" s="44">
        <v>20.347222222222225</v>
      </c>
      <c r="K75" s="44">
        <v>19.3</v>
      </c>
      <c r="L75" s="44">
        <v>20.625</v>
      </c>
      <c r="M75" s="44">
        <v>21.458333333333332</v>
      </c>
      <c r="N75" s="44">
        <v>28.125</v>
      </c>
      <c r="O75" s="44">
        <v>31.1875</v>
      </c>
      <c r="P75" s="67">
        <f t="shared" si="0"/>
        <v>22.548284932659936</v>
      </c>
    </row>
    <row r="76" spans="1:16" s="11" customFormat="1" ht="17.25" customHeight="1" x14ac:dyDescent="0.25">
      <c r="A76" s="64"/>
      <c r="B76" s="36" t="s">
        <v>27</v>
      </c>
      <c r="C76" s="66" t="s">
        <v>79</v>
      </c>
      <c r="D76" s="44">
        <v>23.984848484848488</v>
      </c>
      <c r="E76" s="44">
        <v>23.333333333333329</v>
      </c>
      <c r="F76" s="44">
        <v>22.803571428571427</v>
      </c>
      <c r="G76" s="44">
        <v>21.363636363636363</v>
      </c>
      <c r="H76" s="44">
        <v>23.3</v>
      </c>
      <c r="I76" s="44">
        <v>22.875</v>
      </c>
      <c r="J76" s="44">
        <v>21.402777777777775</v>
      </c>
      <c r="K76" s="44">
        <v>21.066666666666666</v>
      </c>
      <c r="L76" s="44">
        <v>21.229166666666668</v>
      </c>
      <c r="M76" s="44">
        <v>20.270833333333332</v>
      </c>
      <c r="N76" s="44">
        <v>22.104166666666668</v>
      </c>
      <c r="O76" s="44">
        <v>24.166666666666668</v>
      </c>
      <c r="P76" s="67">
        <f t="shared" si="0"/>
        <v>22.325055615680611</v>
      </c>
    </row>
    <row r="77" spans="1:16" s="11" customFormat="1" ht="17.25" customHeight="1" x14ac:dyDescent="0.25">
      <c r="A77" s="64"/>
      <c r="B77" s="36" t="s">
        <v>28</v>
      </c>
      <c r="C77" s="66" t="s">
        <v>79</v>
      </c>
      <c r="D77" s="44">
        <v>55.757575757575751</v>
      </c>
      <c r="E77" s="44">
        <v>65</v>
      </c>
      <c r="F77" s="44">
        <v>43.839285714285722</v>
      </c>
      <c r="G77" s="44">
        <v>36.31818181818182</v>
      </c>
      <c r="H77" s="44">
        <v>36.049999999999997</v>
      </c>
      <c r="I77" s="44">
        <v>32.368055555555557</v>
      </c>
      <c r="J77" s="44">
        <v>36.770833333333336</v>
      </c>
      <c r="K77" s="44">
        <v>37.033333333333331</v>
      </c>
      <c r="L77" s="44">
        <v>39.791666666666664</v>
      </c>
      <c r="M77" s="44">
        <v>38.541666666666664</v>
      </c>
      <c r="N77" s="44">
        <v>40.625</v>
      </c>
      <c r="O77" s="44">
        <v>40.722222222222221</v>
      </c>
      <c r="P77" s="67">
        <f t="shared" si="0"/>
        <v>41.90148508898509</v>
      </c>
    </row>
    <row r="78" spans="1:16" s="11" customFormat="1" ht="17.25" customHeight="1" x14ac:dyDescent="0.25">
      <c r="A78" s="64"/>
      <c r="B78" s="36" t="s">
        <v>50</v>
      </c>
      <c r="C78" s="66" t="s">
        <v>79</v>
      </c>
      <c r="D78" s="44">
        <v>56.325757575757571</v>
      </c>
      <c r="E78" s="44">
        <v>64.848484848484844</v>
      </c>
      <c r="F78" s="44">
        <v>44.279761904761905</v>
      </c>
      <c r="G78" s="44">
        <v>38.386363636363633</v>
      </c>
      <c r="H78" s="44">
        <v>35.866666666666667</v>
      </c>
      <c r="I78" s="44">
        <v>31.3125</v>
      </c>
      <c r="J78" s="44">
        <v>36.25</v>
      </c>
      <c r="K78" s="44">
        <v>38.75</v>
      </c>
      <c r="L78" s="44">
        <v>42.395833333333336</v>
      </c>
      <c r="M78" s="44">
        <v>43.229166666666664</v>
      </c>
      <c r="N78" s="44">
        <v>42.5</v>
      </c>
      <c r="O78" s="44">
        <v>40.659722222222221</v>
      </c>
      <c r="P78" s="67">
        <f t="shared" ref="P78:P85" si="1">AVERAGE(D78:O78)</f>
        <v>42.900354737854734</v>
      </c>
    </row>
    <row r="79" spans="1:16" s="11" customFormat="1" ht="17.25" customHeight="1" x14ac:dyDescent="0.25">
      <c r="A79" s="64"/>
      <c r="B79" s="36" t="s">
        <v>29</v>
      </c>
      <c r="C79" s="66" t="s">
        <v>79</v>
      </c>
      <c r="D79" s="44">
        <v>46.477272727272727</v>
      </c>
      <c r="E79" s="44">
        <v>45.151515151515156</v>
      </c>
      <c r="F79" s="44">
        <v>37.708333333333336</v>
      </c>
      <c r="G79" s="44">
        <v>38.522727272727273</v>
      </c>
      <c r="H79" s="44">
        <v>36.016666666666666</v>
      </c>
      <c r="I79" s="44">
        <v>34.513888888888893</v>
      </c>
      <c r="J79" s="44">
        <v>38.402777777777779</v>
      </c>
      <c r="K79" s="44">
        <v>36.722222222222221</v>
      </c>
      <c r="L79" s="44">
        <v>41.423611111111107</v>
      </c>
      <c r="M79" s="44">
        <v>43.475529100529094</v>
      </c>
      <c r="N79" s="44">
        <v>42.222222222222221</v>
      </c>
      <c r="O79" s="44">
        <v>40.520833333333336</v>
      </c>
      <c r="P79" s="67">
        <f t="shared" si="1"/>
        <v>40.096466650633317</v>
      </c>
    </row>
    <row r="80" spans="1:16" s="11" customFormat="1" ht="17.25" customHeight="1" x14ac:dyDescent="0.25">
      <c r="A80" s="64"/>
      <c r="B80" s="36" t="s">
        <v>30</v>
      </c>
      <c r="C80" s="66" t="s">
        <v>79</v>
      </c>
      <c r="D80" s="44">
        <v>80.121212121212125</v>
      </c>
      <c r="E80" s="44">
        <v>70.378787878787875</v>
      </c>
      <c r="F80" s="44">
        <v>50.059523809523803</v>
      </c>
      <c r="G80" s="44">
        <v>51.098484848484851</v>
      </c>
      <c r="H80" s="44">
        <v>57.222222222222221</v>
      </c>
      <c r="I80" s="44">
        <v>58.99305555555555</v>
      </c>
      <c r="J80" s="44">
        <v>57.951388888888886</v>
      </c>
      <c r="K80" s="44">
        <v>56.552777777777791</v>
      </c>
      <c r="L80" s="44">
        <v>52.388888888888886</v>
      </c>
      <c r="M80" s="44">
        <v>74.861111111111114</v>
      </c>
      <c r="N80" s="44">
        <v>93.943452380952365</v>
      </c>
      <c r="O80" s="44">
        <v>57.986111111111107</v>
      </c>
      <c r="P80" s="67">
        <f t="shared" si="1"/>
        <v>63.463084716209714</v>
      </c>
    </row>
    <row r="81" spans="1:16" s="11" customFormat="1" ht="17.25" customHeight="1" x14ac:dyDescent="0.25">
      <c r="A81" s="64"/>
      <c r="B81" s="36" t="s">
        <v>31</v>
      </c>
      <c r="C81" s="65" t="s">
        <v>87</v>
      </c>
      <c r="D81" s="44">
        <v>186.73295454545453</v>
      </c>
      <c r="E81" s="44">
        <v>163.33333333333334</v>
      </c>
      <c r="F81" s="44">
        <v>126.87696428571428</v>
      </c>
      <c r="G81" s="44">
        <v>120.50883838383839</v>
      </c>
      <c r="H81" s="44">
        <v>138.12037037037038</v>
      </c>
      <c r="I81" s="44">
        <v>129.71180555555557</v>
      </c>
      <c r="J81" s="44">
        <v>143.81944444444446</v>
      </c>
      <c r="K81" s="44">
        <v>134.53472222222223</v>
      </c>
      <c r="L81" s="44">
        <v>134.09722222222226</v>
      </c>
      <c r="M81" s="44">
        <v>116.47792022792022</v>
      </c>
      <c r="N81" s="44">
        <v>116.606371996997</v>
      </c>
      <c r="O81" s="44">
        <v>108.75449810606062</v>
      </c>
      <c r="P81" s="67">
        <f t="shared" si="1"/>
        <v>134.96453714117777</v>
      </c>
    </row>
    <row r="82" spans="1:16" s="11" customFormat="1" ht="17.25" customHeight="1" x14ac:dyDescent="0.25">
      <c r="A82" s="710" t="s">
        <v>51</v>
      </c>
      <c r="B82" s="54" t="s">
        <v>144</v>
      </c>
      <c r="C82" s="66" t="s">
        <v>82</v>
      </c>
      <c r="D82" s="44">
        <v>36.666666666666664</v>
      </c>
      <c r="E82" s="44">
        <v>34.545454545454554</v>
      </c>
      <c r="F82" s="44">
        <v>32.916666666666671</v>
      </c>
      <c r="G82" s="44">
        <v>37.075757575757578</v>
      </c>
      <c r="H82" s="44">
        <v>39.166666666666664</v>
      </c>
      <c r="I82" s="44">
        <v>36.666666666666664</v>
      </c>
      <c r="J82" s="44">
        <v>34.61805555555555</v>
      </c>
      <c r="K82" s="44">
        <v>37.738888888888894</v>
      </c>
      <c r="L82" s="44">
        <v>38.854166666666664</v>
      </c>
      <c r="M82" s="44">
        <v>38.75</v>
      </c>
      <c r="N82" s="44">
        <v>36.041666666666664</v>
      </c>
      <c r="O82" s="44">
        <v>40.208333333333336</v>
      </c>
      <c r="P82" s="67">
        <f t="shared" si="1"/>
        <v>36.937415824915824</v>
      </c>
    </row>
    <row r="83" spans="1:16" s="11" customFormat="1" ht="17.25" customHeight="1" x14ac:dyDescent="0.25">
      <c r="A83" s="710"/>
      <c r="B83" s="54" t="s">
        <v>145</v>
      </c>
      <c r="C83" s="66" t="s">
        <v>82</v>
      </c>
      <c r="D83" s="44">
        <v>39.166666666666671</v>
      </c>
      <c r="E83" s="44">
        <v>36.81818181818182</v>
      </c>
      <c r="F83" s="44">
        <v>35.952380952380949</v>
      </c>
      <c r="G83" s="44">
        <v>43.674242424242422</v>
      </c>
      <c r="H83" s="44">
        <v>55.666666666666664</v>
      </c>
      <c r="I83" s="44">
        <v>40.416666666666664</v>
      </c>
      <c r="J83" s="44">
        <v>35.902777777777779</v>
      </c>
      <c r="K83" s="44">
        <v>47.155555555555559</v>
      </c>
      <c r="L83" s="44">
        <v>60.416666666666679</v>
      </c>
      <c r="M83" s="44">
        <v>53.647401433691755</v>
      </c>
      <c r="N83" s="44">
        <v>41.826388888888893</v>
      </c>
      <c r="O83" s="44">
        <v>45.451388888888893</v>
      </c>
      <c r="P83" s="67">
        <f t="shared" si="1"/>
        <v>44.674582033856232</v>
      </c>
    </row>
    <row r="84" spans="1:16" s="11" customFormat="1" ht="17.25" customHeight="1" x14ac:dyDescent="0.25">
      <c r="A84" s="64"/>
      <c r="B84" s="36" t="s">
        <v>43</v>
      </c>
      <c r="C84" s="66" t="s">
        <v>79</v>
      </c>
      <c r="D84" s="44">
        <v>55.909090909090907</v>
      </c>
      <c r="E84" s="44">
        <v>52.121212121212125</v>
      </c>
      <c r="F84" s="44">
        <v>38.630952380952387</v>
      </c>
      <c r="G84" s="44">
        <v>27.272727272727273</v>
      </c>
      <c r="H84" s="44">
        <v>27.75</v>
      </c>
      <c r="I84" s="44">
        <v>25.138888888888889</v>
      </c>
      <c r="J84" s="44">
        <v>24.194444444444443</v>
      </c>
      <c r="K84" s="44">
        <v>22</v>
      </c>
      <c r="L84" s="44">
        <v>25.3125</v>
      </c>
      <c r="M84" s="44">
        <v>24.791666666666668</v>
      </c>
      <c r="N84" s="44">
        <v>24.270833333333332</v>
      </c>
      <c r="O84" s="44">
        <v>23.784722222222218</v>
      </c>
      <c r="P84" s="67">
        <f t="shared" si="1"/>
        <v>30.931419853294855</v>
      </c>
    </row>
    <row r="85" spans="1:16" s="11" customFormat="1" ht="17.25" customHeight="1" x14ac:dyDescent="0.25">
      <c r="A85" s="64"/>
      <c r="B85" s="36" t="s">
        <v>52</v>
      </c>
      <c r="C85" s="66" t="s">
        <v>82</v>
      </c>
      <c r="D85" s="44">
        <v>56.590909090909093</v>
      </c>
      <c r="E85" s="44">
        <v>56.18181818181818</v>
      </c>
      <c r="F85" s="44">
        <v>44.028383323026176</v>
      </c>
      <c r="G85" s="44">
        <v>36.891774891774887</v>
      </c>
      <c r="H85" s="44">
        <v>42.353703703703701</v>
      </c>
      <c r="I85" s="44">
        <v>35.785879629629626</v>
      </c>
      <c r="J85" s="44">
        <v>35.763888888888893</v>
      </c>
      <c r="K85" s="44">
        <v>32.925505050505052</v>
      </c>
      <c r="L85" s="44">
        <v>35.232638888888893</v>
      </c>
      <c r="M85" s="44">
        <v>50.901094276094277</v>
      </c>
      <c r="N85" s="44">
        <v>72.023809523809533</v>
      </c>
      <c r="O85" s="44">
        <v>59.245115995115981</v>
      </c>
      <c r="P85" s="67">
        <f t="shared" si="1"/>
        <v>46.493710120347032</v>
      </c>
    </row>
    <row r="86" spans="1:16" s="11" customFormat="1" ht="5.25" customHeight="1" x14ac:dyDescent="0.25">
      <c r="A86" s="15"/>
      <c r="B86" s="15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4"/>
    </row>
    <row r="87" spans="1:16" s="11" customFormat="1" ht="6.75" customHeight="1" x14ac:dyDescent="0.25">
      <c r="A87" s="15"/>
      <c r="B87" s="15"/>
      <c r="C87" s="22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4"/>
    </row>
    <row r="88" spans="1:16" s="11" customFormat="1" ht="4.5" customHeight="1" x14ac:dyDescent="0.25">
      <c r="A88" s="15"/>
      <c r="B88" s="15"/>
      <c r="C88" s="22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4"/>
    </row>
    <row r="89" spans="1:16" s="11" customFormat="1" x14ac:dyDescent="0.25">
      <c r="C89" s="10"/>
      <c r="P89" s="130" t="s">
        <v>68</v>
      </c>
    </row>
    <row r="90" spans="1:16" s="11" customFormat="1" ht="17.25" x14ac:dyDescent="0.3">
      <c r="A90" s="686" t="s">
        <v>78</v>
      </c>
      <c r="B90" s="686"/>
      <c r="C90" s="686"/>
      <c r="D90" s="686"/>
      <c r="E90" s="686"/>
      <c r="F90" s="686"/>
      <c r="G90" s="686"/>
      <c r="H90" s="686"/>
      <c r="I90" s="686"/>
      <c r="J90" s="686"/>
      <c r="K90" s="686"/>
      <c r="L90" s="686"/>
      <c r="M90" s="686"/>
      <c r="N90" s="686"/>
      <c r="O90" s="686"/>
      <c r="P90" s="686"/>
    </row>
    <row r="91" spans="1:16" s="11" customFormat="1" ht="32.25" customHeight="1" x14ac:dyDescent="0.3">
      <c r="A91" s="686" t="s">
        <v>86</v>
      </c>
      <c r="B91" s="686"/>
      <c r="C91" s="686"/>
      <c r="D91" s="686"/>
      <c r="E91" s="686"/>
      <c r="F91" s="686"/>
      <c r="G91" s="686"/>
      <c r="H91" s="686"/>
      <c r="I91" s="686"/>
      <c r="J91" s="686"/>
      <c r="K91" s="686"/>
      <c r="L91" s="686"/>
      <c r="M91" s="686"/>
      <c r="N91" s="686"/>
      <c r="O91" s="686"/>
      <c r="P91" s="686"/>
    </row>
    <row r="92" spans="1:16" s="11" customFormat="1" ht="6.75" customHeight="1" x14ac:dyDescent="0.25">
      <c r="A92" s="8"/>
      <c r="B92" s="8"/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s="11" customFormat="1" ht="15.75" customHeight="1" x14ac:dyDescent="0.25">
      <c r="A93" s="715" t="s">
        <v>0</v>
      </c>
      <c r="B93" s="717" t="s">
        <v>192</v>
      </c>
      <c r="C93" s="639" t="s">
        <v>41</v>
      </c>
      <c r="D93" s="639"/>
      <c r="E93" s="639"/>
      <c r="F93" s="639"/>
      <c r="G93" s="639"/>
      <c r="H93" s="639"/>
      <c r="I93" s="639"/>
      <c r="J93" s="639"/>
      <c r="K93" s="639"/>
      <c r="L93" s="639"/>
      <c r="M93" s="639"/>
      <c r="N93" s="639"/>
      <c r="O93" s="639"/>
      <c r="P93" s="640"/>
    </row>
    <row r="94" spans="1:16" s="11" customFormat="1" ht="15.75" customHeight="1" x14ac:dyDescent="0.25">
      <c r="A94" s="716"/>
      <c r="B94" s="718"/>
      <c r="C94" s="641" t="s">
        <v>85</v>
      </c>
      <c r="D94" s="641" t="s">
        <v>1</v>
      </c>
      <c r="E94" s="641" t="s">
        <v>2</v>
      </c>
      <c r="F94" s="641" t="s">
        <v>3</v>
      </c>
      <c r="G94" s="641" t="s">
        <v>4</v>
      </c>
      <c r="H94" s="641" t="s">
        <v>5</v>
      </c>
      <c r="I94" s="641" t="s">
        <v>6</v>
      </c>
      <c r="J94" s="641" t="s">
        <v>7</v>
      </c>
      <c r="K94" s="641" t="s">
        <v>8</v>
      </c>
      <c r="L94" s="641" t="s">
        <v>9</v>
      </c>
      <c r="M94" s="641" t="s">
        <v>10</v>
      </c>
      <c r="N94" s="641" t="s">
        <v>11</v>
      </c>
      <c r="O94" s="641" t="s">
        <v>12</v>
      </c>
      <c r="P94" s="642" t="s">
        <v>13</v>
      </c>
    </row>
    <row r="95" spans="1:16" s="11" customFormat="1" ht="19.5" customHeight="1" x14ac:dyDescent="0.25">
      <c r="A95" s="645" t="s">
        <v>53</v>
      </c>
      <c r="B95" s="645"/>
      <c r="C95" s="22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4"/>
    </row>
    <row r="96" spans="1:16" s="11" customFormat="1" ht="18.75" customHeight="1" x14ac:dyDescent="0.25">
      <c r="A96" s="711" t="s">
        <v>32</v>
      </c>
      <c r="B96" s="65" t="s">
        <v>146</v>
      </c>
      <c r="C96" s="66" t="s">
        <v>63</v>
      </c>
      <c r="D96" s="44">
        <v>17.5</v>
      </c>
      <c r="E96" s="44">
        <v>18.5</v>
      </c>
      <c r="F96" s="44">
        <v>37.529761904761905</v>
      </c>
      <c r="G96" s="44">
        <v>45.9375</v>
      </c>
      <c r="H96" s="44">
        <v>34.655555555555551</v>
      </c>
      <c r="I96" s="44">
        <v>29.166666666666668</v>
      </c>
      <c r="J96" s="44">
        <v>24.625</v>
      </c>
      <c r="K96" s="44">
        <v>17.899999999999999</v>
      </c>
      <c r="L96" s="44">
        <v>17.416666666666668</v>
      </c>
      <c r="M96" s="44">
        <v>15.125</v>
      </c>
      <c r="N96" s="44">
        <v>18.4375</v>
      </c>
      <c r="O96" s="44">
        <v>22.986111111111114</v>
      </c>
      <c r="P96" s="67">
        <f t="shared" ref="P96:P130" si="2">AVERAGE(D96:O96)</f>
        <v>24.981646825396819</v>
      </c>
    </row>
    <row r="97" spans="1:17" s="11" customFormat="1" ht="18.75" customHeight="1" x14ac:dyDescent="0.25">
      <c r="A97" s="712"/>
      <c r="B97" s="65" t="s">
        <v>198</v>
      </c>
      <c r="C97" s="66" t="s">
        <v>63</v>
      </c>
      <c r="D97" s="44">
        <v>22.431818181818183</v>
      </c>
      <c r="E97" s="44">
        <v>24.636363636363637</v>
      </c>
      <c r="F97" s="44"/>
      <c r="G97" s="44">
        <v>70</v>
      </c>
      <c r="H97" s="44">
        <v>50</v>
      </c>
      <c r="I97" s="44">
        <v>42.5</v>
      </c>
      <c r="J97" s="44">
        <v>35</v>
      </c>
      <c r="K97" s="44">
        <v>34.166666666666664</v>
      </c>
      <c r="L97" s="44"/>
      <c r="M97" s="44">
        <v>15</v>
      </c>
      <c r="N97" s="44">
        <v>16.416666666666668</v>
      </c>
      <c r="O97" s="44">
        <v>19.5</v>
      </c>
      <c r="P97" s="67">
        <f t="shared" si="2"/>
        <v>32.965151515151518</v>
      </c>
    </row>
    <row r="98" spans="1:17" s="11" customFormat="1" ht="18.75" customHeight="1" x14ac:dyDescent="0.25">
      <c r="A98" s="712"/>
      <c r="B98" s="65" t="s">
        <v>148</v>
      </c>
      <c r="C98" s="66" t="s">
        <v>63</v>
      </c>
      <c r="D98" s="44"/>
      <c r="E98" s="44"/>
      <c r="F98" s="44"/>
      <c r="G98" s="44">
        <v>64.642857142857139</v>
      </c>
      <c r="H98" s="44">
        <v>52.8125</v>
      </c>
      <c r="I98" s="44">
        <v>37.013888888888893</v>
      </c>
      <c r="J98" s="44">
        <v>33.472222222222221</v>
      </c>
      <c r="K98" s="44">
        <v>27.25</v>
      </c>
      <c r="L98" s="44">
        <v>23.125</v>
      </c>
      <c r="M98" s="44">
        <v>27</v>
      </c>
      <c r="N98" s="44">
        <v>27.5</v>
      </c>
      <c r="O98" s="44"/>
      <c r="P98" s="67">
        <f t="shared" si="2"/>
        <v>36.602058531746032</v>
      </c>
    </row>
    <row r="99" spans="1:17" s="11" customFormat="1" ht="18.75" customHeight="1" x14ac:dyDescent="0.25">
      <c r="A99" s="713"/>
      <c r="B99" s="65" t="s">
        <v>149</v>
      </c>
      <c r="C99" s="66" t="s">
        <v>63</v>
      </c>
      <c r="D99" s="44"/>
      <c r="E99" s="44"/>
      <c r="F99" s="44">
        <v>35</v>
      </c>
      <c r="G99" s="44">
        <v>58.214285714285715</v>
      </c>
      <c r="H99" s="44">
        <v>51.666666666666664</v>
      </c>
      <c r="I99" s="44">
        <v>29.6875</v>
      </c>
      <c r="J99" s="44">
        <v>33.125</v>
      </c>
      <c r="K99" s="44">
        <v>26.333333333333332</v>
      </c>
      <c r="L99" s="44">
        <v>23.333333333333336</v>
      </c>
      <c r="M99" s="44">
        <v>21.25</v>
      </c>
      <c r="N99" s="44"/>
      <c r="O99" s="44"/>
      <c r="P99" s="67">
        <f t="shared" si="2"/>
        <v>34.82626488095238</v>
      </c>
      <c r="Q99" s="30"/>
    </row>
    <row r="100" spans="1:17" s="11" customFormat="1" ht="18.75" customHeight="1" x14ac:dyDescent="0.25">
      <c r="A100" s="711" t="s">
        <v>199</v>
      </c>
      <c r="B100" s="36" t="s">
        <v>151</v>
      </c>
      <c r="C100" s="66" t="s">
        <v>63</v>
      </c>
      <c r="D100" s="44">
        <v>45.3125</v>
      </c>
      <c r="E100" s="44"/>
      <c r="F100" s="44">
        <v>55</v>
      </c>
      <c r="G100" s="44">
        <v>50.833333333333336</v>
      </c>
      <c r="H100" s="44">
        <v>60.192307692307693</v>
      </c>
      <c r="I100" s="44">
        <v>66.597222222222229</v>
      </c>
      <c r="J100" s="44">
        <v>72.407407407407405</v>
      </c>
      <c r="K100" s="44">
        <v>65.681818181818187</v>
      </c>
      <c r="L100" s="44">
        <v>66.25</v>
      </c>
      <c r="M100" s="44">
        <v>52.361111111111107</v>
      </c>
      <c r="N100" s="44">
        <v>58.125</v>
      </c>
      <c r="O100" s="44">
        <v>48.333333333333336</v>
      </c>
      <c r="P100" s="67">
        <f t="shared" si="2"/>
        <v>58.281275752866669</v>
      </c>
    </row>
    <row r="101" spans="1:17" s="11" customFormat="1" ht="18.75" customHeight="1" x14ac:dyDescent="0.25">
      <c r="A101" s="712"/>
      <c r="B101" s="36" t="s">
        <v>152</v>
      </c>
      <c r="C101" s="66" t="s">
        <v>63</v>
      </c>
      <c r="D101" s="44">
        <v>36.428571428571431</v>
      </c>
      <c r="E101" s="44"/>
      <c r="F101" s="44">
        <v>39.285714285714285</v>
      </c>
      <c r="G101" s="44">
        <v>36</v>
      </c>
      <c r="H101" s="44">
        <v>36.071428571428569</v>
      </c>
      <c r="I101" s="44">
        <v>48.333333333333336</v>
      </c>
      <c r="J101" s="44">
        <v>52.638888888888893</v>
      </c>
      <c r="K101" s="44">
        <v>46.833333333333336</v>
      </c>
      <c r="L101" s="44">
        <v>48.18181818181818</v>
      </c>
      <c r="M101" s="44">
        <v>38.75</v>
      </c>
      <c r="N101" s="44">
        <v>43.863636363636367</v>
      </c>
      <c r="O101" s="44">
        <v>35.454545454545453</v>
      </c>
      <c r="P101" s="67">
        <f t="shared" si="2"/>
        <v>41.985569985569981</v>
      </c>
    </row>
    <row r="102" spans="1:17" s="11" customFormat="1" ht="18.75" customHeight="1" x14ac:dyDescent="0.25">
      <c r="A102" s="712"/>
      <c r="B102" s="36" t="s">
        <v>153</v>
      </c>
      <c r="C102" s="66" t="s">
        <v>63</v>
      </c>
      <c r="D102" s="44">
        <v>30</v>
      </c>
      <c r="E102" s="44"/>
      <c r="F102" s="44">
        <v>26.071428571428573</v>
      </c>
      <c r="G102" s="44">
        <v>21.875</v>
      </c>
      <c r="H102" s="44">
        <v>26.428571428571427</v>
      </c>
      <c r="I102" s="44">
        <v>34.166666666666664</v>
      </c>
      <c r="J102" s="44">
        <v>30.833333333333332</v>
      </c>
      <c r="K102" s="44">
        <v>32.5</v>
      </c>
      <c r="L102" s="44">
        <v>29.375</v>
      </c>
      <c r="M102" s="44">
        <v>23.333333333333332</v>
      </c>
      <c r="N102" s="44">
        <v>29.5</v>
      </c>
      <c r="O102" s="44">
        <v>24.09090909090909</v>
      </c>
      <c r="P102" s="67">
        <f t="shared" si="2"/>
        <v>28.015840220385677</v>
      </c>
    </row>
    <row r="103" spans="1:17" s="11" customFormat="1" ht="18.75" customHeight="1" x14ac:dyDescent="0.25">
      <c r="A103" s="712"/>
      <c r="B103" s="36" t="s">
        <v>154</v>
      </c>
      <c r="C103" s="66" t="s">
        <v>63</v>
      </c>
      <c r="D103" s="44">
        <v>78.106060606060609</v>
      </c>
      <c r="E103" s="44">
        <v>80.606060606060595</v>
      </c>
      <c r="F103" s="44">
        <v>86.93452380952381</v>
      </c>
      <c r="G103" s="44">
        <v>80</v>
      </c>
      <c r="H103" s="44">
        <v>83.972222222222214</v>
      </c>
      <c r="I103" s="44">
        <v>85.138888888888886</v>
      </c>
      <c r="J103" s="44">
        <v>75.625</v>
      </c>
      <c r="K103" s="44">
        <v>75.055555555555557</v>
      </c>
      <c r="L103" s="44">
        <v>69.027777777777771</v>
      </c>
      <c r="M103" s="44">
        <v>64.930555555555557</v>
      </c>
      <c r="N103" s="44">
        <v>67.8125</v>
      </c>
      <c r="O103" s="44">
        <v>67.569444444444443</v>
      </c>
      <c r="P103" s="67">
        <f t="shared" si="2"/>
        <v>76.231549122174115</v>
      </c>
    </row>
    <row r="104" spans="1:17" s="11" customFormat="1" ht="18.75" customHeight="1" x14ac:dyDescent="0.25">
      <c r="A104" s="712"/>
      <c r="B104" s="36" t="s">
        <v>155</v>
      </c>
      <c r="C104" s="66" t="s">
        <v>63</v>
      </c>
      <c r="D104" s="44">
        <v>68.63636363636364</v>
      </c>
      <c r="E104" s="44">
        <v>62.727272727272727</v>
      </c>
      <c r="F104" s="44">
        <v>61.428571428571438</v>
      </c>
      <c r="G104" s="44">
        <v>56.098484848484851</v>
      </c>
      <c r="H104" s="44">
        <v>62.5</v>
      </c>
      <c r="I104" s="44">
        <v>67.013888888888886</v>
      </c>
      <c r="J104" s="44">
        <v>57.395833333333336</v>
      </c>
      <c r="K104" s="44">
        <v>54.722222222222221</v>
      </c>
      <c r="L104" s="44">
        <v>54.93055555555555</v>
      </c>
      <c r="M104" s="44">
        <v>49.791666666666657</v>
      </c>
      <c r="N104" s="44">
        <v>48.05555555555555</v>
      </c>
      <c r="O104" s="44">
        <v>48.055555555555564</v>
      </c>
      <c r="P104" s="67">
        <f t="shared" si="2"/>
        <v>57.612997534872534</v>
      </c>
    </row>
    <row r="105" spans="1:17" s="11" customFormat="1" ht="18.75" customHeight="1" x14ac:dyDescent="0.25">
      <c r="A105" s="713"/>
      <c r="B105" s="36" t="s">
        <v>156</v>
      </c>
      <c r="C105" s="66" t="s">
        <v>63</v>
      </c>
      <c r="D105" s="44">
        <v>52.954545454545453</v>
      </c>
      <c r="E105" s="44">
        <v>48.636363636363633</v>
      </c>
      <c r="F105" s="44">
        <v>47.321428571428562</v>
      </c>
      <c r="G105" s="44">
        <v>40.454545454545453</v>
      </c>
      <c r="H105" s="44">
        <v>48.583333333333336</v>
      </c>
      <c r="I105" s="44">
        <v>48.472222222222221</v>
      </c>
      <c r="J105" s="44">
        <v>44.027777777777771</v>
      </c>
      <c r="K105" s="44">
        <v>38.666666666666657</v>
      </c>
      <c r="L105" s="44">
        <v>34.027777777777779</v>
      </c>
      <c r="M105" s="44">
        <v>34.375</v>
      </c>
      <c r="N105" s="44">
        <v>31.527777777777782</v>
      </c>
      <c r="O105" s="44">
        <v>31.666666666666668</v>
      </c>
      <c r="P105" s="67">
        <f t="shared" si="2"/>
        <v>41.726175444925438</v>
      </c>
    </row>
    <row r="106" spans="1:17" s="11" customFormat="1" ht="18.75" customHeight="1" x14ac:dyDescent="0.25">
      <c r="A106" s="65"/>
      <c r="B106" s="65" t="s">
        <v>33</v>
      </c>
      <c r="C106" s="66" t="s">
        <v>63</v>
      </c>
      <c r="D106" s="44">
        <v>4.9393939393939394</v>
      </c>
      <c r="E106" s="44">
        <v>4.8181818181818183</v>
      </c>
      <c r="F106" s="44">
        <v>4.8690476190476195</v>
      </c>
      <c r="G106" s="44">
        <v>5</v>
      </c>
      <c r="H106" s="44">
        <v>5.45</v>
      </c>
      <c r="I106" s="44">
        <v>5.270833333333333</v>
      </c>
      <c r="J106" s="44">
        <v>4.979166666666667</v>
      </c>
      <c r="K106" s="44">
        <v>4.9833333333333334</v>
      </c>
      <c r="L106" s="44">
        <v>4.979166666666667</v>
      </c>
      <c r="M106" s="44">
        <v>4.5486111111111098</v>
      </c>
      <c r="N106" s="44">
        <v>4.7129629629629628</v>
      </c>
      <c r="O106" s="44">
        <v>5.0694444444444446</v>
      </c>
      <c r="P106" s="67">
        <f t="shared" si="2"/>
        <v>4.9683451579284901</v>
      </c>
    </row>
    <row r="107" spans="1:17" s="11" customFormat="1" ht="18.75" customHeight="1" x14ac:dyDescent="0.25">
      <c r="A107" s="683" t="s">
        <v>157</v>
      </c>
      <c r="B107" s="36" t="s">
        <v>146</v>
      </c>
      <c r="C107" s="66" t="s">
        <v>80</v>
      </c>
      <c r="D107" s="44">
        <v>72.318181818181813</v>
      </c>
      <c r="E107" s="44">
        <v>78.125</v>
      </c>
      <c r="F107" s="44">
        <v>101.81818181818181</v>
      </c>
      <c r="G107" s="44">
        <v>105.53030303030305</v>
      </c>
      <c r="H107" s="44">
        <v>75.466666666666669</v>
      </c>
      <c r="I107" s="44">
        <v>43.666666666666664</v>
      </c>
      <c r="J107" s="44">
        <v>33.125</v>
      </c>
      <c r="K107" s="44">
        <v>40.736111111111114</v>
      </c>
      <c r="L107" s="44">
        <v>50.083333333333336</v>
      </c>
      <c r="M107" s="44">
        <v>65.333333333333329</v>
      </c>
      <c r="N107" s="44">
        <v>68.479166666666671</v>
      </c>
      <c r="O107" s="44">
        <v>89.74702380952381</v>
      </c>
      <c r="P107" s="67">
        <f t="shared" si="2"/>
        <v>68.702414021164032</v>
      </c>
    </row>
    <row r="108" spans="1:17" s="11" customFormat="1" ht="18.75" customHeight="1" x14ac:dyDescent="0.25">
      <c r="A108" s="685"/>
      <c r="B108" s="36" t="s">
        <v>158</v>
      </c>
      <c r="C108" s="66" t="s">
        <v>80</v>
      </c>
      <c r="D108" s="44">
        <v>84.568181818181813</v>
      </c>
      <c r="E108" s="44">
        <v>113.81818181818181</v>
      </c>
      <c r="F108" s="44">
        <v>171.25</v>
      </c>
      <c r="G108" s="44">
        <v>173.09090909090909</v>
      </c>
      <c r="H108" s="44">
        <v>101.9</v>
      </c>
      <c r="I108" s="44">
        <v>63.458333333333336</v>
      </c>
      <c r="J108" s="44">
        <v>55.625</v>
      </c>
      <c r="K108" s="44">
        <v>59.35</v>
      </c>
      <c r="L108" s="44">
        <v>78.5</v>
      </c>
      <c r="M108" s="44">
        <v>70</v>
      </c>
      <c r="N108" s="44">
        <v>68.833333333333329</v>
      </c>
      <c r="O108" s="44">
        <v>76</v>
      </c>
      <c r="P108" s="67">
        <f t="shared" si="2"/>
        <v>93.032828282828291</v>
      </c>
      <c r="Q108" s="30"/>
    </row>
    <row r="109" spans="1:17" s="11" customFormat="1" ht="18.75" customHeight="1" x14ac:dyDescent="0.25">
      <c r="A109" s="683" t="s">
        <v>35</v>
      </c>
      <c r="B109" s="36" t="s">
        <v>159</v>
      </c>
      <c r="C109" s="66" t="s">
        <v>63</v>
      </c>
      <c r="D109" s="44">
        <v>125.45454545454545</v>
      </c>
      <c r="E109" s="44">
        <v>72.25</v>
      </c>
      <c r="F109" s="44">
        <v>74.583333333333343</v>
      </c>
      <c r="G109" s="44">
        <v>65.303030303030312</v>
      </c>
      <c r="H109" s="44">
        <v>57.277777777777779</v>
      </c>
      <c r="I109" s="44">
        <v>56.319444444444436</v>
      </c>
      <c r="J109" s="44">
        <v>40.902777777777779</v>
      </c>
      <c r="K109" s="44">
        <v>54.611111111111114</v>
      </c>
      <c r="L109" s="44">
        <v>63.472222222222221</v>
      </c>
      <c r="M109" s="44">
        <v>64.618055555555557</v>
      </c>
      <c r="N109" s="44">
        <v>64.722222222222214</v>
      </c>
      <c r="O109" s="44">
        <v>110.83333333333333</v>
      </c>
      <c r="P109" s="67">
        <f t="shared" si="2"/>
        <v>70.862321127946117</v>
      </c>
    </row>
    <row r="110" spans="1:17" s="11" customFormat="1" ht="18.75" customHeight="1" x14ac:dyDescent="0.25">
      <c r="A110" s="684"/>
      <c r="B110" s="36" t="s">
        <v>160</v>
      </c>
      <c r="C110" s="66" t="s">
        <v>63</v>
      </c>
      <c r="D110" s="44">
        <v>82.878787878787875</v>
      </c>
      <c r="E110" s="44">
        <v>60.151515151515149</v>
      </c>
      <c r="F110" s="44">
        <v>49.880952380952387</v>
      </c>
      <c r="G110" s="44">
        <v>43.712121212121218</v>
      </c>
      <c r="H110" s="44">
        <v>43.000000000000007</v>
      </c>
      <c r="I110" s="44">
        <v>41.874999999999993</v>
      </c>
      <c r="J110" s="44">
        <v>28.263888888888886</v>
      </c>
      <c r="K110" s="44">
        <v>39.527777777777779</v>
      </c>
      <c r="L110" s="44">
        <v>44.305555555555564</v>
      </c>
      <c r="M110" s="44">
        <v>45.9375</v>
      </c>
      <c r="N110" s="44">
        <v>44.340277777777771</v>
      </c>
      <c r="O110" s="44">
        <v>78.472222222222214</v>
      </c>
      <c r="P110" s="67">
        <f t="shared" si="2"/>
        <v>50.195466570466571</v>
      </c>
    </row>
    <row r="111" spans="1:17" s="11" customFormat="1" ht="18.75" customHeight="1" x14ac:dyDescent="0.25">
      <c r="A111" s="684"/>
      <c r="B111" s="36" t="s">
        <v>161</v>
      </c>
      <c r="C111" s="66" t="s">
        <v>63</v>
      </c>
      <c r="D111" s="44">
        <v>105</v>
      </c>
      <c r="E111" s="44">
        <v>104.54545454545455</v>
      </c>
      <c r="F111" s="44">
        <v>99.166666666666671</v>
      </c>
      <c r="G111" s="44">
        <v>101.66666666666667</v>
      </c>
      <c r="H111" s="44">
        <v>103.33333333333333</v>
      </c>
      <c r="I111" s="44">
        <v>100</v>
      </c>
      <c r="J111" s="44">
        <v>90</v>
      </c>
      <c r="K111" s="44">
        <v>97</v>
      </c>
      <c r="L111" s="44">
        <v>108</v>
      </c>
      <c r="M111" s="44"/>
      <c r="N111" s="44"/>
      <c r="O111" s="44">
        <v>105</v>
      </c>
      <c r="P111" s="67">
        <f t="shared" si="2"/>
        <v>101.37121212121212</v>
      </c>
    </row>
    <row r="112" spans="1:17" s="11" customFormat="1" ht="18.75" customHeight="1" x14ac:dyDescent="0.25">
      <c r="A112" s="685"/>
      <c r="B112" s="36" t="s">
        <v>162</v>
      </c>
      <c r="C112" s="66" t="s">
        <v>63</v>
      </c>
      <c r="D112" s="44">
        <v>114.28571428571429</v>
      </c>
      <c r="E112" s="44"/>
      <c r="F112" s="44"/>
      <c r="G112" s="44"/>
      <c r="H112" s="44">
        <v>100</v>
      </c>
      <c r="I112" s="44">
        <v>100</v>
      </c>
      <c r="J112" s="44"/>
      <c r="K112" s="44"/>
      <c r="L112" s="44"/>
      <c r="M112" s="44"/>
      <c r="N112" s="44"/>
      <c r="O112" s="44"/>
      <c r="P112" s="67">
        <f t="shared" si="2"/>
        <v>104.76190476190476</v>
      </c>
    </row>
    <row r="113" spans="1:16" s="11" customFormat="1" ht="18.75" customHeight="1" x14ac:dyDescent="0.25">
      <c r="A113" s="683" t="s">
        <v>163</v>
      </c>
      <c r="B113" s="36" t="s">
        <v>164</v>
      </c>
      <c r="C113" s="66" t="s">
        <v>80</v>
      </c>
      <c r="D113" s="44">
        <v>66.515151515151516</v>
      </c>
      <c r="E113" s="44">
        <v>69.303030303030297</v>
      </c>
      <c r="F113" s="44">
        <v>98.321428571428569</v>
      </c>
      <c r="G113" s="44">
        <v>158.22727272727272</v>
      </c>
      <c r="H113" s="44">
        <v>169.23333333333332</v>
      </c>
      <c r="I113" s="44">
        <v>135.29166666666666</v>
      </c>
      <c r="J113" s="44">
        <v>93.375</v>
      </c>
      <c r="K113" s="44">
        <v>72.2</v>
      </c>
      <c r="L113" s="44">
        <v>61.041666666666664</v>
      </c>
      <c r="M113" s="44">
        <v>59.208333333333336</v>
      </c>
      <c r="N113" s="44">
        <v>58.333333333333336</v>
      </c>
      <c r="O113" s="44">
        <v>62.93055555555555</v>
      </c>
      <c r="P113" s="67">
        <f t="shared" si="2"/>
        <v>91.998397667147671</v>
      </c>
    </row>
    <row r="114" spans="1:16" s="11" customFormat="1" ht="18.75" customHeight="1" x14ac:dyDescent="0.25">
      <c r="A114" s="685"/>
      <c r="B114" s="36" t="s">
        <v>165</v>
      </c>
      <c r="C114" s="66" t="s">
        <v>80</v>
      </c>
      <c r="D114" s="44">
        <v>77.045454545454547</v>
      </c>
      <c r="E114" s="44">
        <v>78.787878787878782</v>
      </c>
      <c r="F114" s="44">
        <v>98.017857142857139</v>
      </c>
      <c r="G114" s="44">
        <v>129.21212121212122</v>
      </c>
      <c r="H114" s="44">
        <v>148.82222222222222</v>
      </c>
      <c r="I114" s="44">
        <v>109.5</v>
      </c>
      <c r="J114" s="44">
        <v>82.36363636363636</v>
      </c>
      <c r="K114" s="44">
        <v>78</v>
      </c>
      <c r="L114" s="44">
        <v>72</v>
      </c>
      <c r="M114" s="44">
        <v>60</v>
      </c>
      <c r="N114" s="44">
        <v>70.75</v>
      </c>
      <c r="O114" s="44">
        <v>63</v>
      </c>
      <c r="P114" s="67">
        <f t="shared" si="2"/>
        <v>88.958264189514196</v>
      </c>
    </row>
    <row r="115" spans="1:16" s="11" customFormat="1" ht="18.75" customHeight="1" x14ac:dyDescent="0.25">
      <c r="A115" s="683" t="s">
        <v>36</v>
      </c>
      <c r="B115" s="36" t="s">
        <v>166</v>
      </c>
      <c r="C115" s="66" t="s">
        <v>63</v>
      </c>
      <c r="D115" s="44">
        <v>59.810606060606048</v>
      </c>
      <c r="E115" s="44">
        <v>65.606060606060609</v>
      </c>
      <c r="F115" s="44">
        <v>78.422619047619051</v>
      </c>
      <c r="G115" s="44">
        <v>66.856060606060609</v>
      </c>
      <c r="H115" s="44">
        <v>55.5</v>
      </c>
      <c r="I115" s="44">
        <v>50.208333333333336</v>
      </c>
      <c r="J115" s="44">
        <v>53.402777777777779</v>
      </c>
      <c r="K115" s="44">
        <v>103.66666666666667</v>
      </c>
      <c r="L115" s="44">
        <v>76.527777777777771</v>
      </c>
      <c r="M115" s="44">
        <v>63.125</v>
      </c>
      <c r="N115" s="44">
        <v>60.798611111111114</v>
      </c>
      <c r="O115" s="44">
        <v>62.916666666666664</v>
      </c>
      <c r="P115" s="67">
        <f t="shared" si="2"/>
        <v>66.403431637806634</v>
      </c>
    </row>
    <row r="116" spans="1:16" s="11" customFormat="1" ht="18.75" customHeight="1" x14ac:dyDescent="0.25">
      <c r="A116" s="685"/>
      <c r="B116" s="36" t="s">
        <v>167</v>
      </c>
      <c r="C116" s="66" t="s">
        <v>63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>
        <v>46.909722222222221</v>
      </c>
      <c r="P116" s="67">
        <f t="shared" si="2"/>
        <v>46.909722222222221</v>
      </c>
    </row>
    <row r="117" spans="1:16" s="11" customFormat="1" ht="18.75" customHeight="1" x14ac:dyDescent="0.25">
      <c r="B117" s="36" t="s">
        <v>62</v>
      </c>
      <c r="C117" s="66" t="s">
        <v>63</v>
      </c>
      <c r="D117" s="44">
        <v>15</v>
      </c>
      <c r="E117" s="44">
        <v>15</v>
      </c>
      <c r="F117" s="44">
        <v>100</v>
      </c>
      <c r="G117" s="44"/>
      <c r="H117" s="44">
        <v>16.666666666666668</v>
      </c>
      <c r="I117" s="44"/>
      <c r="J117" s="44">
        <v>12.5</v>
      </c>
      <c r="K117" s="44">
        <v>21.875</v>
      </c>
      <c r="L117" s="44">
        <v>21.111111111111111</v>
      </c>
      <c r="M117" s="44">
        <v>17.916666666666668</v>
      </c>
      <c r="N117" s="44">
        <v>19.444444444444446</v>
      </c>
      <c r="O117" s="44">
        <v>16.666666666666668</v>
      </c>
      <c r="P117" s="67">
        <f t="shared" si="2"/>
        <v>25.618055555555554</v>
      </c>
    </row>
    <row r="118" spans="1:16" s="11" customFormat="1" ht="18.75" customHeight="1" x14ac:dyDescent="0.25">
      <c r="A118" s="683" t="s">
        <v>37</v>
      </c>
      <c r="B118" s="36" t="s">
        <v>168</v>
      </c>
      <c r="C118" s="66" t="s">
        <v>63</v>
      </c>
      <c r="D118" s="44">
        <v>460.71428571428572</v>
      </c>
      <c r="E118" s="44">
        <v>414.28571428571428</v>
      </c>
      <c r="F118" s="44">
        <v>339.28571428571428</v>
      </c>
      <c r="G118" s="44">
        <v>323.86363636363637</v>
      </c>
      <c r="H118" s="44">
        <v>285</v>
      </c>
      <c r="I118" s="44">
        <v>211.94444444444443</v>
      </c>
      <c r="J118" s="44">
        <v>263.0555555555556</v>
      </c>
      <c r="K118" s="44">
        <v>294.5555555555556</v>
      </c>
      <c r="L118" s="44">
        <v>256.52777777777777</v>
      </c>
      <c r="M118" s="44">
        <v>365.33333333333337</v>
      </c>
      <c r="N118" s="44">
        <v>322.29166666666669</v>
      </c>
      <c r="O118" s="44">
        <v>485</v>
      </c>
      <c r="P118" s="67">
        <f t="shared" si="2"/>
        <v>335.15480699855704</v>
      </c>
    </row>
    <row r="119" spans="1:16" s="11" customFormat="1" ht="18.75" customHeight="1" x14ac:dyDescent="0.25">
      <c r="A119" s="684"/>
      <c r="B119" s="36" t="s">
        <v>169</v>
      </c>
      <c r="C119" s="66" t="s">
        <v>63</v>
      </c>
      <c r="D119" s="44">
        <v>287.5</v>
      </c>
      <c r="E119" s="44">
        <v>255</v>
      </c>
      <c r="F119" s="44">
        <v>213.98809523809524</v>
      </c>
      <c r="G119" s="44">
        <v>198.33333333333337</v>
      </c>
      <c r="H119" s="44">
        <v>165.5277777777778</v>
      </c>
      <c r="I119" s="44">
        <v>181.875</v>
      </c>
      <c r="J119" s="44">
        <v>177.63888888888889</v>
      </c>
      <c r="K119" s="44">
        <v>164.36111111111114</v>
      </c>
      <c r="L119" s="44">
        <v>163.33333333333334</v>
      </c>
      <c r="M119" s="44">
        <v>242.22222222222226</v>
      </c>
      <c r="N119" s="44">
        <v>171.66666666666663</v>
      </c>
      <c r="O119" s="44">
        <v>275.27777777777777</v>
      </c>
      <c r="P119" s="67">
        <f t="shared" si="2"/>
        <v>208.06035052910053</v>
      </c>
    </row>
    <row r="120" spans="1:16" s="11" customFormat="1" ht="18.75" customHeight="1" x14ac:dyDescent="0.25">
      <c r="A120" s="685"/>
      <c r="B120" s="93" t="s">
        <v>170</v>
      </c>
      <c r="C120" s="66" t="s">
        <v>63</v>
      </c>
      <c r="D120" s="44">
        <v>166.04166666666669</v>
      </c>
      <c r="E120" s="44">
        <v>143.40909090909091</v>
      </c>
      <c r="F120" s="44">
        <v>121.75595238095238</v>
      </c>
      <c r="G120" s="44">
        <v>116.2878787878788</v>
      </c>
      <c r="H120" s="44">
        <v>106.94444444444444</v>
      </c>
      <c r="I120" s="44">
        <v>114.96527777777779</v>
      </c>
      <c r="J120" s="44">
        <v>102.63888888888887</v>
      </c>
      <c r="K120" s="44">
        <v>95.638888888888886</v>
      </c>
      <c r="L120" s="44">
        <v>97.743055555555543</v>
      </c>
      <c r="M120" s="44">
        <v>126.84027777777779</v>
      </c>
      <c r="N120" s="44">
        <v>90.902777777777786</v>
      </c>
      <c r="O120" s="44">
        <v>149.6875</v>
      </c>
      <c r="P120" s="67">
        <f t="shared" si="2"/>
        <v>119.40464165464168</v>
      </c>
    </row>
    <row r="121" spans="1:16" s="11" customFormat="1" ht="18.75" customHeight="1" x14ac:dyDescent="0.25">
      <c r="A121" s="683" t="s">
        <v>171</v>
      </c>
      <c r="B121" s="36" t="s">
        <v>54</v>
      </c>
      <c r="C121" s="66" t="s">
        <v>63</v>
      </c>
      <c r="D121" s="44"/>
      <c r="E121" s="44"/>
      <c r="F121" s="44">
        <v>30</v>
      </c>
      <c r="G121" s="44">
        <v>26.416666666666668</v>
      </c>
      <c r="H121" s="44">
        <v>20.477777777777778</v>
      </c>
      <c r="I121" s="44">
        <v>16.847222222222225</v>
      </c>
      <c r="J121" s="44">
        <v>16.263888888888889</v>
      </c>
      <c r="K121" s="44">
        <v>24.285714285714285</v>
      </c>
      <c r="L121" s="44"/>
      <c r="M121" s="44"/>
      <c r="N121" s="44"/>
      <c r="O121" s="44"/>
      <c r="P121" s="67">
        <f t="shared" si="2"/>
        <v>22.381878306878306</v>
      </c>
    </row>
    <row r="122" spans="1:16" s="11" customFormat="1" ht="18.75" customHeight="1" x14ac:dyDescent="0.25">
      <c r="A122" s="684"/>
      <c r="B122" s="36" t="s">
        <v>172</v>
      </c>
      <c r="C122" s="66" t="s">
        <v>63</v>
      </c>
      <c r="D122" s="44"/>
      <c r="E122" s="44">
        <v>20</v>
      </c>
      <c r="F122" s="44"/>
      <c r="G122" s="44">
        <v>15.833333333333336</v>
      </c>
      <c r="H122" s="44">
        <v>13.022222222222222</v>
      </c>
      <c r="I122" s="44">
        <v>8.4166666666666661</v>
      </c>
      <c r="J122" s="44">
        <v>10.273148148148147</v>
      </c>
      <c r="K122" s="44">
        <v>20</v>
      </c>
      <c r="L122" s="44"/>
      <c r="M122" s="44"/>
      <c r="N122" s="44"/>
      <c r="O122" s="44"/>
      <c r="P122" s="67">
        <f t="shared" si="2"/>
        <v>14.590895061728395</v>
      </c>
    </row>
    <row r="123" spans="1:16" s="11" customFormat="1" ht="18.75" customHeight="1" x14ac:dyDescent="0.25">
      <c r="A123" s="684"/>
      <c r="B123" s="36" t="s">
        <v>173</v>
      </c>
      <c r="C123" s="66" t="s">
        <v>63</v>
      </c>
      <c r="D123" s="44">
        <v>10</v>
      </c>
      <c r="E123" s="44">
        <v>8.3000000000000007</v>
      </c>
      <c r="F123" s="44" t="s">
        <v>88</v>
      </c>
      <c r="G123" s="44">
        <v>6.4545454545454541</v>
      </c>
      <c r="H123" s="44">
        <v>6.072222222222222</v>
      </c>
      <c r="I123" s="44">
        <v>5.8518518518518521</v>
      </c>
      <c r="J123" s="44">
        <v>5.7453703703703711</v>
      </c>
      <c r="K123" s="44">
        <v>7.166666666666667</v>
      </c>
      <c r="L123" s="44"/>
      <c r="M123" s="44"/>
      <c r="N123" s="44"/>
      <c r="O123" s="44"/>
      <c r="P123" s="67">
        <f t="shared" si="2"/>
        <v>7.0843795093795094</v>
      </c>
    </row>
    <row r="124" spans="1:16" s="11" customFormat="1" ht="18.75" customHeight="1" x14ac:dyDescent="0.25">
      <c r="A124" s="684"/>
      <c r="B124" s="36" t="s">
        <v>174</v>
      </c>
      <c r="C124" s="66" t="s">
        <v>63</v>
      </c>
      <c r="D124" s="44"/>
      <c r="E124" s="44">
        <v>8</v>
      </c>
      <c r="F124" s="44">
        <v>20.3</v>
      </c>
      <c r="G124" s="44">
        <v>14.316666666666666</v>
      </c>
      <c r="H124" s="44">
        <v>11.333333333333332</v>
      </c>
      <c r="I124" s="44">
        <v>11.208333333333334</v>
      </c>
      <c r="J124" s="44">
        <v>10.138888888888888</v>
      </c>
      <c r="K124" s="44">
        <v>10</v>
      </c>
      <c r="L124" s="44"/>
      <c r="M124" s="44"/>
      <c r="N124" s="44"/>
      <c r="O124" s="44"/>
      <c r="P124" s="67">
        <f t="shared" si="2"/>
        <v>12.18531746031746</v>
      </c>
    </row>
    <row r="125" spans="1:16" s="11" customFormat="1" ht="18.75" customHeight="1" x14ac:dyDescent="0.25">
      <c r="A125" s="684"/>
      <c r="B125" s="36" t="s">
        <v>175</v>
      </c>
      <c r="C125" s="66" t="s">
        <v>63</v>
      </c>
      <c r="D125" s="44">
        <v>24</v>
      </c>
      <c r="E125" s="44">
        <v>25.4</v>
      </c>
      <c r="F125" s="44">
        <v>26</v>
      </c>
      <c r="G125" s="44">
        <v>28</v>
      </c>
      <c r="H125" s="44">
        <v>25.761111111111113</v>
      </c>
      <c r="I125" s="44">
        <v>21.659722222222225</v>
      </c>
      <c r="J125" s="44">
        <v>17.3125</v>
      </c>
      <c r="K125" s="44">
        <v>17.25</v>
      </c>
      <c r="L125" s="44">
        <v>19.875</v>
      </c>
      <c r="M125" s="44">
        <v>27.797619047619047</v>
      </c>
      <c r="N125" s="44">
        <v>28</v>
      </c>
      <c r="O125" s="44">
        <v>27.95</v>
      </c>
      <c r="P125" s="67">
        <f t="shared" si="2"/>
        <v>24.083829365079364</v>
      </c>
    </row>
    <row r="126" spans="1:16" s="11" customFormat="1" ht="18.75" customHeight="1" x14ac:dyDescent="0.25">
      <c r="A126" s="684"/>
      <c r="B126" s="36" t="s">
        <v>176</v>
      </c>
      <c r="C126" s="66" t="s">
        <v>63</v>
      </c>
      <c r="D126" s="44"/>
      <c r="E126" s="44"/>
      <c r="F126" s="44">
        <v>12</v>
      </c>
      <c r="G126" s="44"/>
      <c r="H126" s="44">
        <v>5.05</v>
      </c>
      <c r="I126" s="44">
        <v>5.4027777777777777</v>
      </c>
      <c r="J126" s="44">
        <v>6.666666666666667</v>
      </c>
      <c r="K126" s="44">
        <v>10</v>
      </c>
      <c r="L126" s="44"/>
      <c r="M126" s="44"/>
      <c r="N126" s="44"/>
      <c r="O126" s="44"/>
      <c r="P126" s="67">
        <f t="shared" si="2"/>
        <v>7.8238888888888898</v>
      </c>
    </row>
    <row r="127" spans="1:16" s="11" customFormat="1" ht="18.75" customHeight="1" x14ac:dyDescent="0.25">
      <c r="A127" s="64"/>
      <c r="B127" s="36" t="s">
        <v>38</v>
      </c>
      <c r="C127" s="66" t="s">
        <v>80</v>
      </c>
      <c r="D127" s="44">
        <v>68.409090909090921</v>
      </c>
      <c r="E127" s="44">
        <v>91.515151515151516</v>
      </c>
      <c r="F127" s="44">
        <v>122.02380952380952</v>
      </c>
      <c r="G127" s="44">
        <v>124.43181818181819</v>
      </c>
      <c r="H127" s="44">
        <v>72.083333333333329</v>
      </c>
      <c r="I127" s="44">
        <v>64.583333333333329</v>
      </c>
      <c r="J127" s="44">
        <v>60.902777777777779</v>
      </c>
      <c r="K127" s="44">
        <v>91.15</v>
      </c>
      <c r="L127" s="44">
        <v>77.083333333333329</v>
      </c>
      <c r="M127" s="44">
        <v>93.229166666666671</v>
      </c>
      <c r="N127" s="44">
        <v>80.3125</v>
      </c>
      <c r="O127" s="44">
        <v>60.972222222222221</v>
      </c>
      <c r="P127" s="67">
        <f t="shared" si="2"/>
        <v>83.891378066378067</v>
      </c>
    </row>
    <row r="128" spans="1:16" s="11" customFormat="1" ht="18.75" customHeight="1" x14ac:dyDescent="0.25">
      <c r="A128" s="683" t="s">
        <v>60</v>
      </c>
      <c r="B128" s="36" t="s">
        <v>177</v>
      </c>
      <c r="C128" s="66" t="s">
        <v>63</v>
      </c>
      <c r="D128" s="44">
        <v>32.575757575757578</v>
      </c>
      <c r="E128" s="44">
        <v>25.90909090909091</v>
      </c>
      <c r="F128" s="44">
        <v>24.863095238095241</v>
      </c>
      <c r="G128" s="44">
        <v>21.704545454545453</v>
      </c>
      <c r="H128" s="44">
        <v>18.5</v>
      </c>
      <c r="I128" s="44">
        <v>16.881944444444443</v>
      </c>
      <c r="J128" s="44">
        <v>15.684027777777779</v>
      </c>
      <c r="K128" s="44">
        <v>17.783333333333335</v>
      </c>
      <c r="L128" s="44">
        <v>18.923611111111111</v>
      </c>
      <c r="M128" s="44">
        <v>20.270833333333332</v>
      </c>
      <c r="N128" s="44">
        <v>23.506944444444446</v>
      </c>
      <c r="O128" s="44">
        <v>24.395833333333332</v>
      </c>
      <c r="P128" s="67">
        <f t="shared" si="2"/>
        <v>21.749918079605582</v>
      </c>
    </row>
    <row r="129" spans="1:16" s="11" customFormat="1" ht="18.75" customHeight="1" x14ac:dyDescent="0.25">
      <c r="A129" s="685"/>
      <c r="B129" s="36" t="s">
        <v>178</v>
      </c>
      <c r="C129" s="66" t="s">
        <v>63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>
        <v>16.90625</v>
      </c>
      <c r="P129" s="67">
        <f t="shared" si="2"/>
        <v>16.90625</v>
      </c>
    </row>
    <row r="130" spans="1:16" s="11" customFormat="1" ht="14.25" customHeight="1" x14ac:dyDescent="0.25">
      <c r="A130" s="64"/>
      <c r="B130" s="36" t="s">
        <v>61</v>
      </c>
      <c r="C130" s="66" t="s">
        <v>81</v>
      </c>
      <c r="D130" s="44">
        <v>48.522727272727273</v>
      </c>
      <c r="E130" s="44">
        <v>57.727272727272727</v>
      </c>
      <c r="F130" s="44">
        <v>49.285714285714292</v>
      </c>
      <c r="G130" s="44">
        <v>34.583333333333336</v>
      </c>
      <c r="H130" s="44">
        <v>34.69444444444445</v>
      </c>
      <c r="I130" s="44">
        <v>29.895833333333332</v>
      </c>
      <c r="J130" s="44">
        <v>27.430555555555557</v>
      </c>
      <c r="K130" s="44">
        <v>32.777777777777779</v>
      </c>
      <c r="L130" s="44">
        <v>29.069444444444446</v>
      </c>
      <c r="M130" s="44">
        <v>30.3125</v>
      </c>
      <c r="N130" s="44">
        <v>35</v>
      </c>
      <c r="O130" s="44">
        <v>34.895833333333336</v>
      </c>
      <c r="P130" s="67">
        <f t="shared" si="2"/>
        <v>37.016286375661373</v>
      </c>
    </row>
    <row r="131" spans="1:16" s="11" customFormat="1" ht="4.5" customHeight="1" x14ac:dyDescent="0.25">
      <c r="A131" s="15"/>
      <c r="B131" s="15"/>
      <c r="C131" s="22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4"/>
    </row>
    <row r="132" spans="1:16" s="11" customFormat="1" x14ac:dyDescent="0.25">
      <c r="A132" s="15"/>
      <c r="B132" s="15"/>
      <c r="C132" s="22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4"/>
    </row>
    <row r="133" spans="1:16" s="11" customFormat="1" x14ac:dyDescent="0.25">
      <c r="C133" s="10"/>
      <c r="P133" s="130" t="s">
        <v>69</v>
      </c>
    </row>
    <row r="134" spans="1:16" s="11" customFormat="1" ht="17.25" x14ac:dyDescent="0.3">
      <c r="A134" s="686" t="s">
        <v>78</v>
      </c>
      <c r="B134" s="686"/>
      <c r="C134" s="686"/>
      <c r="D134" s="686"/>
      <c r="E134" s="686"/>
      <c r="F134" s="686"/>
      <c r="G134" s="686"/>
      <c r="H134" s="686"/>
      <c r="I134" s="686"/>
      <c r="J134" s="686"/>
      <c r="K134" s="686"/>
      <c r="L134" s="686"/>
      <c r="M134" s="686"/>
      <c r="N134" s="686"/>
      <c r="O134" s="686"/>
      <c r="P134" s="686"/>
    </row>
    <row r="135" spans="1:16" s="11" customFormat="1" ht="32.25" customHeight="1" x14ac:dyDescent="0.3">
      <c r="A135" s="686" t="s">
        <v>86</v>
      </c>
      <c r="B135" s="686"/>
      <c r="C135" s="686"/>
      <c r="D135" s="686"/>
      <c r="E135" s="686"/>
      <c r="F135" s="686"/>
      <c r="G135" s="686"/>
      <c r="H135" s="686"/>
      <c r="I135" s="686"/>
      <c r="J135" s="686"/>
      <c r="K135" s="686"/>
      <c r="L135" s="686"/>
      <c r="M135" s="686"/>
      <c r="N135" s="686"/>
      <c r="O135" s="686"/>
      <c r="P135" s="686"/>
    </row>
    <row r="136" spans="1:16" s="11" customFormat="1" ht="9.75" customHeight="1" x14ac:dyDescent="0.25">
      <c r="A136" s="8"/>
      <c r="B136" s="8"/>
      <c r="C136" s="5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s="11" customFormat="1" ht="15" customHeight="1" x14ac:dyDescent="0.25">
      <c r="A137" s="715" t="s">
        <v>0</v>
      </c>
      <c r="B137" s="717" t="s">
        <v>192</v>
      </c>
      <c r="C137" s="639" t="s">
        <v>41</v>
      </c>
      <c r="D137" s="639"/>
      <c r="E137" s="639"/>
      <c r="F137" s="639"/>
      <c r="G137" s="639"/>
      <c r="H137" s="639"/>
      <c r="I137" s="639"/>
      <c r="J137" s="639"/>
      <c r="K137" s="639"/>
      <c r="L137" s="639"/>
      <c r="M137" s="639"/>
      <c r="N137" s="639"/>
      <c r="O137" s="639"/>
      <c r="P137" s="640"/>
    </row>
    <row r="138" spans="1:16" s="11" customFormat="1" ht="21" customHeight="1" x14ac:dyDescent="0.25">
      <c r="A138" s="716"/>
      <c r="B138" s="718"/>
      <c r="C138" s="641" t="s">
        <v>85</v>
      </c>
      <c r="D138" s="641" t="s">
        <v>1</v>
      </c>
      <c r="E138" s="641" t="s">
        <v>2</v>
      </c>
      <c r="F138" s="641" t="s">
        <v>3</v>
      </c>
      <c r="G138" s="641" t="s">
        <v>4</v>
      </c>
      <c r="H138" s="641" t="s">
        <v>5</v>
      </c>
      <c r="I138" s="641" t="s">
        <v>6</v>
      </c>
      <c r="J138" s="641" t="s">
        <v>7</v>
      </c>
      <c r="K138" s="641" t="s">
        <v>8</v>
      </c>
      <c r="L138" s="641" t="s">
        <v>9</v>
      </c>
      <c r="M138" s="641" t="s">
        <v>10</v>
      </c>
      <c r="N138" s="641" t="s">
        <v>11</v>
      </c>
      <c r="O138" s="641" t="s">
        <v>12</v>
      </c>
      <c r="P138" s="642" t="s">
        <v>13</v>
      </c>
    </row>
    <row r="139" spans="1:16" s="11" customFormat="1" ht="19.5" customHeight="1" x14ac:dyDescent="0.25">
      <c r="A139" s="650" t="s">
        <v>64</v>
      </c>
      <c r="B139" s="650"/>
      <c r="F139" s="74"/>
      <c r="H139" s="17"/>
      <c r="I139" s="17"/>
      <c r="J139" s="17"/>
      <c r="K139" s="75"/>
      <c r="M139" s="74"/>
      <c r="P139" s="4"/>
    </row>
    <row r="140" spans="1:16" s="11" customFormat="1" ht="19.5" customHeight="1" x14ac:dyDescent="0.25">
      <c r="A140" s="689" t="s">
        <v>179</v>
      </c>
      <c r="B140" s="36" t="s">
        <v>180</v>
      </c>
      <c r="C140" s="66" t="s">
        <v>79</v>
      </c>
      <c r="D140" s="44">
        <v>105.21969696969698</v>
      </c>
      <c r="E140" s="44">
        <v>107.42424242424241</v>
      </c>
      <c r="F140" s="44">
        <v>104.43452380952381</v>
      </c>
      <c r="G140" s="44">
        <v>104.20454545454545</v>
      </c>
      <c r="H140" s="44">
        <v>104.35</v>
      </c>
      <c r="I140" s="44">
        <v>104.64583333333333</v>
      </c>
      <c r="J140" s="44">
        <v>105.03472222222223</v>
      </c>
      <c r="K140" s="44">
        <v>106.83333333333333</v>
      </c>
      <c r="L140" s="44">
        <v>103.5625</v>
      </c>
      <c r="M140" s="44">
        <v>104.33333333333333</v>
      </c>
      <c r="N140" s="44">
        <v>104.27083333333333</v>
      </c>
      <c r="O140" s="44">
        <v>106.5625</v>
      </c>
      <c r="P140" s="67">
        <f t="shared" ref="P140:P150" si="3">AVERAGE(D140:O140)</f>
        <v>105.07300535113035</v>
      </c>
    </row>
    <row r="141" spans="1:16" s="11" customFormat="1" ht="19.5" customHeight="1" x14ac:dyDescent="0.25">
      <c r="A141" s="690"/>
      <c r="B141" s="36" t="s">
        <v>181</v>
      </c>
      <c r="C141" s="66" t="s">
        <v>79</v>
      </c>
      <c r="D141" s="44">
        <v>105.21969696969698</v>
      </c>
      <c r="E141" s="44">
        <v>107.42424242424241</v>
      </c>
      <c r="F141" s="44">
        <v>104.16666666666666</v>
      </c>
      <c r="G141" s="44">
        <v>104.20454545454545</v>
      </c>
      <c r="H141" s="44">
        <v>103.86666666666666</v>
      </c>
      <c r="I141" s="44">
        <v>104.45833333333333</v>
      </c>
      <c r="J141" s="44">
        <v>105.03472222222223</v>
      </c>
      <c r="K141" s="44">
        <v>106.76666666666667</v>
      </c>
      <c r="L141" s="44">
        <v>103.5625</v>
      </c>
      <c r="M141" s="44">
        <v>104.33333333333333</v>
      </c>
      <c r="N141" s="44">
        <v>104.27083333333333</v>
      </c>
      <c r="O141" s="44">
        <v>106.5625</v>
      </c>
      <c r="P141" s="67">
        <f t="shared" si="3"/>
        <v>104.98922558922557</v>
      </c>
    </row>
    <row r="142" spans="1:16" s="11" customFormat="1" ht="19.5" customHeight="1" x14ac:dyDescent="0.25">
      <c r="A142" s="690"/>
      <c r="B142" s="36" t="s">
        <v>182</v>
      </c>
      <c r="C142" s="66" t="s">
        <v>79</v>
      </c>
      <c r="D142" s="44">
        <v>67.924242424242436</v>
      </c>
      <c r="E142" s="44">
        <v>71.212121212121204</v>
      </c>
      <c r="F142" s="44">
        <v>72.053571428571431</v>
      </c>
      <c r="G142" s="44">
        <v>68.63636363636364</v>
      </c>
      <c r="H142" s="44">
        <v>68.333333333333329</v>
      </c>
      <c r="I142" s="44">
        <v>69.0625</v>
      </c>
      <c r="J142" s="44">
        <v>68.875</v>
      </c>
      <c r="K142" s="44">
        <v>69</v>
      </c>
      <c r="L142" s="44">
        <v>69.25</v>
      </c>
      <c r="M142" s="44">
        <v>68.833333333333329</v>
      </c>
      <c r="N142" s="44">
        <v>67.75</v>
      </c>
      <c r="O142" s="44">
        <v>69.6875</v>
      </c>
      <c r="P142" s="67">
        <f t="shared" si="3"/>
        <v>69.218163780663787</v>
      </c>
    </row>
    <row r="143" spans="1:16" s="11" customFormat="1" ht="19.5" customHeight="1" x14ac:dyDescent="0.25">
      <c r="A143" s="690"/>
      <c r="B143" s="36" t="s">
        <v>183</v>
      </c>
      <c r="C143" s="66" t="s">
        <v>79</v>
      </c>
      <c r="D143" s="44">
        <v>113.52272727272727</v>
      </c>
      <c r="E143" s="44">
        <v>116.30303030303031</v>
      </c>
      <c r="F143" s="44">
        <v>112.23214285714286</v>
      </c>
      <c r="G143" s="44">
        <v>107.15909090909091</v>
      </c>
      <c r="H143" s="44">
        <v>104.93333333333334</v>
      </c>
      <c r="I143" s="44">
        <v>105.72222222222223</v>
      </c>
      <c r="J143" s="44">
        <v>106.14583333333333</v>
      </c>
      <c r="K143" s="44">
        <v>108.51666666666667</v>
      </c>
      <c r="L143" s="44">
        <v>104.54166666666667</v>
      </c>
      <c r="M143" s="44">
        <v>107.625</v>
      </c>
      <c r="N143" s="44">
        <v>109.85416666666667</v>
      </c>
      <c r="O143" s="44">
        <v>112.72222222222223</v>
      </c>
      <c r="P143" s="67">
        <f t="shared" si="3"/>
        <v>109.10650853775853</v>
      </c>
    </row>
    <row r="144" spans="1:16" s="11" customFormat="1" ht="19.5" customHeight="1" x14ac:dyDescent="0.25">
      <c r="A144" s="683" t="s">
        <v>184</v>
      </c>
      <c r="B144" s="36" t="s">
        <v>185</v>
      </c>
      <c r="C144" s="66" t="s">
        <v>79</v>
      </c>
      <c r="D144" s="44">
        <v>89.393939393939391</v>
      </c>
      <c r="E144" s="44">
        <v>87.545454545454533</v>
      </c>
      <c r="F144" s="44">
        <v>86.130952380952394</v>
      </c>
      <c r="G144" s="44">
        <v>88.75</v>
      </c>
      <c r="H144" s="44">
        <v>89.333333333333329</v>
      </c>
      <c r="I144" s="44">
        <v>87.291666666666671</v>
      </c>
      <c r="J144" s="44">
        <v>83.0138888888889</v>
      </c>
      <c r="K144" s="44">
        <v>82.36666666666666</v>
      </c>
      <c r="L144" s="44">
        <v>87.645833333333329</v>
      </c>
      <c r="M144" s="44">
        <v>84.541666666666671</v>
      </c>
      <c r="N144" s="44">
        <v>84.416666666666671</v>
      </c>
      <c r="O144" s="44">
        <v>85.083333333333329</v>
      </c>
      <c r="P144" s="67">
        <f t="shared" si="3"/>
        <v>86.292783489658476</v>
      </c>
    </row>
    <row r="145" spans="1:16" s="11" customFormat="1" ht="19.5" customHeight="1" x14ac:dyDescent="0.25">
      <c r="A145" s="684"/>
      <c r="B145" s="36" t="s">
        <v>186</v>
      </c>
      <c r="C145" s="66" t="s">
        <v>79</v>
      </c>
      <c r="D145" s="44">
        <v>72.651515151515142</v>
      </c>
      <c r="E145" s="44">
        <v>74.393939393939391</v>
      </c>
      <c r="F145" s="44">
        <v>73.095238095238088</v>
      </c>
      <c r="G145" s="44">
        <v>73.522727272727266</v>
      </c>
      <c r="H145" s="44">
        <v>70.933333333333337</v>
      </c>
      <c r="I145" s="44">
        <v>72.5625</v>
      </c>
      <c r="J145" s="44">
        <v>72.1388888888889</v>
      </c>
      <c r="K145" s="44">
        <v>71.88333333333334</v>
      </c>
      <c r="L145" s="44">
        <v>71.770833333333329</v>
      </c>
      <c r="M145" s="44">
        <v>71.458333333333329</v>
      </c>
      <c r="N145" s="44">
        <v>71.75</v>
      </c>
      <c r="O145" s="44">
        <v>74.409722222222214</v>
      </c>
      <c r="P145" s="67">
        <f t="shared" si="3"/>
        <v>72.54753036315536</v>
      </c>
    </row>
    <row r="146" spans="1:16" s="11" customFormat="1" ht="19.5" customHeight="1" x14ac:dyDescent="0.25">
      <c r="A146" s="685"/>
      <c r="B146" s="36" t="s">
        <v>187</v>
      </c>
      <c r="C146" s="66" t="s">
        <v>79</v>
      </c>
      <c r="D146" s="44">
        <v>93.977272727272734</v>
      </c>
      <c r="E146" s="44">
        <v>94.393939393939391</v>
      </c>
      <c r="F146" s="44">
        <v>94.714285714285708</v>
      </c>
      <c r="G146" s="44">
        <v>93.11363636363636</v>
      </c>
      <c r="H146" s="44">
        <v>91.25</v>
      </c>
      <c r="I146" s="44">
        <v>91.229166666666671</v>
      </c>
      <c r="J146" s="44">
        <v>89.930555555555557</v>
      </c>
      <c r="K146" s="44">
        <v>87.35</v>
      </c>
      <c r="L146" s="44">
        <v>87.645833333333329</v>
      </c>
      <c r="M146" s="44">
        <v>89.041666666666671</v>
      </c>
      <c r="N146" s="44">
        <v>89.75</v>
      </c>
      <c r="O146" s="44">
        <v>87.583333333333329</v>
      </c>
      <c r="P146" s="67">
        <f>AVERAGE(D146:O146)</f>
        <v>90.831640812890825</v>
      </c>
    </row>
    <row r="147" spans="1:16" s="11" customFormat="1" ht="16.5" customHeight="1" x14ac:dyDescent="0.25">
      <c r="A147" s="33" t="s">
        <v>92</v>
      </c>
      <c r="B147" s="33"/>
      <c r="C147" s="10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P147" s="4"/>
    </row>
    <row r="148" spans="1:16" s="11" customFormat="1" ht="19.5" customHeight="1" x14ac:dyDescent="0.25">
      <c r="A148" s="683" t="s">
        <v>188</v>
      </c>
      <c r="B148" s="36" t="s">
        <v>189</v>
      </c>
      <c r="C148" s="66" t="s">
        <v>79</v>
      </c>
      <c r="D148" s="44">
        <v>39.545454545454547</v>
      </c>
      <c r="E148" s="44">
        <v>37.454545454545453</v>
      </c>
      <c r="F148" s="44">
        <v>30.571428571428573</v>
      </c>
      <c r="G148" s="44">
        <v>36.363636363636367</v>
      </c>
      <c r="H148" s="44">
        <v>29.8</v>
      </c>
      <c r="I148" s="44">
        <v>31.375</v>
      </c>
      <c r="J148" s="44">
        <v>35.75</v>
      </c>
      <c r="K148" s="44">
        <v>40.833333333333336</v>
      </c>
      <c r="L148" s="44">
        <v>43.208333333333336</v>
      </c>
      <c r="M148" s="44">
        <v>33.416666666666664</v>
      </c>
      <c r="N148" s="44">
        <v>33.833333333333336</v>
      </c>
      <c r="O148" s="44">
        <v>39.708333333333336</v>
      </c>
      <c r="P148" s="67">
        <f t="shared" si="3"/>
        <v>35.988338744588738</v>
      </c>
    </row>
    <row r="149" spans="1:16" s="11" customFormat="1" ht="19.5" customHeight="1" x14ac:dyDescent="0.25">
      <c r="A149" s="685"/>
      <c r="B149" s="36" t="s">
        <v>190</v>
      </c>
      <c r="C149" s="66" t="s">
        <v>79</v>
      </c>
      <c r="D149" s="44">
        <v>53.477272727272727</v>
      </c>
      <c r="E149" s="44">
        <v>51.878787878787875</v>
      </c>
      <c r="F149" s="44">
        <v>44.773809523809526</v>
      </c>
      <c r="G149" s="44">
        <v>46.772727272727273</v>
      </c>
      <c r="H149" s="44">
        <v>42.4</v>
      </c>
      <c r="I149" s="44">
        <v>45.104166666666664</v>
      </c>
      <c r="J149" s="44">
        <v>48.104166666666664</v>
      </c>
      <c r="K149" s="44">
        <v>52.65</v>
      </c>
      <c r="L149" s="44">
        <v>57.1875</v>
      </c>
      <c r="M149" s="44">
        <v>45.8125</v>
      </c>
      <c r="N149" s="44">
        <v>44.895833333333336</v>
      </c>
      <c r="O149" s="44">
        <v>51.590277777777779</v>
      </c>
      <c r="P149" s="67">
        <f t="shared" si="3"/>
        <v>48.720586820586824</v>
      </c>
    </row>
    <row r="150" spans="1:16" s="11" customFormat="1" ht="18.75" customHeight="1" x14ac:dyDescent="0.25">
      <c r="A150" s="64"/>
      <c r="B150" s="36" t="s">
        <v>97</v>
      </c>
      <c r="C150" s="66" t="s">
        <v>63</v>
      </c>
      <c r="D150" s="44">
        <v>6</v>
      </c>
      <c r="E150" s="44">
        <v>5.8</v>
      </c>
      <c r="F150" s="44">
        <v>5.84</v>
      </c>
      <c r="G150" s="44">
        <v>5.57</v>
      </c>
      <c r="H150" s="44">
        <v>5.0999999999999996</v>
      </c>
      <c r="I150" s="44">
        <v>5.08</v>
      </c>
      <c r="J150" s="44">
        <v>5</v>
      </c>
      <c r="K150" s="44">
        <v>5.1833333333333336</v>
      </c>
      <c r="L150" s="44">
        <v>5.0625</v>
      </c>
      <c r="M150" s="44">
        <v>5.125</v>
      </c>
      <c r="N150" s="44">
        <v>5.2569444444444446</v>
      </c>
      <c r="O150" s="44">
        <v>5.4305555555555545</v>
      </c>
      <c r="P150" s="67">
        <f t="shared" si="3"/>
        <v>5.3706944444444451</v>
      </c>
    </row>
    <row r="151" spans="1:16" s="11" customFormat="1" ht="4.5" customHeight="1" x14ac:dyDescent="0.25">
      <c r="A151" s="15"/>
      <c r="B151" s="15"/>
      <c r="C151" s="23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P151" s="4"/>
    </row>
    <row r="152" spans="1:16" s="11" customFormat="1" x14ac:dyDescent="0.25">
      <c r="A152" s="7" t="s">
        <v>84</v>
      </c>
      <c r="B152" s="7"/>
      <c r="C152" s="10"/>
    </row>
    <row r="153" spans="1:16" s="11" customFormat="1" ht="14.25" customHeight="1" x14ac:dyDescent="0.25">
      <c r="A153" s="9" t="s">
        <v>89</v>
      </c>
      <c r="B153" s="9"/>
      <c r="C153" s="10"/>
    </row>
    <row r="154" spans="1:16" s="11" customFormat="1" x14ac:dyDescent="0.25">
      <c r="C154" s="10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spans="1:16" s="11" customFormat="1" x14ac:dyDescent="0.25">
      <c r="C155" s="10"/>
      <c r="D155" s="24"/>
    </row>
    <row r="156" spans="1:16" s="11" customFormat="1" x14ac:dyDescent="0.25">
      <c r="C156" s="10"/>
    </row>
    <row r="157" spans="1:16" s="11" customFormat="1" x14ac:dyDescent="0.25">
      <c r="C157" s="10"/>
    </row>
    <row r="158" spans="1:16" s="11" customFormat="1" x14ac:dyDescent="0.25">
      <c r="C158" s="10"/>
    </row>
    <row r="159" spans="1:16" s="11" customFormat="1" x14ac:dyDescent="0.25">
      <c r="C159" s="10"/>
    </row>
    <row r="160" spans="1:16" s="620" customFormat="1" ht="12.75" x14ac:dyDescent="0.25">
      <c r="C160" s="634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</row>
    <row r="161" spans="3:15" s="620" customFormat="1" ht="12.75" x14ac:dyDescent="0.2">
      <c r="C161" s="634"/>
      <c r="D161" s="26"/>
      <c r="E161" s="26"/>
      <c r="F161" s="26"/>
      <c r="G161" s="26"/>
      <c r="H161" s="26"/>
      <c r="I161" s="27"/>
      <c r="J161" s="26"/>
      <c r="K161" s="26"/>
      <c r="L161" s="28"/>
      <c r="M161" s="29"/>
      <c r="N161" s="28"/>
      <c r="O161" s="28"/>
    </row>
    <row r="162" spans="3:15" s="620" customFormat="1" ht="12.75" x14ac:dyDescent="0.25">
      <c r="C162" s="634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</row>
    <row r="163" spans="3:15" s="11" customFormat="1" x14ac:dyDescent="0.25">
      <c r="C163" s="10"/>
    </row>
    <row r="164" spans="3:15" s="11" customFormat="1" x14ac:dyDescent="0.25">
      <c r="C164" s="10"/>
    </row>
    <row r="165" spans="3:15" s="11" customFormat="1" x14ac:dyDescent="0.25">
      <c r="C165" s="10"/>
    </row>
    <row r="166" spans="3:15" s="11" customFormat="1" x14ac:dyDescent="0.25">
      <c r="C166" s="10"/>
    </row>
    <row r="167" spans="3:15" s="11" customFormat="1" x14ac:dyDescent="0.25">
      <c r="C167" s="10"/>
    </row>
    <row r="168" spans="3:15" s="11" customFormat="1" x14ac:dyDescent="0.25">
      <c r="C168" s="10"/>
    </row>
    <row r="169" spans="3:15" s="11" customFormat="1" x14ac:dyDescent="0.25">
      <c r="C169" s="10"/>
    </row>
    <row r="170" spans="3:15" s="11" customFormat="1" x14ac:dyDescent="0.25">
      <c r="C170" s="10"/>
    </row>
    <row r="171" spans="3:15" s="11" customFormat="1" x14ac:dyDescent="0.25">
      <c r="C171" s="10"/>
    </row>
    <row r="172" spans="3:15" s="11" customFormat="1" x14ac:dyDescent="0.25">
      <c r="C172" s="10"/>
    </row>
    <row r="173" spans="3:15" s="11" customFormat="1" x14ac:dyDescent="0.25">
      <c r="C173" s="10"/>
    </row>
    <row r="174" spans="3:15" s="11" customFormat="1" x14ac:dyDescent="0.25">
      <c r="C174" s="10"/>
    </row>
    <row r="175" spans="3:15" s="11" customFormat="1" x14ac:dyDescent="0.25">
      <c r="C175" s="10"/>
    </row>
    <row r="176" spans="3:15" s="11" customFormat="1" x14ac:dyDescent="0.25">
      <c r="C176" s="10"/>
    </row>
    <row r="177" spans="3:20" s="11" customFormat="1" x14ac:dyDescent="0.25">
      <c r="C177" s="10"/>
    </row>
    <row r="178" spans="3:20" s="11" customFormat="1" x14ac:dyDescent="0.25">
      <c r="C178" s="10"/>
    </row>
    <row r="179" spans="3:20" s="11" customFormat="1" x14ac:dyDescent="0.25">
      <c r="C179" s="10"/>
    </row>
    <row r="180" spans="3:20" s="11" customFormat="1" x14ac:dyDescent="0.25">
      <c r="C180" s="10"/>
    </row>
    <row r="181" spans="3:20" s="11" customFormat="1" x14ac:dyDescent="0.25">
      <c r="C181" s="10"/>
    </row>
    <row r="182" spans="3:20" s="11" customFormat="1" x14ac:dyDescent="0.25">
      <c r="C182" s="10"/>
    </row>
    <row r="183" spans="3:20" s="11" customFormat="1" x14ac:dyDescent="0.25">
      <c r="C183" s="10"/>
    </row>
    <row r="184" spans="3:20" s="11" customFormat="1" x14ac:dyDescent="0.25">
      <c r="C184" s="10"/>
    </row>
    <row r="185" spans="3:20" s="11" customFormat="1" x14ac:dyDescent="0.25">
      <c r="C185" s="10"/>
    </row>
    <row r="186" spans="3:20" s="11" customFormat="1" x14ac:dyDescent="0.25">
      <c r="C186" s="10"/>
    </row>
    <row r="187" spans="3:20" s="11" customFormat="1" x14ac:dyDescent="0.25">
      <c r="C187" s="10"/>
    </row>
    <row r="188" spans="3:20" s="11" customFormat="1" x14ac:dyDescent="0.25">
      <c r="C188" s="10"/>
    </row>
    <row r="192" spans="3:20" x14ac:dyDescent="0.25">
      <c r="T192" s="11" t="s">
        <v>83</v>
      </c>
    </row>
  </sheetData>
  <mergeCells count="41">
    <mergeCell ref="A140:A143"/>
    <mergeCell ref="A144:A146"/>
    <mergeCell ref="A148:A149"/>
    <mergeCell ref="A113:A114"/>
    <mergeCell ref="A115:A116"/>
    <mergeCell ref="A118:A120"/>
    <mergeCell ref="A121:A126"/>
    <mergeCell ref="A137:A138"/>
    <mergeCell ref="A96:A99"/>
    <mergeCell ref="A100:A105"/>
    <mergeCell ref="A107:A108"/>
    <mergeCell ref="A109:A112"/>
    <mergeCell ref="A128:A129"/>
    <mergeCell ref="B137:B138"/>
    <mergeCell ref="A8:A10"/>
    <mergeCell ref="A13:A18"/>
    <mergeCell ref="A19:A20"/>
    <mergeCell ref="A24:A25"/>
    <mergeCell ref="A27:A29"/>
    <mergeCell ref="A33:A40"/>
    <mergeCell ref="A70:A71"/>
    <mergeCell ref="A54:A57"/>
    <mergeCell ref="A58:A59"/>
    <mergeCell ref="A61:A62"/>
    <mergeCell ref="A134:P134"/>
    <mergeCell ref="A135:P135"/>
    <mergeCell ref="A91:P91"/>
    <mergeCell ref="A93:A94"/>
    <mergeCell ref="B93:B94"/>
    <mergeCell ref="A2:P2"/>
    <mergeCell ref="A3:P3"/>
    <mergeCell ref="A46:P46"/>
    <mergeCell ref="A47:P47"/>
    <mergeCell ref="A90:P90"/>
    <mergeCell ref="A5:A6"/>
    <mergeCell ref="B5:B6"/>
    <mergeCell ref="A49:A50"/>
    <mergeCell ref="B49:B50"/>
    <mergeCell ref="A63:A66"/>
    <mergeCell ref="A74:A75"/>
    <mergeCell ref="A82:A8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2023</vt:lpstr>
      <vt:lpstr>2024</vt:lpstr>
      <vt:lpstr>2025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leo</dc:creator>
  <cp:lastModifiedBy>Yahaira Pozo</cp:lastModifiedBy>
  <dcterms:created xsi:type="dcterms:W3CDTF">2014-07-10T18:06:22Z</dcterms:created>
  <dcterms:modified xsi:type="dcterms:W3CDTF">2026-03-27T15:18:37Z</dcterms:modified>
</cp:coreProperties>
</file>